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harter\finance\tuition\fy21\"/>
    </mc:Choice>
  </mc:AlternateContent>
  <xr:revisionPtr revIDLastSave="0" documentId="8_{2F4ADC34-DC5F-4EE4-BAC3-1EBF5D53051E}" xr6:coauthVersionLast="45" xr6:coauthVersionMax="45" xr10:uidLastSave="{00000000-0000-0000-0000-000000000000}"/>
  <bookViews>
    <workbookView xWindow="31410" yWindow="2325" windowWidth="21600" windowHeight="11505" xr2:uid="{F56043C4-450E-4349-B207-4F0005F2D808}"/>
  </bookViews>
  <sheets>
    <sheet name="distsum" sheetId="1" r:id="rId1"/>
  </sheets>
  <externalReferences>
    <externalReference r:id="rId2"/>
    <externalReference r:id="rId3"/>
  </externalReferences>
  <definedNames>
    <definedName name="_c1_">[1]c1!$A$10:$AW$84</definedName>
    <definedName name="_c2_">[1]c2!$A$10:$AO$85</definedName>
    <definedName name="_c3_">[1]c3!$A$10:$AN$86</definedName>
    <definedName name="_c4_">[1]c4!$A$10:$AO$84</definedName>
    <definedName name="_c5_">[1]c5!$A$10:$AO$84</definedName>
    <definedName name="_c6_">[1]c6!$A$10:$AN$84</definedName>
    <definedName name="_c7_">[1]c7!$A$10:$BC$84</definedName>
    <definedName name="_c8_">[1]c8!$A$10:$BC$84</definedName>
    <definedName name="_xlnm._FilterDatabase" localSheetId="0" hidden="1">distsum!$A$9:$DF$448</definedName>
    <definedName name="_Key1" localSheetId="0" hidden="1">[2]CALC!#REF!</definedName>
    <definedName name="_Key1" hidden="1">[2]CALC!#REF!</definedName>
    <definedName name="_Key2" hidden="1">[2]CALC!#REF!</definedName>
    <definedName name="_Order1" hidden="1">255</definedName>
    <definedName name="_Order2" hidden="1">255</definedName>
    <definedName name="chacomp">[1]chacheck!$A$10:$AZ$86</definedName>
    <definedName name="code436">[1]codes!$A$10:$D$448</definedName>
    <definedName name="codeCHA">[1]codes!$F$10:$H$83</definedName>
    <definedName name="d1_">[1]d1!$A$9:$BW$449</definedName>
    <definedName name="d2_">[1]d2!$A$10:$CA$449</definedName>
    <definedName name="d3_">[1]d3!$A$10:$CA$449</definedName>
    <definedName name="d4_">[1]d4!$A$10:$BZ$449</definedName>
    <definedName name="d5_">[1]d5!$A$10:$BZ$449</definedName>
    <definedName name="d6_">[1]d6!$A$10:$EE$449</definedName>
    <definedName name="d7_">[1]d7!$A$10:$EK$450</definedName>
    <definedName name="distcomp">[1]distcheck!$A$10:$BN$451</definedName>
    <definedName name="ignore" localSheetId="0" hidden="1">[2]CALC!#REF!</definedName>
    <definedName name="ignore" hidden="1">[2]CALC!#REF!</definedName>
    <definedName name="_xlnm.Print_Area" localSheetId="0">distsum!$A$1:$V$450</definedName>
    <definedName name="_xlnm.Print_Titles" localSheetId="0">distsum!$7:$9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X450" i="1" l="1"/>
  <c r="CZ450" i="1"/>
  <c r="CY450" i="1"/>
  <c r="CX450" i="1"/>
  <c r="CW450" i="1"/>
  <c r="CV450" i="1"/>
  <c r="CS450" i="1"/>
  <c r="CJ450" i="1"/>
  <c r="CI450" i="1"/>
  <c r="CH450" i="1"/>
  <c r="CF450" i="1"/>
  <c r="CE450" i="1"/>
  <c r="CD450" i="1"/>
  <c r="CC450" i="1"/>
  <c r="BK450" i="1"/>
  <c r="BJ450" i="1"/>
  <c r="BI450" i="1"/>
  <c r="BH450" i="1"/>
  <c r="BG450" i="1"/>
  <c r="BE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DC448" i="1"/>
  <c r="CQ448" i="1"/>
  <c r="CN448" i="1"/>
  <c r="CK448" i="1"/>
  <c r="CL448" i="1" s="1"/>
  <c r="CG448" i="1"/>
  <c r="BD448" i="1"/>
  <c r="BF448" i="1" s="1"/>
  <c r="R448" i="1"/>
  <c r="Q448" i="1"/>
  <c r="P448" i="1"/>
  <c r="G448" i="1"/>
  <c r="J448" i="1" s="1"/>
  <c r="F448" i="1"/>
  <c r="E448" i="1"/>
  <c r="D448" i="1"/>
  <c r="DC447" i="1"/>
  <c r="CQ447" i="1"/>
  <c r="CN447" i="1"/>
  <c r="CK447" i="1"/>
  <c r="CL447" i="1" s="1"/>
  <c r="CG447" i="1"/>
  <c r="BD447" i="1"/>
  <c r="BF447" i="1" s="1"/>
  <c r="CP447" i="1" s="1"/>
  <c r="CR447" i="1" s="1"/>
  <c r="CT447" i="1" s="1"/>
  <c r="BL447" i="1" s="1"/>
  <c r="BM447" i="1" s="1"/>
  <c r="V447" i="1" s="1"/>
  <c r="R447" i="1"/>
  <c r="Q447" i="1"/>
  <c r="P447" i="1"/>
  <c r="G447" i="1"/>
  <c r="J447" i="1" s="1"/>
  <c r="F447" i="1"/>
  <c r="E447" i="1"/>
  <c r="D447" i="1"/>
  <c r="DC446" i="1"/>
  <c r="CQ446" i="1"/>
  <c r="CN446" i="1"/>
  <c r="CK446" i="1"/>
  <c r="CG446" i="1"/>
  <c r="BD446" i="1"/>
  <c r="BF446" i="1" s="1"/>
  <c r="CP446" i="1" s="1"/>
  <c r="R446" i="1"/>
  <c r="P446" i="1"/>
  <c r="J446" i="1"/>
  <c r="G446" i="1"/>
  <c r="F446" i="1"/>
  <c r="E446" i="1"/>
  <c r="H446" i="1" s="1"/>
  <c r="D446" i="1"/>
  <c r="DC445" i="1"/>
  <c r="CQ445" i="1"/>
  <c r="CN445" i="1"/>
  <c r="CK445" i="1"/>
  <c r="CL445" i="1" s="1"/>
  <c r="CG445" i="1"/>
  <c r="BD445" i="1"/>
  <c r="BF445" i="1" s="1"/>
  <c r="R445" i="1"/>
  <c r="P445" i="1"/>
  <c r="G445" i="1"/>
  <c r="J445" i="1" s="1"/>
  <c r="F445" i="1"/>
  <c r="H445" i="1" s="1"/>
  <c r="E445" i="1"/>
  <c r="D445" i="1"/>
  <c r="DC444" i="1"/>
  <c r="CQ444" i="1"/>
  <c r="CN444" i="1"/>
  <c r="CK444" i="1"/>
  <c r="CG444" i="1"/>
  <c r="BD444" i="1"/>
  <c r="BF444" i="1" s="1"/>
  <c r="CP444" i="1" s="1"/>
  <c r="R444" i="1"/>
  <c r="P444" i="1"/>
  <c r="G444" i="1"/>
  <c r="J444" i="1" s="1"/>
  <c r="F444" i="1"/>
  <c r="E444" i="1"/>
  <c r="D444" i="1"/>
  <c r="DC443" i="1"/>
  <c r="CQ443" i="1"/>
  <c r="CN443" i="1"/>
  <c r="CK443" i="1"/>
  <c r="CL443" i="1" s="1"/>
  <c r="CG443" i="1"/>
  <c r="BD443" i="1"/>
  <c r="BF443" i="1" s="1"/>
  <c r="R443" i="1"/>
  <c r="P443" i="1"/>
  <c r="G443" i="1"/>
  <c r="J443" i="1" s="1"/>
  <c r="F443" i="1"/>
  <c r="E443" i="1"/>
  <c r="D443" i="1"/>
  <c r="DC442" i="1"/>
  <c r="CQ442" i="1"/>
  <c r="CN442" i="1"/>
  <c r="CK442" i="1"/>
  <c r="CG442" i="1"/>
  <c r="BD442" i="1"/>
  <c r="BF442" i="1" s="1"/>
  <c r="CP442" i="1" s="1"/>
  <c r="CR442" i="1" s="1"/>
  <c r="CT442" i="1" s="1"/>
  <c r="BL442" i="1" s="1"/>
  <c r="BM442" i="1" s="1"/>
  <c r="V442" i="1" s="1"/>
  <c r="R442" i="1"/>
  <c r="P442" i="1"/>
  <c r="G442" i="1"/>
  <c r="J442" i="1" s="1"/>
  <c r="F442" i="1"/>
  <c r="E442" i="1"/>
  <c r="H442" i="1" s="1"/>
  <c r="D442" i="1"/>
  <c r="DC441" i="1"/>
  <c r="CQ441" i="1"/>
  <c r="CN441" i="1"/>
  <c r="CK441" i="1"/>
  <c r="CG441" i="1"/>
  <c r="CL441" i="1" s="1"/>
  <c r="BD441" i="1"/>
  <c r="BF441" i="1" s="1"/>
  <c r="R441" i="1"/>
  <c r="Q441" i="1"/>
  <c r="P441" i="1"/>
  <c r="G441" i="1"/>
  <c r="J441" i="1" s="1"/>
  <c r="F441" i="1"/>
  <c r="H441" i="1" s="1"/>
  <c r="E441" i="1"/>
  <c r="D441" i="1"/>
  <c r="DC440" i="1"/>
  <c r="CQ440" i="1"/>
  <c r="CN440" i="1"/>
  <c r="CK440" i="1"/>
  <c r="CL440" i="1" s="1"/>
  <c r="CG440" i="1"/>
  <c r="BD440" i="1"/>
  <c r="BF440" i="1" s="1"/>
  <c r="CP440" i="1" s="1"/>
  <c r="R440" i="1"/>
  <c r="Q440" i="1"/>
  <c r="P440" i="1"/>
  <c r="G440" i="1"/>
  <c r="J440" i="1" s="1"/>
  <c r="F440" i="1"/>
  <c r="E440" i="1"/>
  <c r="D440" i="1"/>
  <c r="DC439" i="1"/>
  <c r="CQ439" i="1"/>
  <c r="CN439" i="1"/>
  <c r="CK439" i="1"/>
  <c r="CG439" i="1"/>
  <c r="BD439" i="1"/>
  <c r="BF439" i="1" s="1"/>
  <c r="CP439" i="1" s="1"/>
  <c r="CR439" i="1" s="1"/>
  <c r="CT439" i="1" s="1"/>
  <c r="BL439" i="1" s="1"/>
  <c r="BM439" i="1" s="1"/>
  <c r="V439" i="1" s="1"/>
  <c r="R439" i="1"/>
  <c r="P439" i="1"/>
  <c r="G439" i="1"/>
  <c r="J439" i="1" s="1"/>
  <c r="F439" i="1"/>
  <c r="E439" i="1"/>
  <c r="D439" i="1"/>
  <c r="DC438" i="1"/>
  <c r="CQ438" i="1"/>
  <c r="CN438" i="1"/>
  <c r="CK438" i="1"/>
  <c r="CG438" i="1"/>
  <c r="BD438" i="1"/>
  <c r="BF438" i="1" s="1"/>
  <c r="CP438" i="1" s="1"/>
  <c r="CR438" i="1" s="1"/>
  <c r="CT438" i="1" s="1"/>
  <c r="BL438" i="1" s="1"/>
  <c r="BM438" i="1" s="1"/>
  <c r="V438" i="1" s="1"/>
  <c r="R438" i="1"/>
  <c r="P438" i="1"/>
  <c r="J438" i="1"/>
  <c r="G438" i="1"/>
  <c r="F438" i="1"/>
  <c r="E438" i="1"/>
  <c r="H438" i="1" s="1"/>
  <c r="D438" i="1"/>
  <c r="DC437" i="1"/>
  <c r="CQ437" i="1"/>
  <c r="CN437" i="1"/>
  <c r="CK437" i="1"/>
  <c r="Q437" i="1" s="1"/>
  <c r="CG437" i="1"/>
  <c r="BD437" i="1"/>
  <c r="BF437" i="1" s="1"/>
  <c r="R437" i="1"/>
  <c r="P437" i="1"/>
  <c r="G437" i="1"/>
  <c r="J437" i="1" s="1"/>
  <c r="F437" i="1"/>
  <c r="E437" i="1"/>
  <c r="H437" i="1" s="1"/>
  <c r="D437" i="1"/>
  <c r="DC436" i="1"/>
  <c r="CQ436" i="1"/>
  <c r="CN436" i="1"/>
  <c r="CK436" i="1"/>
  <c r="Q436" i="1" s="1"/>
  <c r="CG436" i="1"/>
  <c r="CL436" i="1" s="1"/>
  <c r="BD436" i="1"/>
  <c r="BF436" i="1" s="1"/>
  <c r="CP436" i="1" s="1"/>
  <c r="CR436" i="1" s="1"/>
  <c r="CT436" i="1" s="1"/>
  <c r="BL436" i="1" s="1"/>
  <c r="BM436" i="1" s="1"/>
  <c r="V436" i="1" s="1"/>
  <c r="R436" i="1"/>
  <c r="P436" i="1"/>
  <c r="G436" i="1"/>
  <c r="J436" i="1" s="1"/>
  <c r="F436" i="1"/>
  <c r="E436" i="1"/>
  <c r="D436" i="1"/>
  <c r="DC435" i="1"/>
  <c r="CQ435" i="1"/>
  <c r="CN435" i="1"/>
  <c r="CL435" i="1"/>
  <c r="CK435" i="1"/>
  <c r="CG435" i="1"/>
  <c r="BD435" i="1"/>
  <c r="BF435" i="1" s="1"/>
  <c r="CP435" i="1" s="1"/>
  <c r="CR435" i="1" s="1"/>
  <c r="CT435" i="1" s="1"/>
  <c r="BL435" i="1" s="1"/>
  <c r="BM435" i="1" s="1"/>
  <c r="V435" i="1" s="1"/>
  <c r="R435" i="1"/>
  <c r="Q435" i="1"/>
  <c r="P435" i="1"/>
  <c r="J435" i="1"/>
  <c r="G435" i="1"/>
  <c r="F435" i="1"/>
  <c r="E435" i="1"/>
  <c r="D435" i="1"/>
  <c r="DC434" i="1"/>
  <c r="CQ434" i="1"/>
  <c r="CN434" i="1"/>
  <c r="CK434" i="1"/>
  <c r="CG434" i="1"/>
  <c r="BF434" i="1"/>
  <c r="BD434" i="1"/>
  <c r="R434" i="1"/>
  <c r="P434" i="1"/>
  <c r="G434" i="1"/>
  <c r="J434" i="1" s="1"/>
  <c r="F434" i="1"/>
  <c r="E434" i="1"/>
  <c r="H434" i="1" s="1"/>
  <c r="D434" i="1"/>
  <c r="DC433" i="1"/>
  <c r="CQ433" i="1"/>
  <c r="CN433" i="1"/>
  <c r="CK433" i="1"/>
  <c r="CG433" i="1"/>
  <c r="BF433" i="1"/>
  <c r="CP433" i="1" s="1"/>
  <c r="CR433" i="1" s="1"/>
  <c r="CT433" i="1" s="1"/>
  <c r="BL433" i="1" s="1"/>
  <c r="BD433" i="1"/>
  <c r="R433" i="1"/>
  <c r="Q433" i="1"/>
  <c r="P433" i="1"/>
  <c r="G433" i="1"/>
  <c r="J433" i="1" s="1"/>
  <c r="F433" i="1"/>
  <c r="E433" i="1"/>
  <c r="H433" i="1" s="1"/>
  <c r="D433" i="1"/>
  <c r="DC432" i="1"/>
  <c r="CQ432" i="1"/>
  <c r="CN432" i="1"/>
  <c r="CK432" i="1"/>
  <c r="CL432" i="1" s="1"/>
  <c r="CG432" i="1"/>
  <c r="BD432" i="1"/>
  <c r="BF432" i="1" s="1"/>
  <c r="CP432" i="1" s="1"/>
  <c r="R432" i="1"/>
  <c r="Q432" i="1"/>
  <c r="P432" i="1"/>
  <c r="G432" i="1"/>
  <c r="J432" i="1" s="1"/>
  <c r="F432" i="1"/>
  <c r="E432" i="1"/>
  <c r="D432" i="1"/>
  <c r="DC431" i="1"/>
  <c r="CQ431" i="1"/>
  <c r="CN431" i="1"/>
  <c r="CL431" i="1"/>
  <c r="CK431" i="1"/>
  <c r="CG431" i="1"/>
  <c r="BF431" i="1"/>
  <c r="CP431" i="1" s="1"/>
  <c r="CR431" i="1" s="1"/>
  <c r="CT431" i="1" s="1"/>
  <c r="BL431" i="1" s="1"/>
  <c r="BM431" i="1" s="1"/>
  <c r="V431" i="1" s="1"/>
  <c r="BD431" i="1"/>
  <c r="R431" i="1"/>
  <c r="Q431" i="1"/>
  <c r="P431" i="1"/>
  <c r="J431" i="1"/>
  <c r="G431" i="1"/>
  <c r="F431" i="1"/>
  <c r="E431" i="1"/>
  <c r="H431" i="1" s="1"/>
  <c r="D431" i="1"/>
  <c r="DC430" i="1"/>
  <c r="CQ430" i="1"/>
  <c r="CN430" i="1"/>
  <c r="CK430" i="1"/>
  <c r="CG430" i="1"/>
  <c r="BD430" i="1"/>
  <c r="BF430" i="1" s="1"/>
  <c r="CP430" i="1" s="1"/>
  <c r="R430" i="1"/>
  <c r="P430" i="1"/>
  <c r="G430" i="1"/>
  <c r="J430" i="1" s="1"/>
  <c r="F430" i="1"/>
  <c r="E430" i="1"/>
  <c r="D430" i="1"/>
  <c r="DC429" i="1"/>
  <c r="CQ429" i="1"/>
  <c r="CN429" i="1"/>
  <c r="CK429" i="1"/>
  <c r="CG429" i="1"/>
  <c r="CL429" i="1" s="1"/>
  <c r="BF429" i="1"/>
  <c r="BD429" i="1"/>
  <c r="R429" i="1"/>
  <c r="Q429" i="1"/>
  <c r="P429" i="1"/>
  <c r="G429" i="1"/>
  <c r="J429" i="1" s="1"/>
  <c r="F429" i="1"/>
  <c r="E429" i="1"/>
  <c r="H429" i="1" s="1"/>
  <c r="D429" i="1"/>
  <c r="DC428" i="1"/>
  <c r="CT428" i="1"/>
  <c r="BL428" i="1" s="1"/>
  <c r="CQ428" i="1"/>
  <c r="CN428" i="1"/>
  <c r="CK428" i="1"/>
  <c r="CG428" i="1"/>
  <c r="BD428" i="1"/>
  <c r="BF428" i="1" s="1"/>
  <c r="CP428" i="1" s="1"/>
  <c r="CR428" i="1" s="1"/>
  <c r="R428" i="1"/>
  <c r="Q428" i="1"/>
  <c r="P428" i="1"/>
  <c r="G428" i="1"/>
  <c r="J428" i="1" s="1"/>
  <c r="F428" i="1"/>
  <c r="E428" i="1"/>
  <c r="D428" i="1"/>
  <c r="DC427" i="1"/>
  <c r="CQ427" i="1"/>
  <c r="CN427" i="1"/>
  <c r="CK427" i="1"/>
  <c r="CL427" i="1" s="1"/>
  <c r="CG427" i="1"/>
  <c r="BD427" i="1"/>
  <c r="BF427" i="1" s="1"/>
  <c r="CP427" i="1" s="1"/>
  <c r="CR427" i="1" s="1"/>
  <c r="CT427" i="1" s="1"/>
  <c r="BL427" i="1" s="1"/>
  <c r="BM427" i="1" s="1"/>
  <c r="V427" i="1" s="1"/>
  <c r="R427" i="1"/>
  <c r="Q427" i="1"/>
  <c r="P427" i="1"/>
  <c r="J427" i="1"/>
  <c r="G427" i="1"/>
  <c r="F427" i="1"/>
  <c r="E427" i="1"/>
  <c r="H427" i="1" s="1"/>
  <c r="D427" i="1"/>
  <c r="DC426" i="1"/>
  <c r="CQ426" i="1"/>
  <c r="CN426" i="1"/>
  <c r="CK426" i="1"/>
  <c r="CG426" i="1"/>
  <c r="BD426" i="1"/>
  <c r="BF426" i="1" s="1"/>
  <c r="CP426" i="1" s="1"/>
  <c r="R426" i="1"/>
  <c r="P426" i="1"/>
  <c r="J426" i="1"/>
  <c r="G426" i="1"/>
  <c r="F426" i="1"/>
  <c r="E426" i="1"/>
  <c r="D426" i="1"/>
  <c r="DC425" i="1"/>
  <c r="CQ425" i="1"/>
  <c r="CN425" i="1"/>
  <c r="CK425" i="1"/>
  <c r="CG425" i="1"/>
  <c r="BF425" i="1"/>
  <c r="BD425" i="1"/>
  <c r="R425" i="1"/>
  <c r="Q425" i="1"/>
  <c r="P425" i="1"/>
  <c r="G425" i="1"/>
  <c r="J425" i="1" s="1"/>
  <c r="F425" i="1"/>
  <c r="E425" i="1"/>
  <c r="H425" i="1" s="1"/>
  <c r="D425" i="1"/>
  <c r="DC424" i="1"/>
  <c r="CQ424" i="1"/>
  <c r="CN424" i="1"/>
  <c r="CK424" i="1"/>
  <c r="Q424" i="1" s="1"/>
  <c r="CG424" i="1"/>
  <c r="BD424" i="1"/>
  <c r="BF424" i="1" s="1"/>
  <c r="R424" i="1"/>
  <c r="P424" i="1"/>
  <c r="G424" i="1"/>
  <c r="J424" i="1" s="1"/>
  <c r="F424" i="1"/>
  <c r="E424" i="1"/>
  <c r="D424" i="1"/>
  <c r="DC423" i="1"/>
  <c r="CQ423" i="1"/>
  <c r="CN423" i="1"/>
  <c r="CK423" i="1"/>
  <c r="CL423" i="1" s="1"/>
  <c r="CG423" i="1"/>
  <c r="BD423" i="1"/>
  <c r="BF423" i="1" s="1"/>
  <c r="CP423" i="1" s="1"/>
  <c r="CR423" i="1" s="1"/>
  <c r="CT423" i="1" s="1"/>
  <c r="BL423" i="1" s="1"/>
  <c r="BM423" i="1" s="1"/>
  <c r="V423" i="1" s="1"/>
  <c r="R423" i="1"/>
  <c r="P423" i="1"/>
  <c r="G423" i="1"/>
  <c r="J423" i="1" s="1"/>
  <c r="F423" i="1"/>
  <c r="E423" i="1"/>
  <c r="D423" i="1"/>
  <c r="DC422" i="1"/>
  <c r="CQ422" i="1"/>
  <c r="CN422" i="1"/>
  <c r="CK422" i="1"/>
  <c r="CG422" i="1"/>
  <c r="BD422" i="1"/>
  <c r="BF422" i="1" s="1"/>
  <c r="CP422" i="1" s="1"/>
  <c r="CR422" i="1" s="1"/>
  <c r="CT422" i="1" s="1"/>
  <c r="BL422" i="1" s="1"/>
  <c r="BM422" i="1" s="1"/>
  <c r="R422" i="1"/>
  <c r="P422" i="1"/>
  <c r="G422" i="1"/>
  <c r="J422" i="1" s="1"/>
  <c r="F422" i="1"/>
  <c r="E422" i="1"/>
  <c r="D422" i="1"/>
  <c r="DC421" i="1"/>
  <c r="CQ421" i="1"/>
  <c r="CP421" i="1"/>
  <c r="CR421" i="1" s="1"/>
  <c r="CT421" i="1" s="1"/>
  <c r="BL421" i="1" s="1"/>
  <c r="BM421" i="1" s="1"/>
  <c r="V421" i="1" s="1"/>
  <c r="CN421" i="1"/>
  <c r="CK421" i="1"/>
  <c r="CG421" i="1"/>
  <c r="CL421" i="1" s="1"/>
  <c r="BD421" i="1"/>
  <c r="BF421" i="1" s="1"/>
  <c r="R421" i="1"/>
  <c r="Q421" i="1"/>
  <c r="P421" i="1"/>
  <c r="G421" i="1"/>
  <c r="J421" i="1" s="1"/>
  <c r="F421" i="1"/>
  <c r="E421" i="1"/>
  <c r="D421" i="1"/>
  <c r="DC420" i="1"/>
  <c r="CQ420" i="1"/>
  <c r="CN420" i="1"/>
  <c r="CK420" i="1"/>
  <c r="CL420" i="1" s="1"/>
  <c r="CG420" i="1"/>
  <c r="BD420" i="1"/>
  <c r="BF420" i="1" s="1"/>
  <c r="CP420" i="1" s="1"/>
  <c r="CR420" i="1" s="1"/>
  <c r="CT420" i="1" s="1"/>
  <c r="BL420" i="1" s="1"/>
  <c r="R420" i="1"/>
  <c r="P420" i="1"/>
  <c r="G420" i="1"/>
  <c r="J420" i="1" s="1"/>
  <c r="F420" i="1"/>
  <c r="E420" i="1"/>
  <c r="D420" i="1"/>
  <c r="DC419" i="1"/>
  <c r="CR419" i="1"/>
  <c r="CT419" i="1" s="1"/>
  <c r="BL419" i="1" s="1"/>
  <c r="BM419" i="1" s="1"/>
  <c r="V419" i="1" s="1"/>
  <c r="CQ419" i="1"/>
  <c r="CN419" i="1"/>
  <c r="CK419" i="1"/>
  <c r="CG419" i="1"/>
  <c r="BF419" i="1"/>
  <c r="CP419" i="1" s="1"/>
  <c r="BD419" i="1"/>
  <c r="R419" i="1"/>
  <c r="P419" i="1"/>
  <c r="J419" i="1"/>
  <c r="G419" i="1"/>
  <c r="F419" i="1"/>
  <c r="E419" i="1"/>
  <c r="D419" i="1"/>
  <c r="DC418" i="1"/>
  <c r="CQ418" i="1"/>
  <c r="CP418" i="1"/>
  <c r="CR418" i="1" s="1"/>
  <c r="CT418" i="1" s="1"/>
  <c r="BL418" i="1" s="1"/>
  <c r="BM418" i="1" s="1"/>
  <c r="V418" i="1" s="1"/>
  <c r="CN418" i="1"/>
  <c r="CK418" i="1"/>
  <c r="CG418" i="1"/>
  <c r="BF418" i="1"/>
  <c r="BD418" i="1"/>
  <c r="R418" i="1"/>
  <c r="P418" i="1"/>
  <c r="J418" i="1"/>
  <c r="G418" i="1"/>
  <c r="F418" i="1"/>
  <c r="E418" i="1"/>
  <c r="D418" i="1"/>
  <c r="DC417" i="1"/>
  <c r="CQ417" i="1"/>
  <c r="CN417" i="1"/>
  <c r="CK417" i="1"/>
  <c r="CG417" i="1"/>
  <c r="BD417" i="1"/>
  <c r="BF417" i="1" s="1"/>
  <c r="R417" i="1"/>
  <c r="Q417" i="1"/>
  <c r="P417" i="1"/>
  <c r="G417" i="1"/>
  <c r="J417" i="1" s="1"/>
  <c r="F417" i="1"/>
  <c r="E417" i="1"/>
  <c r="D417" i="1"/>
  <c r="DC416" i="1"/>
  <c r="CQ416" i="1"/>
  <c r="CN416" i="1"/>
  <c r="CK416" i="1"/>
  <c r="CG416" i="1"/>
  <c r="BD416" i="1"/>
  <c r="BF416" i="1" s="1"/>
  <c r="CP416" i="1" s="1"/>
  <c r="CR416" i="1" s="1"/>
  <c r="CT416" i="1" s="1"/>
  <c r="BL416" i="1" s="1"/>
  <c r="BM416" i="1" s="1"/>
  <c r="V416" i="1" s="1"/>
  <c r="R416" i="1"/>
  <c r="P416" i="1"/>
  <c r="G416" i="1"/>
  <c r="J416" i="1" s="1"/>
  <c r="F416" i="1"/>
  <c r="E416" i="1"/>
  <c r="D416" i="1"/>
  <c r="DC415" i="1"/>
  <c r="CQ415" i="1"/>
  <c r="CN415" i="1"/>
  <c r="CK415" i="1"/>
  <c r="CG415" i="1"/>
  <c r="BD415" i="1"/>
  <c r="BF415" i="1" s="1"/>
  <c r="R415" i="1"/>
  <c r="P415" i="1"/>
  <c r="G415" i="1"/>
  <c r="J415" i="1" s="1"/>
  <c r="F415" i="1"/>
  <c r="E415" i="1"/>
  <c r="D415" i="1"/>
  <c r="DC414" i="1"/>
  <c r="CQ414" i="1"/>
  <c r="CN414" i="1"/>
  <c r="CK414" i="1"/>
  <c r="CG414" i="1"/>
  <c r="BF414" i="1"/>
  <c r="CP414" i="1" s="1"/>
  <c r="CR414" i="1" s="1"/>
  <c r="CT414" i="1" s="1"/>
  <c r="BL414" i="1" s="1"/>
  <c r="BM414" i="1" s="1"/>
  <c r="V414" i="1" s="1"/>
  <c r="BD414" i="1"/>
  <c r="R414" i="1"/>
  <c r="P414" i="1"/>
  <c r="G414" i="1"/>
  <c r="J414" i="1" s="1"/>
  <c r="F414" i="1"/>
  <c r="E414" i="1"/>
  <c r="H414" i="1" s="1"/>
  <c r="D414" i="1"/>
  <c r="DC413" i="1"/>
  <c r="CQ413" i="1"/>
  <c r="CN413" i="1"/>
  <c r="CL413" i="1"/>
  <c r="CK413" i="1"/>
  <c r="CG413" i="1"/>
  <c r="BD413" i="1"/>
  <c r="BF413" i="1" s="1"/>
  <c r="R413" i="1"/>
  <c r="Q413" i="1"/>
  <c r="P413" i="1"/>
  <c r="G413" i="1"/>
  <c r="F413" i="1"/>
  <c r="E413" i="1"/>
  <c r="D413" i="1"/>
  <c r="DC412" i="1"/>
  <c r="CQ412" i="1"/>
  <c r="CN412" i="1"/>
  <c r="CK412" i="1"/>
  <c r="CG412" i="1"/>
  <c r="BD412" i="1"/>
  <c r="BF412" i="1" s="1"/>
  <c r="CP412" i="1" s="1"/>
  <c r="CR412" i="1" s="1"/>
  <c r="CT412" i="1" s="1"/>
  <c r="BL412" i="1" s="1"/>
  <c r="R412" i="1"/>
  <c r="P412" i="1"/>
  <c r="G412" i="1"/>
  <c r="J412" i="1" s="1"/>
  <c r="F412" i="1"/>
  <c r="E412" i="1"/>
  <c r="D412" i="1"/>
  <c r="DC411" i="1"/>
  <c r="CQ411" i="1"/>
  <c r="CN411" i="1"/>
  <c r="CK411" i="1"/>
  <c r="CL411" i="1" s="1"/>
  <c r="CG411" i="1"/>
  <c r="BF411" i="1"/>
  <c r="CP411" i="1" s="1"/>
  <c r="CR411" i="1" s="1"/>
  <c r="CT411" i="1" s="1"/>
  <c r="BL411" i="1" s="1"/>
  <c r="BM411" i="1" s="1"/>
  <c r="V411" i="1" s="1"/>
  <c r="BD411" i="1"/>
  <c r="R411" i="1"/>
  <c r="P411" i="1"/>
  <c r="J411" i="1"/>
  <c r="G411" i="1"/>
  <c r="F411" i="1"/>
  <c r="E411" i="1"/>
  <c r="D411" i="1"/>
  <c r="DC410" i="1"/>
  <c r="CQ410" i="1"/>
  <c r="CN410" i="1"/>
  <c r="CK410" i="1"/>
  <c r="CG410" i="1"/>
  <c r="BD410" i="1"/>
  <c r="BF410" i="1" s="1"/>
  <c r="CP410" i="1" s="1"/>
  <c r="CR410" i="1" s="1"/>
  <c r="CT410" i="1" s="1"/>
  <c r="BL410" i="1" s="1"/>
  <c r="R410" i="1"/>
  <c r="P410" i="1"/>
  <c r="G410" i="1"/>
  <c r="J410" i="1" s="1"/>
  <c r="F410" i="1"/>
  <c r="E410" i="1"/>
  <c r="D410" i="1"/>
  <c r="DC409" i="1"/>
  <c r="CQ409" i="1"/>
  <c r="CP409" i="1"/>
  <c r="CN409" i="1"/>
  <c r="CK409" i="1"/>
  <c r="CG409" i="1"/>
  <c r="BD409" i="1"/>
  <c r="BF409" i="1" s="1"/>
  <c r="R409" i="1"/>
  <c r="Q409" i="1"/>
  <c r="P409" i="1"/>
  <c r="G409" i="1"/>
  <c r="J409" i="1" s="1"/>
  <c r="F409" i="1"/>
  <c r="E409" i="1"/>
  <c r="D409" i="1"/>
  <c r="DC408" i="1"/>
  <c r="CQ408" i="1"/>
  <c r="CR408" i="1" s="1"/>
  <c r="CT408" i="1" s="1"/>
  <c r="BL408" i="1" s="1"/>
  <c r="BM408" i="1" s="1"/>
  <c r="V408" i="1" s="1"/>
  <c r="CN408" i="1"/>
  <c r="CK408" i="1"/>
  <c r="CG408" i="1"/>
  <c r="BD408" i="1"/>
  <c r="BF408" i="1" s="1"/>
  <c r="CP408" i="1" s="1"/>
  <c r="R408" i="1"/>
  <c r="P408" i="1"/>
  <c r="G408" i="1"/>
  <c r="J408" i="1" s="1"/>
  <c r="F408" i="1"/>
  <c r="E408" i="1"/>
  <c r="D408" i="1"/>
  <c r="DC407" i="1"/>
  <c r="CQ407" i="1"/>
  <c r="CN407" i="1"/>
  <c r="CK407" i="1"/>
  <c r="CG407" i="1"/>
  <c r="BF407" i="1"/>
  <c r="BD407" i="1"/>
  <c r="R407" i="1"/>
  <c r="Q407" i="1"/>
  <c r="P407" i="1"/>
  <c r="J407" i="1"/>
  <c r="G407" i="1"/>
  <c r="F407" i="1"/>
  <c r="E407" i="1"/>
  <c r="D407" i="1"/>
  <c r="DC406" i="1"/>
  <c r="CQ406" i="1"/>
  <c r="CN406" i="1"/>
  <c r="CK406" i="1"/>
  <c r="CG406" i="1"/>
  <c r="BD406" i="1"/>
  <c r="BF406" i="1" s="1"/>
  <c r="R406" i="1"/>
  <c r="P406" i="1"/>
  <c r="J406" i="1"/>
  <c r="G406" i="1"/>
  <c r="F406" i="1"/>
  <c r="E406" i="1"/>
  <c r="H406" i="1" s="1"/>
  <c r="D406" i="1"/>
  <c r="DC405" i="1"/>
  <c r="CQ405" i="1"/>
  <c r="CN405" i="1"/>
  <c r="CK405" i="1"/>
  <c r="CG405" i="1"/>
  <c r="BD405" i="1"/>
  <c r="BF405" i="1" s="1"/>
  <c r="CP405" i="1" s="1"/>
  <c r="CR405" i="1" s="1"/>
  <c r="CT405" i="1" s="1"/>
  <c r="BL405" i="1" s="1"/>
  <c r="BM405" i="1" s="1"/>
  <c r="V405" i="1" s="1"/>
  <c r="R405" i="1"/>
  <c r="Q405" i="1"/>
  <c r="P405" i="1"/>
  <c r="G405" i="1"/>
  <c r="J405" i="1" s="1"/>
  <c r="F405" i="1"/>
  <c r="E405" i="1"/>
  <c r="H405" i="1" s="1"/>
  <c r="D405" i="1"/>
  <c r="DC404" i="1"/>
  <c r="CT404" i="1"/>
  <c r="BL404" i="1" s="1"/>
  <c r="BM404" i="1" s="1"/>
  <c r="V404" i="1" s="1"/>
  <c r="CQ404" i="1"/>
  <c r="CN404" i="1"/>
  <c r="CK404" i="1"/>
  <c r="Q404" i="1" s="1"/>
  <c r="CG404" i="1"/>
  <c r="BD404" i="1"/>
  <c r="BF404" i="1" s="1"/>
  <c r="CP404" i="1" s="1"/>
  <c r="CR404" i="1" s="1"/>
  <c r="R404" i="1"/>
  <c r="P404" i="1"/>
  <c r="G404" i="1"/>
  <c r="J404" i="1" s="1"/>
  <c r="F404" i="1"/>
  <c r="E404" i="1"/>
  <c r="D404" i="1"/>
  <c r="DC403" i="1"/>
  <c r="CQ403" i="1"/>
  <c r="CP403" i="1"/>
  <c r="CR403" i="1" s="1"/>
  <c r="CT403" i="1" s="1"/>
  <c r="BL403" i="1" s="1"/>
  <c r="BM403" i="1" s="1"/>
  <c r="V403" i="1" s="1"/>
  <c r="CN403" i="1"/>
  <c r="CK403" i="1"/>
  <c r="Q403" i="1" s="1"/>
  <c r="CG403" i="1"/>
  <c r="CL403" i="1" s="1"/>
  <c r="BF403" i="1"/>
  <c r="BD403" i="1"/>
  <c r="R403" i="1"/>
  <c r="P403" i="1"/>
  <c r="J403" i="1"/>
  <c r="G403" i="1"/>
  <c r="F403" i="1"/>
  <c r="E403" i="1"/>
  <c r="D403" i="1"/>
  <c r="DC402" i="1"/>
  <c r="CQ402" i="1"/>
  <c r="CN402" i="1"/>
  <c r="CK402" i="1"/>
  <c r="CL402" i="1" s="1"/>
  <c r="CG402" i="1"/>
  <c r="BD402" i="1"/>
  <c r="BF402" i="1" s="1"/>
  <c r="CP402" i="1" s="1"/>
  <c r="R402" i="1"/>
  <c r="P402" i="1"/>
  <c r="G402" i="1"/>
  <c r="J402" i="1" s="1"/>
  <c r="F402" i="1"/>
  <c r="E402" i="1"/>
  <c r="D402" i="1"/>
  <c r="DC401" i="1"/>
  <c r="CQ401" i="1"/>
  <c r="CN401" i="1"/>
  <c r="CK401" i="1"/>
  <c r="CL401" i="1" s="1"/>
  <c r="CG401" i="1"/>
  <c r="BF401" i="1"/>
  <c r="CP401" i="1" s="1"/>
  <c r="BD401" i="1"/>
  <c r="R401" i="1"/>
  <c r="Q401" i="1"/>
  <c r="P401" i="1"/>
  <c r="G401" i="1"/>
  <c r="J401" i="1" s="1"/>
  <c r="F401" i="1"/>
  <c r="E401" i="1"/>
  <c r="D401" i="1"/>
  <c r="DC400" i="1"/>
  <c r="CQ400" i="1"/>
  <c r="CN400" i="1"/>
  <c r="CK400" i="1"/>
  <c r="CG400" i="1"/>
  <c r="BD400" i="1"/>
  <c r="BF400" i="1" s="1"/>
  <c r="R400" i="1"/>
  <c r="P400" i="1"/>
  <c r="G400" i="1"/>
  <c r="J400" i="1" s="1"/>
  <c r="F400" i="1"/>
  <c r="E400" i="1"/>
  <c r="D400" i="1"/>
  <c r="DC399" i="1"/>
  <c r="CQ399" i="1"/>
  <c r="CN399" i="1"/>
  <c r="CK399" i="1"/>
  <c r="CG399" i="1"/>
  <c r="CL399" i="1" s="1"/>
  <c r="BF399" i="1"/>
  <c r="BD399" i="1"/>
  <c r="R399" i="1"/>
  <c r="Q399" i="1"/>
  <c r="P399" i="1"/>
  <c r="J399" i="1"/>
  <c r="G399" i="1"/>
  <c r="F399" i="1"/>
  <c r="E399" i="1"/>
  <c r="H399" i="1" s="1"/>
  <c r="D399" i="1"/>
  <c r="DC398" i="1"/>
  <c r="CQ398" i="1"/>
  <c r="CN398" i="1"/>
  <c r="CK398" i="1"/>
  <c r="CG398" i="1"/>
  <c r="BD398" i="1"/>
  <c r="BF398" i="1" s="1"/>
  <c r="CP398" i="1" s="1"/>
  <c r="CR398" i="1" s="1"/>
  <c r="CT398" i="1" s="1"/>
  <c r="BL398" i="1" s="1"/>
  <c r="R398" i="1"/>
  <c r="P398" i="1"/>
  <c r="G398" i="1"/>
  <c r="J398" i="1" s="1"/>
  <c r="F398" i="1"/>
  <c r="E398" i="1"/>
  <c r="D398" i="1"/>
  <c r="DC397" i="1"/>
  <c r="CQ397" i="1"/>
  <c r="CN397" i="1"/>
  <c r="CL397" i="1"/>
  <c r="CK397" i="1"/>
  <c r="CG397" i="1"/>
  <c r="BD397" i="1"/>
  <c r="BF397" i="1" s="1"/>
  <c r="CP397" i="1" s="1"/>
  <c r="CR397" i="1" s="1"/>
  <c r="CT397" i="1" s="1"/>
  <c r="BL397" i="1" s="1"/>
  <c r="BM397" i="1" s="1"/>
  <c r="V397" i="1" s="1"/>
  <c r="R397" i="1"/>
  <c r="Q397" i="1"/>
  <c r="P397" i="1"/>
  <c r="G397" i="1"/>
  <c r="J397" i="1" s="1"/>
  <c r="F397" i="1"/>
  <c r="E397" i="1"/>
  <c r="D397" i="1"/>
  <c r="DC396" i="1"/>
  <c r="CQ396" i="1"/>
  <c r="CN396" i="1"/>
  <c r="CK396" i="1"/>
  <c r="CG396" i="1"/>
  <c r="BD396" i="1"/>
  <c r="BF396" i="1" s="1"/>
  <c r="R396" i="1"/>
  <c r="P396" i="1"/>
  <c r="J396" i="1"/>
  <c r="G396" i="1"/>
  <c r="F396" i="1"/>
  <c r="E396" i="1"/>
  <c r="H396" i="1" s="1"/>
  <c r="D396" i="1"/>
  <c r="DC395" i="1"/>
  <c r="CQ395" i="1"/>
  <c r="CN395" i="1"/>
  <c r="CK395" i="1"/>
  <c r="Q395" i="1" s="1"/>
  <c r="CG395" i="1"/>
  <c r="BD395" i="1"/>
  <c r="BF395" i="1" s="1"/>
  <c r="R395" i="1"/>
  <c r="P395" i="1"/>
  <c r="J395" i="1"/>
  <c r="H395" i="1"/>
  <c r="G395" i="1"/>
  <c r="F395" i="1"/>
  <c r="E395" i="1"/>
  <c r="D395" i="1"/>
  <c r="DC394" i="1"/>
  <c r="CQ394" i="1"/>
  <c r="CN394" i="1"/>
  <c r="CK394" i="1"/>
  <c r="CL394" i="1" s="1"/>
  <c r="CG394" i="1"/>
  <c r="BD394" i="1"/>
  <c r="BF394" i="1" s="1"/>
  <c r="CP394" i="1" s="1"/>
  <c r="CR394" i="1" s="1"/>
  <c r="CT394" i="1" s="1"/>
  <c r="BL394" i="1" s="1"/>
  <c r="BM394" i="1" s="1"/>
  <c r="V394" i="1" s="1"/>
  <c r="R394" i="1"/>
  <c r="P394" i="1"/>
  <c r="G394" i="1"/>
  <c r="J394" i="1" s="1"/>
  <c r="F394" i="1"/>
  <c r="E394" i="1"/>
  <c r="H394" i="1" s="1"/>
  <c r="D394" i="1"/>
  <c r="DC393" i="1"/>
  <c r="CR393" i="1"/>
  <c r="CT393" i="1" s="1"/>
  <c r="BL393" i="1" s="1"/>
  <c r="BM393" i="1" s="1"/>
  <c r="V393" i="1" s="1"/>
  <c r="CQ393" i="1"/>
  <c r="CN393" i="1"/>
  <c r="CK393" i="1"/>
  <c r="Q393" i="1" s="1"/>
  <c r="CG393" i="1"/>
  <c r="BF393" i="1"/>
  <c r="CP393" i="1" s="1"/>
  <c r="BD393" i="1"/>
  <c r="R393" i="1"/>
  <c r="P393" i="1"/>
  <c r="G393" i="1"/>
  <c r="J393" i="1" s="1"/>
  <c r="F393" i="1"/>
  <c r="E393" i="1"/>
  <c r="D393" i="1"/>
  <c r="DC392" i="1"/>
  <c r="CQ392" i="1"/>
  <c r="CN392" i="1"/>
  <c r="CK392" i="1"/>
  <c r="CG392" i="1"/>
  <c r="BD392" i="1"/>
  <c r="BF392" i="1" s="1"/>
  <c r="R392" i="1"/>
  <c r="P392" i="1"/>
  <c r="G392" i="1"/>
  <c r="J392" i="1" s="1"/>
  <c r="F392" i="1"/>
  <c r="E392" i="1"/>
  <c r="D392" i="1"/>
  <c r="DC391" i="1"/>
  <c r="CQ391" i="1"/>
  <c r="CN391" i="1"/>
  <c r="CK391" i="1"/>
  <c r="CG391" i="1"/>
  <c r="CL391" i="1" s="1"/>
  <c r="BD391" i="1"/>
  <c r="BF391" i="1" s="1"/>
  <c r="R391" i="1"/>
  <c r="Q391" i="1"/>
  <c r="P391" i="1"/>
  <c r="G391" i="1"/>
  <c r="J391" i="1" s="1"/>
  <c r="F391" i="1"/>
  <c r="E391" i="1"/>
  <c r="H391" i="1" s="1"/>
  <c r="D391" i="1"/>
  <c r="DC390" i="1"/>
  <c r="CQ390" i="1"/>
  <c r="CN390" i="1"/>
  <c r="CK390" i="1"/>
  <c r="CL390" i="1" s="1"/>
  <c r="CG390" i="1"/>
  <c r="BD390" i="1"/>
  <c r="BF390" i="1" s="1"/>
  <c r="CP390" i="1" s="1"/>
  <c r="R390" i="1"/>
  <c r="P390" i="1"/>
  <c r="G390" i="1"/>
  <c r="J390" i="1" s="1"/>
  <c r="F390" i="1"/>
  <c r="E390" i="1"/>
  <c r="D390" i="1"/>
  <c r="DC389" i="1"/>
  <c r="CQ389" i="1"/>
  <c r="CN389" i="1"/>
  <c r="CK389" i="1"/>
  <c r="CG389" i="1"/>
  <c r="BF389" i="1"/>
  <c r="CP389" i="1" s="1"/>
  <c r="CR389" i="1" s="1"/>
  <c r="CT389" i="1" s="1"/>
  <c r="BL389" i="1" s="1"/>
  <c r="BM389" i="1" s="1"/>
  <c r="BD389" i="1"/>
  <c r="R389" i="1"/>
  <c r="P389" i="1"/>
  <c r="G389" i="1"/>
  <c r="J389" i="1" s="1"/>
  <c r="F389" i="1"/>
  <c r="E389" i="1"/>
  <c r="D389" i="1"/>
  <c r="DC388" i="1"/>
  <c r="CQ388" i="1"/>
  <c r="CN388" i="1"/>
  <c r="CK388" i="1"/>
  <c r="CG388" i="1"/>
  <c r="BD388" i="1"/>
  <c r="BF388" i="1" s="1"/>
  <c r="R388" i="1"/>
  <c r="P388" i="1"/>
  <c r="G388" i="1"/>
  <c r="J388" i="1" s="1"/>
  <c r="F388" i="1"/>
  <c r="E388" i="1"/>
  <c r="D388" i="1"/>
  <c r="DC387" i="1"/>
  <c r="CQ387" i="1"/>
  <c r="CN387" i="1"/>
  <c r="CK387" i="1"/>
  <c r="CG387" i="1"/>
  <c r="CL387" i="1" s="1"/>
  <c r="BD387" i="1"/>
  <c r="BF387" i="1" s="1"/>
  <c r="R387" i="1"/>
  <c r="Q387" i="1"/>
  <c r="P387" i="1"/>
  <c r="J387" i="1"/>
  <c r="G387" i="1"/>
  <c r="F387" i="1"/>
  <c r="E387" i="1"/>
  <c r="H387" i="1" s="1"/>
  <c r="D387" i="1"/>
  <c r="DC386" i="1"/>
  <c r="CQ386" i="1"/>
  <c r="CN386" i="1"/>
  <c r="CK386" i="1"/>
  <c r="CL386" i="1" s="1"/>
  <c r="CG386" i="1"/>
  <c r="BD386" i="1"/>
  <c r="BF386" i="1" s="1"/>
  <c r="CP386" i="1" s="1"/>
  <c r="R386" i="1"/>
  <c r="P386" i="1"/>
  <c r="G386" i="1"/>
  <c r="J386" i="1" s="1"/>
  <c r="F386" i="1"/>
  <c r="E386" i="1"/>
  <c r="D386" i="1"/>
  <c r="DC385" i="1"/>
  <c r="CQ385" i="1"/>
  <c r="CN385" i="1"/>
  <c r="CL385" i="1"/>
  <c r="CK385" i="1"/>
  <c r="CG385" i="1"/>
  <c r="BF385" i="1"/>
  <c r="CP385" i="1" s="1"/>
  <c r="BD385" i="1"/>
  <c r="R385" i="1"/>
  <c r="Q385" i="1"/>
  <c r="P385" i="1"/>
  <c r="G385" i="1"/>
  <c r="J385" i="1" s="1"/>
  <c r="F385" i="1"/>
  <c r="E385" i="1"/>
  <c r="D385" i="1"/>
  <c r="DC384" i="1"/>
  <c r="CQ384" i="1"/>
  <c r="CN384" i="1"/>
  <c r="CK384" i="1"/>
  <c r="CG384" i="1"/>
  <c r="BD384" i="1"/>
  <c r="BF384" i="1" s="1"/>
  <c r="R384" i="1"/>
  <c r="P384" i="1"/>
  <c r="G384" i="1"/>
  <c r="J384" i="1" s="1"/>
  <c r="F384" i="1"/>
  <c r="E384" i="1"/>
  <c r="D384" i="1"/>
  <c r="DC383" i="1"/>
  <c r="CQ383" i="1"/>
  <c r="CN383" i="1"/>
  <c r="CK383" i="1"/>
  <c r="CG383" i="1"/>
  <c r="CL383" i="1" s="1"/>
  <c r="BF383" i="1"/>
  <c r="BD383" i="1"/>
  <c r="R383" i="1"/>
  <c r="Q383" i="1"/>
  <c r="P383" i="1"/>
  <c r="J383" i="1"/>
  <c r="G383" i="1"/>
  <c r="F383" i="1"/>
  <c r="E383" i="1"/>
  <c r="H383" i="1" s="1"/>
  <c r="D383" i="1"/>
  <c r="DC382" i="1"/>
  <c r="CQ382" i="1"/>
  <c r="CN382" i="1"/>
  <c r="CK382" i="1"/>
  <c r="CG382" i="1"/>
  <c r="BD382" i="1"/>
  <c r="BF382" i="1" s="1"/>
  <c r="CP382" i="1" s="1"/>
  <c r="CR382" i="1" s="1"/>
  <c r="CT382" i="1" s="1"/>
  <c r="BL382" i="1" s="1"/>
  <c r="R382" i="1"/>
  <c r="P382" i="1"/>
  <c r="G382" i="1"/>
  <c r="J382" i="1" s="1"/>
  <c r="F382" i="1"/>
  <c r="E382" i="1"/>
  <c r="D382" i="1"/>
  <c r="DC381" i="1"/>
  <c r="CR381" i="1"/>
  <c r="CT381" i="1" s="1"/>
  <c r="BL381" i="1" s="1"/>
  <c r="BM381" i="1" s="1"/>
  <c r="V381" i="1" s="1"/>
  <c r="CQ381" i="1"/>
  <c r="CN381" i="1"/>
  <c r="CL381" i="1"/>
  <c r="CK381" i="1"/>
  <c r="CG381" i="1"/>
  <c r="BD381" i="1"/>
  <c r="BF381" i="1" s="1"/>
  <c r="CP381" i="1" s="1"/>
  <c r="R381" i="1"/>
  <c r="Q381" i="1"/>
  <c r="P381" i="1"/>
  <c r="G381" i="1"/>
  <c r="J381" i="1" s="1"/>
  <c r="F381" i="1"/>
  <c r="E381" i="1"/>
  <c r="D381" i="1"/>
  <c r="DC380" i="1"/>
  <c r="CQ380" i="1"/>
  <c r="CN380" i="1"/>
  <c r="CK380" i="1"/>
  <c r="CG380" i="1"/>
  <c r="BD380" i="1"/>
  <c r="BF380" i="1" s="1"/>
  <c r="CP380" i="1" s="1"/>
  <c r="R380" i="1"/>
  <c r="P380" i="1"/>
  <c r="J380" i="1"/>
  <c r="G380" i="1"/>
  <c r="F380" i="1"/>
  <c r="E380" i="1"/>
  <c r="D380" i="1"/>
  <c r="DC379" i="1"/>
  <c r="CQ379" i="1"/>
  <c r="CN379" i="1"/>
  <c r="CK379" i="1"/>
  <c r="Q379" i="1" s="1"/>
  <c r="CG379" i="1"/>
  <c r="CL379" i="1" s="1"/>
  <c r="BF379" i="1"/>
  <c r="CP379" i="1" s="1"/>
  <c r="CR379" i="1" s="1"/>
  <c r="CT379" i="1" s="1"/>
  <c r="BL379" i="1" s="1"/>
  <c r="BM379" i="1" s="1"/>
  <c r="V379" i="1" s="1"/>
  <c r="BD379" i="1"/>
  <c r="R379" i="1"/>
  <c r="P379" i="1"/>
  <c r="J379" i="1"/>
  <c r="G379" i="1"/>
  <c r="F379" i="1"/>
  <c r="E379" i="1"/>
  <c r="H379" i="1" s="1"/>
  <c r="D379" i="1"/>
  <c r="DC378" i="1"/>
  <c r="CQ378" i="1"/>
  <c r="CN378" i="1"/>
  <c r="CK378" i="1"/>
  <c r="CG378" i="1"/>
  <c r="BF378" i="1"/>
  <c r="CP378" i="1" s="1"/>
  <c r="BD378" i="1"/>
  <c r="R378" i="1"/>
  <c r="P378" i="1"/>
  <c r="G378" i="1"/>
  <c r="J378" i="1" s="1"/>
  <c r="F378" i="1"/>
  <c r="E378" i="1"/>
  <c r="D378" i="1"/>
  <c r="DC377" i="1"/>
  <c r="CQ377" i="1"/>
  <c r="CN377" i="1"/>
  <c r="CK377" i="1"/>
  <c r="CL377" i="1" s="1"/>
  <c r="CG377" i="1"/>
  <c r="BD377" i="1"/>
  <c r="BF377" i="1" s="1"/>
  <c r="R377" i="1"/>
  <c r="Q377" i="1"/>
  <c r="P377" i="1"/>
  <c r="G377" i="1"/>
  <c r="F377" i="1"/>
  <c r="E377" i="1"/>
  <c r="D377" i="1"/>
  <c r="DC376" i="1"/>
  <c r="CQ376" i="1"/>
  <c r="CR376" i="1" s="1"/>
  <c r="CT376" i="1" s="1"/>
  <c r="BL376" i="1" s="1"/>
  <c r="CN376" i="1"/>
  <c r="CK376" i="1"/>
  <c r="CG376" i="1"/>
  <c r="BD376" i="1"/>
  <c r="BF376" i="1" s="1"/>
  <c r="CP376" i="1" s="1"/>
  <c r="R376" i="1"/>
  <c r="P376" i="1"/>
  <c r="G376" i="1"/>
  <c r="J376" i="1" s="1"/>
  <c r="F376" i="1"/>
  <c r="E376" i="1"/>
  <c r="D376" i="1"/>
  <c r="DC375" i="1"/>
  <c r="CQ375" i="1"/>
  <c r="CN375" i="1"/>
  <c r="CK375" i="1"/>
  <c r="CG375" i="1"/>
  <c r="BD375" i="1"/>
  <c r="BF375" i="1" s="1"/>
  <c r="CP375" i="1" s="1"/>
  <c r="CR375" i="1" s="1"/>
  <c r="CT375" i="1" s="1"/>
  <c r="BL375" i="1" s="1"/>
  <c r="BM375" i="1" s="1"/>
  <c r="V375" i="1" s="1"/>
  <c r="R375" i="1"/>
  <c r="Q375" i="1"/>
  <c r="P375" i="1"/>
  <c r="G375" i="1"/>
  <c r="J375" i="1" s="1"/>
  <c r="F375" i="1"/>
  <c r="E375" i="1"/>
  <c r="D375" i="1"/>
  <c r="DC374" i="1"/>
  <c r="CQ374" i="1"/>
  <c r="CN374" i="1"/>
  <c r="CK374" i="1"/>
  <c r="CG374" i="1"/>
  <c r="BF374" i="1"/>
  <c r="BD374" i="1"/>
  <c r="R374" i="1"/>
  <c r="P374" i="1"/>
  <c r="J374" i="1"/>
  <c r="H374" i="1"/>
  <c r="G374" i="1"/>
  <c r="F374" i="1"/>
  <c r="E374" i="1"/>
  <c r="D374" i="1"/>
  <c r="DC373" i="1"/>
  <c r="CQ373" i="1"/>
  <c r="CN373" i="1"/>
  <c r="CK373" i="1"/>
  <c r="CL373" i="1" s="1"/>
  <c r="CG373" i="1"/>
  <c r="BD373" i="1"/>
  <c r="BF373" i="1" s="1"/>
  <c r="CP373" i="1" s="1"/>
  <c r="CR373" i="1" s="1"/>
  <c r="CT373" i="1" s="1"/>
  <c r="BL373" i="1" s="1"/>
  <c r="BM373" i="1" s="1"/>
  <c r="R373" i="1"/>
  <c r="P373" i="1"/>
  <c r="G373" i="1"/>
  <c r="J373" i="1" s="1"/>
  <c r="F373" i="1"/>
  <c r="E373" i="1"/>
  <c r="D373" i="1"/>
  <c r="DC372" i="1"/>
  <c r="CQ372" i="1"/>
  <c r="CN372" i="1"/>
  <c r="CK372" i="1"/>
  <c r="CL372" i="1" s="1"/>
  <c r="CG372" i="1"/>
  <c r="BD372" i="1"/>
  <c r="BF372" i="1" s="1"/>
  <c r="CP372" i="1" s="1"/>
  <c r="CR372" i="1" s="1"/>
  <c r="CT372" i="1" s="1"/>
  <c r="BL372" i="1" s="1"/>
  <c r="BM372" i="1" s="1"/>
  <c r="V372" i="1" s="1"/>
  <c r="R372" i="1"/>
  <c r="Q372" i="1"/>
  <c r="P372" i="1"/>
  <c r="G372" i="1"/>
  <c r="J372" i="1" s="1"/>
  <c r="F372" i="1"/>
  <c r="E372" i="1"/>
  <c r="D372" i="1"/>
  <c r="DC371" i="1"/>
  <c r="CQ371" i="1"/>
  <c r="CN371" i="1"/>
  <c r="CK371" i="1"/>
  <c r="CG371" i="1"/>
  <c r="BD371" i="1"/>
  <c r="BF371" i="1" s="1"/>
  <c r="R371" i="1"/>
  <c r="P371" i="1"/>
  <c r="J371" i="1"/>
  <c r="G371" i="1"/>
  <c r="F371" i="1"/>
  <c r="E371" i="1"/>
  <c r="D371" i="1"/>
  <c r="DC370" i="1"/>
  <c r="CQ370" i="1"/>
  <c r="CN370" i="1"/>
  <c r="CK370" i="1"/>
  <c r="Q370" i="1" s="1"/>
  <c r="CG370" i="1"/>
  <c r="BF370" i="1"/>
  <c r="BD370" i="1"/>
  <c r="R370" i="1"/>
  <c r="P370" i="1"/>
  <c r="J370" i="1"/>
  <c r="H370" i="1"/>
  <c r="G370" i="1"/>
  <c r="F370" i="1"/>
  <c r="E370" i="1"/>
  <c r="D370" i="1"/>
  <c r="DC369" i="1"/>
  <c r="CQ369" i="1"/>
  <c r="CN369" i="1"/>
  <c r="CK369" i="1"/>
  <c r="CG369" i="1"/>
  <c r="BD369" i="1"/>
  <c r="BF369" i="1" s="1"/>
  <c r="CP369" i="1" s="1"/>
  <c r="CR369" i="1" s="1"/>
  <c r="CT369" i="1" s="1"/>
  <c r="BL369" i="1" s="1"/>
  <c r="BM369" i="1" s="1"/>
  <c r="V369" i="1" s="1"/>
  <c r="R369" i="1"/>
  <c r="P369" i="1"/>
  <c r="G369" i="1"/>
  <c r="J369" i="1" s="1"/>
  <c r="F369" i="1"/>
  <c r="E369" i="1"/>
  <c r="H369" i="1" s="1"/>
  <c r="D369" i="1"/>
  <c r="DC368" i="1"/>
  <c r="CQ368" i="1"/>
  <c r="CN368" i="1"/>
  <c r="CK368" i="1"/>
  <c r="Q368" i="1" s="1"/>
  <c r="CG368" i="1"/>
  <c r="BD368" i="1"/>
  <c r="BF368" i="1" s="1"/>
  <c r="CP368" i="1" s="1"/>
  <c r="CR368" i="1" s="1"/>
  <c r="CT368" i="1" s="1"/>
  <c r="BL368" i="1" s="1"/>
  <c r="BM368" i="1" s="1"/>
  <c r="V368" i="1" s="1"/>
  <c r="R368" i="1"/>
  <c r="P368" i="1"/>
  <c r="G368" i="1"/>
  <c r="J368" i="1" s="1"/>
  <c r="F368" i="1"/>
  <c r="E368" i="1"/>
  <c r="D368" i="1"/>
  <c r="DC367" i="1"/>
  <c r="CQ367" i="1"/>
  <c r="CN367" i="1"/>
  <c r="CK367" i="1"/>
  <c r="CG367" i="1"/>
  <c r="BD367" i="1"/>
  <c r="BF367" i="1" s="1"/>
  <c r="R367" i="1"/>
  <c r="P367" i="1"/>
  <c r="G367" i="1"/>
  <c r="J367" i="1" s="1"/>
  <c r="F367" i="1"/>
  <c r="E367" i="1"/>
  <c r="D367" i="1"/>
  <c r="DC366" i="1"/>
  <c r="CQ366" i="1"/>
  <c r="CN366" i="1"/>
  <c r="CK366" i="1"/>
  <c r="Q366" i="1" s="1"/>
  <c r="CG366" i="1"/>
  <c r="CL366" i="1" s="1"/>
  <c r="BD366" i="1"/>
  <c r="BF366" i="1" s="1"/>
  <c r="R366" i="1"/>
  <c r="P366" i="1"/>
  <c r="G366" i="1"/>
  <c r="J366" i="1" s="1"/>
  <c r="F366" i="1"/>
  <c r="E366" i="1"/>
  <c r="D366" i="1"/>
  <c r="DC365" i="1"/>
  <c r="CQ365" i="1"/>
  <c r="CN365" i="1"/>
  <c r="CK365" i="1"/>
  <c r="CG365" i="1"/>
  <c r="BD365" i="1"/>
  <c r="BF365" i="1" s="1"/>
  <c r="CP365" i="1" s="1"/>
  <c r="R365" i="1"/>
  <c r="P365" i="1"/>
  <c r="G365" i="1"/>
  <c r="J365" i="1" s="1"/>
  <c r="F365" i="1"/>
  <c r="E365" i="1"/>
  <c r="D365" i="1"/>
  <c r="DC364" i="1"/>
  <c r="CQ364" i="1"/>
  <c r="CN364" i="1"/>
  <c r="CK364" i="1"/>
  <c r="CG364" i="1"/>
  <c r="BD364" i="1"/>
  <c r="BF364" i="1" s="1"/>
  <c r="CP364" i="1" s="1"/>
  <c r="CR364" i="1" s="1"/>
  <c r="CT364" i="1" s="1"/>
  <c r="BL364" i="1" s="1"/>
  <c r="BM364" i="1" s="1"/>
  <c r="V364" i="1" s="1"/>
  <c r="R364" i="1"/>
  <c r="Q364" i="1"/>
  <c r="P364" i="1"/>
  <c r="G364" i="1"/>
  <c r="J364" i="1" s="1"/>
  <c r="F364" i="1"/>
  <c r="E364" i="1"/>
  <c r="D364" i="1"/>
  <c r="DC363" i="1"/>
  <c r="CQ363" i="1"/>
  <c r="CN363" i="1"/>
  <c r="CK363" i="1"/>
  <c r="CG363" i="1"/>
  <c r="BD363" i="1"/>
  <c r="BF363" i="1" s="1"/>
  <c r="R363" i="1"/>
  <c r="P363" i="1"/>
  <c r="J363" i="1"/>
  <c r="G363" i="1"/>
  <c r="F363" i="1"/>
  <c r="E363" i="1"/>
  <c r="D363" i="1"/>
  <c r="DC362" i="1"/>
  <c r="CQ362" i="1"/>
  <c r="CN362" i="1"/>
  <c r="CK362" i="1"/>
  <c r="CG362" i="1"/>
  <c r="BF362" i="1"/>
  <c r="BD362" i="1"/>
  <c r="R362" i="1"/>
  <c r="Q362" i="1"/>
  <c r="P362" i="1"/>
  <c r="J362" i="1"/>
  <c r="H362" i="1"/>
  <c r="G362" i="1"/>
  <c r="F362" i="1"/>
  <c r="E362" i="1"/>
  <c r="D362" i="1"/>
  <c r="DC361" i="1"/>
  <c r="CQ361" i="1"/>
  <c r="CN361" i="1"/>
  <c r="CK361" i="1"/>
  <c r="CG361" i="1"/>
  <c r="BD361" i="1"/>
  <c r="BF361" i="1" s="1"/>
  <c r="CP361" i="1" s="1"/>
  <c r="R361" i="1"/>
  <c r="P361" i="1"/>
  <c r="G361" i="1"/>
  <c r="J361" i="1" s="1"/>
  <c r="F361" i="1"/>
  <c r="E361" i="1"/>
  <c r="H361" i="1" s="1"/>
  <c r="D361" i="1"/>
  <c r="DC360" i="1"/>
  <c r="CQ360" i="1"/>
  <c r="CN360" i="1"/>
  <c r="CK360" i="1"/>
  <c r="Q360" i="1" s="1"/>
  <c r="CG360" i="1"/>
  <c r="BD360" i="1"/>
  <c r="BF360" i="1" s="1"/>
  <c r="CP360" i="1" s="1"/>
  <c r="CR360" i="1" s="1"/>
  <c r="CT360" i="1" s="1"/>
  <c r="BL360" i="1" s="1"/>
  <c r="BM360" i="1" s="1"/>
  <c r="V360" i="1" s="1"/>
  <c r="R360" i="1"/>
  <c r="P360" i="1"/>
  <c r="G360" i="1"/>
  <c r="J360" i="1" s="1"/>
  <c r="F360" i="1"/>
  <c r="E360" i="1"/>
  <c r="D360" i="1"/>
  <c r="DC359" i="1"/>
  <c r="CQ359" i="1"/>
  <c r="CN359" i="1"/>
  <c r="CK359" i="1"/>
  <c r="CG359" i="1"/>
  <c r="BD359" i="1"/>
  <c r="BF359" i="1" s="1"/>
  <c r="R359" i="1"/>
  <c r="P359" i="1"/>
  <c r="J359" i="1"/>
  <c r="G359" i="1"/>
  <c r="F359" i="1"/>
  <c r="E359" i="1"/>
  <c r="H359" i="1" s="1"/>
  <c r="D359" i="1"/>
  <c r="DC358" i="1"/>
  <c r="CQ358" i="1"/>
  <c r="CN358" i="1"/>
  <c r="CK358" i="1"/>
  <c r="CG358" i="1"/>
  <c r="BD358" i="1"/>
  <c r="BF358" i="1" s="1"/>
  <c r="R358" i="1"/>
  <c r="Q358" i="1"/>
  <c r="P358" i="1"/>
  <c r="J358" i="1"/>
  <c r="G358" i="1"/>
  <c r="F358" i="1"/>
  <c r="E358" i="1"/>
  <c r="H358" i="1" s="1"/>
  <c r="D358" i="1"/>
  <c r="DC357" i="1"/>
  <c r="CQ357" i="1"/>
  <c r="CN357" i="1"/>
  <c r="CK357" i="1"/>
  <c r="CL357" i="1" s="1"/>
  <c r="CG357" i="1"/>
  <c r="BD357" i="1"/>
  <c r="BF357" i="1" s="1"/>
  <c r="CP357" i="1" s="1"/>
  <c r="R357" i="1"/>
  <c r="P357" i="1"/>
  <c r="G357" i="1"/>
  <c r="J357" i="1" s="1"/>
  <c r="F357" i="1"/>
  <c r="E357" i="1"/>
  <c r="D357" i="1"/>
  <c r="DC356" i="1"/>
  <c r="CQ356" i="1"/>
  <c r="CN356" i="1"/>
  <c r="CK356" i="1"/>
  <c r="Q356" i="1" s="1"/>
  <c r="CG356" i="1"/>
  <c r="BD356" i="1"/>
  <c r="BF356" i="1" s="1"/>
  <c r="CP356" i="1" s="1"/>
  <c r="CR356" i="1" s="1"/>
  <c r="CT356" i="1" s="1"/>
  <c r="BL356" i="1" s="1"/>
  <c r="BM356" i="1" s="1"/>
  <c r="V356" i="1" s="1"/>
  <c r="R356" i="1"/>
  <c r="P356" i="1"/>
  <c r="G356" i="1"/>
  <c r="J356" i="1" s="1"/>
  <c r="F356" i="1"/>
  <c r="E356" i="1"/>
  <c r="D356" i="1"/>
  <c r="DC355" i="1"/>
  <c r="CQ355" i="1"/>
  <c r="CN355" i="1"/>
  <c r="CK355" i="1"/>
  <c r="CG355" i="1"/>
  <c r="BD355" i="1"/>
  <c r="BF355" i="1" s="1"/>
  <c r="R355" i="1"/>
  <c r="P355" i="1"/>
  <c r="J355" i="1"/>
  <c r="G355" i="1"/>
  <c r="F355" i="1"/>
  <c r="E355" i="1"/>
  <c r="H355" i="1" s="1"/>
  <c r="D355" i="1"/>
  <c r="DC354" i="1"/>
  <c r="CQ354" i="1"/>
  <c r="CN354" i="1"/>
  <c r="CK354" i="1"/>
  <c r="CG354" i="1"/>
  <c r="BD354" i="1"/>
  <c r="BF354" i="1" s="1"/>
  <c r="R354" i="1"/>
  <c r="Q354" i="1"/>
  <c r="P354" i="1"/>
  <c r="J354" i="1"/>
  <c r="G354" i="1"/>
  <c r="F354" i="1"/>
  <c r="E354" i="1"/>
  <c r="H354" i="1" s="1"/>
  <c r="D354" i="1"/>
  <c r="DC353" i="1"/>
  <c r="CQ353" i="1"/>
  <c r="CN353" i="1"/>
  <c r="CK353" i="1"/>
  <c r="CG353" i="1"/>
  <c r="BD353" i="1"/>
  <c r="BF353" i="1" s="1"/>
  <c r="CP353" i="1" s="1"/>
  <c r="CR353" i="1" s="1"/>
  <c r="CT353" i="1" s="1"/>
  <c r="BL353" i="1" s="1"/>
  <c r="BM353" i="1" s="1"/>
  <c r="V353" i="1" s="1"/>
  <c r="R353" i="1"/>
  <c r="P353" i="1"/>
  <c r="G353" i="1"/>
  <c r="J353" i="1" s="1"/>
  <c r="F353" i="1"/>
  <c r="E353" i="1"/>
  <c r="D353" i="1"/>
  <c r="DC352" i="1"/>
  <c r="CR352" i="1"/>
  <c r="CT352" i="1" s="1"/>
  <c r="BL352" i="1" s="1"/>
  <c r="BM352" i="1" s="1"/>
  <c r="V352" i="1" s="1"/>
  <c r="CQ352" i="1"/>
  <c r="CN352" i="1"/>
  <c r="CL352" i="1"/>
  <c r="CK352" i="1"/>
  <c r="Q352" i="1" s="1"/>
  <c r="CG352" i="1"/>
  <c r="BD352" i="1"/>
  <c r="BF352" i="1" s="1"/>
  <c r="CP352" i="1" s="1"/>
  <c r="R352" i="1"/>
  <c r="P352" i="1"/>
  <c r="G352" i="1"/>
  <c r="J352" i="1" s="1"/>
  <c r="F352" i="1"/>
  <c r="E352" i="1"/>
  <c r="D352" i="1"/>
  <c r="DC351" i="1"/>
  <c r="CQ351" i="1"/>
  <c r="CN351" i="1"/>
  <c r="CK351" i="1"/>
  <c r="CG351" i="1"/>
  <c r="BD351" i="1"/>
  <c r="BF351" i="1" s="1"/>
  <c r="R351" i="1"/>
  <c r="P351" i="1"/>
  <c r="G351" i="1"/>
  <c r="J351" i="1" s="1"/>
  <c r="F351" i="1"/>
  <c r="E351" i="1"/>
  <c r="D351" i="1"/>
  <c r="DC350" i="1"/>
  <c r="CQ350" i="1"/>
  <c r="CN350" i="1"/>
  <c r="CK350" i="1"/>
  <c r="Q350" i="1" s="1"/>
  <c r="CG350" i="1"/>
  <c r="CL350" i="1" s="1"/>
  <c r="BD350" i="1"/>
  <c r="BF350" i="1" s="1"/>
  <c r="R350" i="1"/>
  <c r="P350" i="1"/>
  <c r="G350" i="1"/>
  <c r="J350" i="1" s="1"/>
  <c r="F350" i="1"/>
  <c r="E350" i="1"/>
  <c r="H350" i="1" s="1"/>
  <c r="D350" i="1"/>
  <c r="DC349" i="1"/>
  <c r="CQ349" i="1"/>
  <c r="CN349" i="1"/>
  <c r="CK349" i="1"/>
  <c r="CG349" i="1"/>
  <c r="BD349" i="1"/>
  <c r="BF349" i="1" s="1"/>
  <c r="CP349" i="1" s="1"/>
  <c r="R349" i="1"/>
  <c r="P349" i="1"/>
  <c r="G349" i="1"/>
  <c r="J349" i="1" s="1"/>
  <c r="F349" i="1"/>
  <c r="E349" i="1"/>
  <c r="D349" i="1"/>
  <c r="DC348" i="1"/>
  <c r="CQ348" i="1"/>
  <c r="CN348" i="1"/>
  <c r="CK348" i="1"/>
  <c r="CG348" i="1"/>
  <c r="CL348" i="1" s="1"/>
  <c r="BD348" i="1"/>
  <c r="BF348" i="1" s="1"/>
  <c r="CP348" i="1" s="1"/>
  <c r="CR348" i="1" s="1"/>
  <c r="CT348" i="1" s="1"/>
  <c r="BL348" i="1" s="1"/>
  <c r="BM348" i="1" s="1"/>
  <c r="V348" i="1"/>
  <c r="R348" i="1"/>
  <c r="Q348" i="1"/>
  <c r="P348" i="1"/>
  <c r="G348" i="1"/>
  <c r="J348" i="1" s="1"/>
  <c r="F348" i="1"/>
  <c r="E348" i="1"/>
  <c r="H348" i="1" s="1"/>
  <c r="D348" i="1"/>
  <c r="DC347" i="1"/>
  <c r="CQ347" i="1"/>
  <c r="CN347" i="1"/>
  <c r="CK347" i="1"/>
  <c r="CG347" i="1"/>
  <c r="BD347" i="1"/>
  <c r="BF347" i="1" s="1"/>
  <c r="CP347" i="1" s="1"/>
  <c r="R347" i="1"/>
  <c r="P347" i="1"/>
  <c r="G347" i="1"/>
  <c r="J347" i="1" s="1"/>
  <c r="F347" i="1"/>
  <c r="E347" i="1"/>
  <c r="D347" i="1"/>
  <c r="DC346" i="1"/>
  <c r="CQ346" i="1"/>
  <c r="CN346" i="1"/>
  <c r="CK346" i="1"/>
  <c r="CG346" i="1"/>
  <c r="CL346" i="1" s="1"/>
  <c r="BF346" i="1"/>
  <c r="CP346" i="1" s="1"/>
  <c r="CR346" i="1" s="1"/>
  <c r="CT346" i="1" s="1"/>
  <c r="BL346" i="1" s="1"/>
  <c r="BM346" i="1" s="1"/>
  <c r="V346" i="1" s="1"/>
  <c r="BD346" i="1"/>
  <c r="R346" i="1"/>
  <c r="Q346" i="1"/>
  <c r="P346" i="1"/>
  <c r="G346" i="1"/>
  <c r="J346" i="1" s="1"/>
  <c r="F346" i="1"/>
  <c r="E346" i="1"/>
  <c r="D346" i="1"/>
  <c r="DC345" i="1"/>
  <c r="CQ345" i="1"/>
  <c r="CN345" i="1"/>
  <c r="CK345" i="1"/>
  <c r="CG345" i="1"/>
  <c r="BD345" i="1"/>
  <c r="BF345" i="1" s="1"/>
  <c r="CP345" i="1" s="1"/>
  <c r="R345" i="1"/>
  <c r="P345" i="1"/>
  <c r="G345" i="1"/>
  <c r="J345" i="1" s="1"/>
  <c r="F345" i="1"/>
  <c r="E345" i="1"/>
  <c r="D345" i="1"/>
  <c r="DC344" i="1"/>
  <c r="CQ344" i="1"/>
  <c r="CN344" i="1"/>
  <c r="CK344" i="1"/>
  <c r="Q344" i="1" s="1"/>
  <c r="CG344" i="1"/>
  <c r="BD344" i="1"/>
  <c r="BF344" i="1" s="1"/>
  <c r="R344" i="1"/>
  <c r="P344" i="1"/>
  <c r="G344" i="1"/>
  <c r="J344" i="1" s="1"/>
  <c r="F344" i="1"/>
  <c r="H344" i="1" s="1"/>
  <c r="E344" i="1"/>
  <c r="D344" i="1"/>
  <c r="DC343" i="1"/>
  <c r="CQ343" i="1"/>
  <c r="CN343" i="1"/>
  <c r="CK343" i="1"/>
  <c r="CG343" i="1"/>
  <c r="BD343" i="1"/>
  <c r="BF343" i="1" s="1"/>
  <c r="CP343" i="1" s="1"/>
  <c r="CR343" i="1" s="1"/>
  <c r="CT343" i="1" s="1"/>
  <c r="BL343" i="1" s="1"/>
  <c r="R343" i="1"/>
  <c r="P343" i="1"/>
  <c r="G343" i="1"/>
  <c r="J343" i="1" s="1"/>
  <c r="F343" i="1"/>
  <c r="E343" i="1"/>
  <c r="D343" i="1"/>
  <c r="DC342" i="1"/>
  <c r="CQ342" i="1"/>
  <c r="CN342" i="1"/>
  <c r="CK342" i="1"/>
  <c r="Q342" i="1" s="1"/>
  <c r="CG342" i="1"/>
  <c r="BF342" i="1"/>
  <c r="CP342" i="1" s="1"/>
  <c r="CR342" i="1" s="1"/>
  <c r="CT342" i="1" s="1"/>
  <c r="BL342" i="1" s="1"/>
  <c r="BM342" i="1" s="1"/>
  <c r="V342" i="1" s="1"/>
  <c r="BD342" i="1"/>
  <c r="R342" i="1"/>
  <c r="P342" i="1"/>
  <c r="G342" i="1"/>
  <c r="J342" i="1" s="1"/>
  <c r="F342" i="1"/>
  <c r="E342" i="1"/>
  <c r="D342" i="1"/>
  <c r="DC341" i="1"/>
  <c r="CQ341" i="1"/>
  <c r="CN341" i="1"/>
  <c r="CK341" i="1"/>
  <c r="CG341" i="1"/>
  <c r="BD341" i="1"/>
  <c r="BF341" i="1" s="1"/>
  <c r="R341" i="1"/>
  <c r="P341" i="1"/>
  <c r="G341" i="1"/>
  <c r="J341" i="1" s="1"/>
  <c r="F341" i="1"/>
  <c r="E341" i="1"/>
  <c r="D341" i="1"/>
  <c r="DC340" i="1"/>
  <c r="CQ340" i="1"/>
  <c r="CN340" i="1"/>
  <c r="CL340" i="1"/>
  <c r="CK340" i="1"/>
  <c r="CG340" i="1"/>
  <c r="BF340" i="1"/>
  <c r="BD340" i="1"/>
  <c r="R340" i="1"/>
  <c r="Q340" i="1"/>
  <c r="P340" i="1"/>
  <c r="G340" i="1"/>
  <c r="J340" i="1" s="1"/>
  <c r="F340" i="1"/>
  <c r="E340" i="1"/>
  <c r="D340" i="1"/>
  <c r="DC339" i="1"/>
  <c r="CQ339" i="1"/>
  <c r="CN339" i="1"/>
  <c r="CK339" i="1"/>
  <c r="CG339" i="1"/>
  <c r="BD339" i="1"/>
  <c r="BF339" i="1" s="1"/>
  <c r="R339" i="1"/>
  <c r="P339" i="1"/>
  <c r="G339" i="1"/>
  <c r="J339" i="1" s="1"/>
  <c r="F339" i="1"/>
  <c r="E339" i="1"/>
  <c r="D339" i="1"/>
  <c r="DC338" i="1"/>
  <c r="CQ338" i="1"/>
  <c r="CN338" i="1"/>
  <c r="CK338" i="1"/>
  <c r="CG338" i="1"/>
  <c r="BD338" i="1"/>
  <c r="BF338" i="1" s="1"/>
  <c r="R338" i="1"/>
  <c r="P338" i="1"/>
  <c r="J338" i="1"/>
  <c r="H338" i="1"/>
  <c r="G338" i="1"/>
  <c r="F338" i="1"/>
  <c r="E338" i="1"/>
  <c r="D338" i="1"/>
  <c r="DC337" i="1"/>
  <c r="CQ337" i="1"/>
  <c r="CN337" i="1"/>
  <c r="CK337" i="1"/>
  <c r="CL337" i="1" s="1"/>
  <c r="CG337" i="1"/>
  <c r="BD337" i="1"/>
  <c r="BF337" i="1" s="1"/>
  <c r="R337" i="1"/>
  <c r="P337" i="1"/>
  <c r="G337" i="1"/>
  <c r="F337" i="1"/>
  <c r="E337" i="1"/>
  <c r="D337" i="1"/>
  <c r="DC336" i="1"/>
  <c r="CQ336" i="1"/>
  <c r="CN336" i="1"/>
  <c r="CK336" i="1"/>
  <c r="CG336" i="1"/>
  <c r="BD336" i="1"/>
  <c r="BF336" i="1" s="1"/>
  <c r="R336" i="1"/>
  <c r="P336" i="1"/>
  <c r="G336" i="1"/>
  <c r="J336" i="1" s="1"/>
  <c r="F336" i="1"/>
  <c r="E336" i="1"/>
  <c r="D336" i="1"/>
  <c r="DC335" i="1"/>
  <c r="CQ335" i="1"/>
  <c r="CN335" i="1"/>
  <c r="CK335" i="1"/>
  <c r="CG335" i="1"/>
  <c r="BD335" i="1"/>
  <c r="BF335" i="1" s="1"/>
  <c r="R335" i="1"/>
  <c r="P335" i="1"/>
  <c r="G335" i="1"/>
  <c r="J335" i="1" s="1"/>
  <c r="F335" i="1"/>
  <c r="E335" i="1"/>
  <c r="D335" i="1"/>
  <c r="DC334" i="1"/>
  <c r="CQ334" i="1"/>
  <c r="CN334" i="1"/>
  <c r="CK334" i="1"/>
  <c r="CG334" i="1"/>
  <c r="BD334" i="1"/>
  <c r="BF334" i="1" s="1"/>
  <c r="R334" i="1"/>
  <c r="P334" i="1"/>
  <c r="J334" i="1"/>
  <c r="G334" i="1"/>
  <c r="F334" i="1"/>
  <c r="E334" i="1"/>
  <c r="H334" i="1" s="1"/>
  <c r="D334" i="1"/>
  <c r="DC333" i="1"/>
  <c r="CQ333" i="1"/>
  <c r="CN333" i="1"/>
  <c r="CK333" i="1"/>
  <c r="CG333" i="1"/>
  <c r="BD333" i="1"/>
  <c r="BF333" i="1" s="1"/>
  <c r="R333" i="1"/>
  <c r="P333" i="1"/>
  <c r="G333" i="1"/>
  <c r="F333" i="1"/>
  <c r="E333" i="1"/>
  <c r="D333" i="1"/>
  <c r="DC332" i="1"/>
  <c r="CQ332" i="1"/>
  <c r="CN332" i="1"/>
  <c r="CL332" i="1"/>
  <c r="CK332" i="1"/>
  <c r="CG332" i="1"/>
  <c r="BD332" i="1"/>
  <c r="BF332" i="1" s="1"/>
  <c r="R332" i="1"/>
  <c r="Q332" i="1"/>
  <c r="P332" i="1"/>
  <c r="G332" i="1"/>
  <c r="J332" i="1" s="1"/>
  <c r="F332" i="1"/>
  <c r="E332" i="1"/>
  <c r="D332" i="1"/>
  <c r="DC331" i="1"/>
  <c r="CQ331" i="1"/>
  <c r="CN331" i="1"/>
  <c r="CL331" i="1"/>
  <c r="CK331" i="1"/>
  <c r="CG331" i="1"/>
  <c r="BD331" i="1"/>
  <c r="BF331" i="1" s="1"/>
  <c r="R331" i="1"/>
  <c r="Q331" i="1"/>
  <c r="P331" i="1"/>
  <c r="G331" i="1"/>
  <c r="J331" i="1" s="1"/>
  <c r="F331" i="1"/>
  <c r="E331" i="1"/>
  <c r="D331" i="1"/>
  <c r="DC330" i="1"/>
  <c r="CQ330" i="1"/>
  <c r="CN330" i="1"/>
  <c r="CK330" i="1"/>
  <c r="CG330" i="1"/>
  <c r="BF330" i="1"/>
  <c r="CP330" i="1" s="1"/>
  <c r="BD330" i="1"/>
  <c r="R330" i="1"/>
  <c r="P330" i="1"/>
  <c r="G330" i="1"/>
  <c r="J330" i="1" s="1"/>
  <c r="F330" i="1"/>
  <c r="E330" i="1"/>
  <c r="D330" i="1"/>
  <c r="DC329" i="1"/>
  <c r="CQ329" i="1"/>
  <c r="CN329" i="1"/>
  <c r="CK329" i="1"/>
  <c r="CG329" i="1"/>
  <c r="BF329" i="1"/>
  <c r="BD329" i="1"/>
  <c r="R329" i="1"/>
  <c r="P329" i="1"/>
  <c r="G329" i="1"/>
  <c r="F329" i="1"/>
  <c r="E329" i="1"/>
  <c r="D329" i="1"/>
  <c r="DC328" i="1"/>
  <c r="CQ328" i="1"/>
  <c r="CN328" i="1"/>
  <c r="CK328" i="1"/>
  <c r="CG328" i="1"/>
  <c r="BD328" i="1"/>
  <c r="BF328" i="1" s="1"/>
  <c r="R328" i="1"/>
  <c r="Q328" i="1"/>
  <c r="P328" i="1"/>
  <c r="G328" i="1"/>
  <c r="J328" i="1" s="1"/>
  <c r="F328" i="1"/>
  <c r="E328" i="1"/>
  <c r="D328" i="1"/>
  <c r="DC327" i="1"/>
  <c r="CQ327" i="1"/>
  <c r="CN327" i="1"/>
  <c r="CK327" i="1"/>
  <c r="CL327" i="1" s="1"/>
  <c r="CG327" i="1"/>
  <c r="BD327" i="1"/>
  <c r="BF327" i="1" s="1"/>
  <c r="R327" i="1"/>
  <c r="P327" i="1"/>
  <c r="J327" i="1"/>
  <c r="G327" i="1"/>
  <c r="F327" i="1"/>
  <c r="E327" i="1"/>
  <c r="D327" i="1"/>
  <c r="DC326" i="1"/>
  <c r="CQ326" i="1"/>
  <c r="CN326" i="1"/>
  <c r="CK326" i="1"/>
  <c r="CG326" i="1"/>
  <c r="BD326" i="1"/>
  <c r="BF326" i="1" s="1"/>
  <c r="CP326" i="1" s="1"/>
  <c r="R326" i="1"/>
  <c r="P326" i="1"/>
  <c r="G326" i="1"/>
  <c r="J326" i="1" s="1"/>
  <c r="F326" i="1"/>
  <c r="E326" i="1"/>
  <c r="D326" i="1"/>
  <c r="DC325" i="1"/>
  <c r="CQ325" i="1"/>
  <c r="CN325" i="1"/>
  <c r="CK325" i="1"/>
  <c r="CG325" i="1"/>
  <c r="BD325" i="1"/>
  <c r="BF325" i="1" s="1"/>
  <c r="R325" i="1"/>
  <c r="P325" i="1"/>
  <c r="G325" i="1"/>
  <c r="F325" i="1"/>
  <c r="E325" i="1"/>
  <c r="D325" i="1"/>
  <c r="DC324" i="1"/>
  <c r="CQ324" i="1"/>
  <c r="CN324" i="1"/>
  <c r="CK324" i="1"/>
  <c r="CG324" i="1"/>
  <c r="BD324" i="1"/>
  <c r="BF324" i="1" s="1"/>
  <c r="R324" i="1"/>
  <c r="P324" i="1"/>
  <c r="G324" i="1"/>
  <c r="J324" i="1" s="1"/>
  <c r="F324" i="1"/>
  <c r="E324" i="1"/>
  <c r="D324" i="1"/>
  <c r="DC323" i="1"/>
  <c r="CQ323" i="1"/>
  <c r="CN323" i="1"/>
  <c r="CK323" i="1"/>
  <c r="CL323" i="1" s="1"/>
  <c r="CG323" i="1"/>
  <c r="BD323" i="1"/>
  <c r="BF323" i="1" s="1"/>
  <c r="R323" i="1"/>
  <c r="P323" i="1"/>
  <c r="J323" i="1"/>
  <c r="G323" i="1"/>
  <c r="F323" i="1"/>
  <c r="E323" i="1"/>
  <c r="D323" i="1"/>
  <c r="DC322" i="1"/>
  <c r="CQ322" i="1"/>
  <c r="CN322" i="1"/>
  <c r="CL322" i="1"/>
  <c r="CK322" i="1"/>
  <c r="CG322" i="1"/>
  <c r="BD322" i="1"/>
  <c r="BF322" i="1" s="1"/>
  <c r="R322" i="1"/>
  <c r="Q322" i="1"/>
  <c r="P322" i="1"/>
  <c r="G322" i="1"/>
  <c r="J322" i="1" s="1"/>
  <c r="F322" i="1"/>
  <c r="E322" i="1"/>
  <c r="D322" i="1"/>
  <c r="DC321" i="1"/>
  <c r="CQ321" i="1"/>
  <c r="CN321" i="1"/>
  <c r="CK321" i="1"/>
  <c r="CG321" i="1"/>
  <c r="BF321" i="1"/>
  <c r="CP321" i="1" s="1"/>
  <c r="CR321" i="1" s="1"/>
  <c r="CT321" i="1" s="1"/>
  <c r="BL321" i="1" s="1"/>
  <c r="BM321" i="1" s="1"/>
  <c r="BD321" i="1"/>
  <c r="R321" i="1"/>
  <c r="P321" i="1"/>
  <c r="G321" i="1"/>
  <c r="J321" i="1" s="1"/>
  <c r="F321" i="1"/>
  <c r="E321" i="1"/>
  <c r="D321" i="1"/>
  <c r="DC320" i="1"/>
  <c r="CQ320" i="1"/>
  <c r="CN320" i="1"/>
  <c r="CK320" i="1"/>
  <c r="CG320" i="1"/>
  <c r="BD320" i="1"/>
  <c r="BF320" i="1" s="1"/>
  <c r="R320" i="1"/>
  <c r="P320" i="1"/>
  <c r="J320" i="1"/>
  <c r="G320" i="1"/>
  <c r="F320" i="1"/>
  <c r="H320" i="1" s="1"/>
  <c r="E320" i="1"/>
  <c r="D320" i="1"/>
  <c r="DC319" i="1"/>
  <c r="CQ319" i="1"/>
  <c r="CN319" i="1"/>
  <c r="CK319" i="1"/>
  <c r="CG319" i="1"/>
  <c r="CL319" i="1" s="1"/>
  <c r="BD319" i="1"/>
  <c r="BF319" i="1" s="1"/>
  <c r="R319" i="1"/>
  <c r="Q319" i="1"/>
  <c r="P319" i="1"/>
  <c r="G319" i="1"/>
  <c r="F319" i="1"/>
  <c r="E319" i="1"/>
  <c r="D319" i="1"/>
  <c r="DC318" i="1"/>
  <c r="CQ318" i="1"/>
  <c r="CN318" i="1"/>
  <c r="CL318" i="1"/>
  <c r="CK318" i="1"/>
  <c r="CG318" i="1"/>
  <c r="BD318" i="1"/>
  <c r="BF318" i="1" s="1"/>
  <c r="R318" i="1"/>
  <c r="Q318" i="1"/>
  <c r="P318" i="1"/>
  <c r="G318" i="1"/>
  <c r="J318" i="1" s="1"/>
  <c r="F318" i="1"/>
  <c r="E318" i="1"/>
  <c r="D318" i="1"/>
  <c r="DC317" i="1"/>
  <c r="CQ317" i="1"/>
  <c r="CN317" i="1"/>
  <c r="CK317" i="1"/>
  <c r="CG317" i="1"/>
  <c r="BF317" i="1"/>
  <c r="CP317" i="1" s="1"/>
  <c r="BD317" i="1"/>
  <c r="R317" i="1"/>
  <c r="P317" i="1"/>
  <c r="G317" i="1"/>
  <c r="J317" i="1" s="1"/>
  <c r="F317" i="1"/>
  <c r="E317" i="1"/>
  <c r="D317" i="1"/>
  <c r="DC316" i="1"/>
  <c r="CQ316" i="1"/>
  <c r="CN316" i="1"/>
  <c r="CK316" i="1"/>
  <c r="CG316" i="1"/>
  <c r="BD316" i="1"/>
  <c r="BF316" i="1" s="1"/>
  <c r="R316" i="1"/>
  <c r="P316" i="1"/>
  <c r="G316" i="1"/>
  <c r="J316" i="1" s="1"/>
  <c r="F316" i="1"/>
  <c r="H316" i="1" s="1"/>
  <c r="E316" i="1"/>
  <c r="D316" i="1"/>
  <c r="DC315" i="1"/>
  <c r="CQ315" i="1"/>
  <c r="CN315" i="1"/>
  <c r="CK315" i="1"/>
  <c r="CG315" i="1"/>
  <c r="CL315" i="1" s="1"/>
  <c r="BD315" i="1"/>
  <c r="BF315" i="1" s="1"/>
  <c r="CP315" i="1" s="1"/>
  <c r="R315" i="1"/>
  <c r="Q315" i="1"/>
  <c r="P315" i="1"/>
  <c r="G315" i="1"/>
  <c r="F315" i="1"/>
  <c r="E315" i="1"/>
  <c r="D315" i="1"/>
  <c r="DC314" i="1"/>
  <c r="CQ314" i="1"/>
  <c r="CN314" i="1"/>
  <c r="CK314" i="1"/>
  <c r="CL314" i="1" s="1"/>
  <c r="CG314" i="1"/>
  <c r="BD314" i="1"/>
  <c r="BF314" i="1" s="1"/>
  <c r="R314" i="1"/>
  <c r="P314" i="1"/>
  <c r="G314" i="1"/>
  <c r="J314" i="1" s="1"/>
  <c r="F314" i="1"/>
  <c r="E314" i="1"/>
  <c r="D314" i="1"/>
  <c r="DC313" i="1"/>
  <c r="CQ313" i="1"/>
  <c r="CN313" i="1"/>
  <c r="CK313" i="1"/>
  <c r="CG313" i="1"/>
  <c r="BD313" i="1"/>
  <c r="BF313" i="1" s="1"/>
  <c r="CP313" i="1" s="1"/>
  <c r="R313" i="1"/>
  <c r="P313" i="1"/>
  <c r="J313" i="1"/>
  <c r="G313" i="1"/>
  <c r="F313" i="1"/>
  <c r="E313" i="1"/>
  <c r="H313" i="1" s="1"/>
  <c r="D313" i="1"/>
  <c r="DC312" i="1"/>
  <c r="CQ312" i="1"/>
  <c r="CN312" i="1"/>
  <c r="CK312" i="1"/>
  <c r="CG312" i="1"/>
  <c r="BD312" i="1"/>
  <c r="BF312" i="1" s="1"/>
  <c r="R312" i="1"/>
  <c r="P312" i="1"/>
  <c r="G312" i="1"/>
  <c r="J312" i="1" s="1"/>
  <c r="F312" i="1"/>
  <c r="E312" i="1"/>
  <c r="D312" i="1"/>
  <c r="DC311" i="1"/>
  <c r="CQ311" i="1"/>
  <c r="CN311" i="1"/>
  <c r="CK311" i="1"/>
  <c r="CG311" i="1"/>
  <c r="CL311" i="1" s="1"/>
  <c r="BD311" i="1"/>
  <c r="BF311" i="1" s="1"/>
  <c r="R311" i="1"/>
  <c r="Q311" i="1"/>
  <c r="P311" i="1"/>
  <c r="G311" i="1"/>
  <c r="F311" i="1"/>
  <c r="E311" i="1"/>
  <c r="D311" i="1"/>
  <c r="DC310" i="1"/>
  <c r="CQ310" i="1"/>
  <c r="CN310" i="1"/>
  <c r="CK310" i="1"/>
  <c r="CL310" i="1" s="1"/>
  <c r="CG310" i="1"/>
  <c r="BD310" i="1"/>
  <c r="BF310" i="1" s="1"/>
  <c r="R310" i="1"/>
  <c r="P310" i="1"/>
  <c r="G310" i="1"/>
  <c r="J310" i="1" s="1"/>
  <c r="F310" i="1"/>
  <c r="E310" i="1"/>
  <c r="D310" i="1"/>
  <c r="DC309" i="1"/>
  <c r="CQ309" i="1"/>
  <c r="CN309" i="1"/>
  <c r="CK309" i="1"/>
  <c r="CG309" i="1"/>
  <c r="BD309" i="1"/>
  <c r="BF309" i="1" s="1"/>
  <c r="CP309" i="1" s="1"/>
  <c r="R309" i="1"/>
  <c r="P309" i="1"/>
  <c r="J309" i="1"/>
  <c r="G309" i="1"/>
  <c r="F309" i="1"/>
  <c r="E309" i="1"/>
  <c r="H309" i="1" s="1"/>
  <c r="D309" i="1"/>
  <c r="DC308" i="1"/>
  <c r="CQ308" i="1"/>
  <c r="CN308" i="1"/>
  <c r="CK308" i="1"/>
  <c r="CL308" i="1" s="1"/>
  <c r="CG308" i="1"/>
  <c r="BD308" i="1"/>
  <c r="BF308" i="1" s="1"/>
  <c r="R308" i="1"/>
  <c r="P308" i="1"/>
  <c r="G308" i="1"/>
  <c r="J308" i="1" s="1"/>
  <c r="F308" i="1"/>
  <c r="E308" i="1"/>
  <c r="H308" i="1" s="1"/>
  <c r="D308" i="1"/>
  <c r="DC307" i="1"/>
  <c r="CQ307" i="1"/>
  <c r="CN307" i="1"/>
  <c r="CK307" i="1"/>
  <c r="Q307" i="1" s="1"/>
  <c r="CG307" i="1"/>
  <c r="BD307" i="1"/>
  <c r="BF307" i="1" s="1"/>
  <c r="CP307" i="1" s="1"/>
  <c r="CR307" i="1" s="1"/>
  <c r="CT307" i="1" s="1"/>
  <c r="BL307" i="1" s="1"/>
  <c r="BM307" i="1" s="1"/>
  <c r="V307" i="1" s="1"/>
  <c r="R307" i="1"/>
  <c r="P307" i="1"/>
  <c r="G307" i="1"/>
  <c r="F307" i="1"/>
  <c r="E307" i="1"/>
  <c r="D307" i="1"/>
  <c r="DC306" i="1"/>
  <c r="CQ306" i="1"/>
  <c r="CN306" i="1"/>
  <c r="CK306" i="1"/>
  <c r="CG306" i="1"/>
  <c r="CL306" i="1" s="1"/>
  <c r="BD306" i="1"/>
  <c r="BF306" i="1" s="1"/>
  <c r="R306" i="1"/>
  <c r="Q306" i="1"/>
  <c r="P306" i="1"/>
  <c r="G306" i="1"/>
  <c r="J306" i="1" s="1"/>
  <c r="F306" i="1"/>
  <c r="E306" i="1"/>
  <c r="D306" i="1"/>
  <c r="DC305" i="1"/>
  <c r="CQ305" i="1"/>
  <c r="CN305" i="1"/>
  <c r="CK305" i="1"/>
  <c r="CG305" i="1"/>
  <c r="BF305" i="1"/>
  <c r="CP305" i="1" s="1"/>
  <c r="CR305" i="1" s="1"/>
  <c r="CT305" i="1" s="1"/>
  <c r="BL305" i="1" s="1"/>
  <c r="BM305" i="1" s="1"/>
  <c r="BD305" i="1"/>
  <c r="R305" i="1"/>
  <c r="P305" i="1"/>
  <c r="G305" i="1"/>
  <c r="J305" i="1" s="1"/>
  <c r="F305" i="1"/>
  <c r="E305" i="1"/>
  <c r="D305" i="1"/>
  <c r="DC304" i="1"/>
  <c r="CQ304" i="1"/>
  <c r="CN304" i="1"/>
  <c r="CK304" i="1"/>
  <c r="CG304" i="1"/>
  <c r="BF304" i="1"/>
  <c r="BD304" i="1"/>
  <c r="R304" i="1"/>
  <c r="P304" i="1"/>
  <c r="J304" i="1"/>
  <c r="H304" i="1"/>
  <c r="G304" i="1"/>
  <c r="F304" i="1"/>
  <c r="E304" i="1"/>
  <c r="D304" i="1"/>
  <c r="DC303" i="1"/>
  <c r="CQ303" i="1"/>
  <c r="CN303" i="1"/>
  <c r="CK303" i="1"/>
  <c r="Q303" i="1" s="1"/>
  <c r="CG303" i="1"/>
  <c r="BD303" i="1"/>
  <c r="BF303" i="1" s="1"/>
  <c r="R303" i="1"/>
  <c r="P303" i="1"/>
  <c r="G303" i="1"/>
  <c r="F303" i="1"/>
  <c r="E303" i="1"/>
  <c r="D303" i="1"/>
  <c r="DC302" i="1"/>
  <c r="CQ302" i="1"/>
  <c r="CN302" i="1"/>
  <c r="CL302" i="1"/>
  <c r="CK302" i="1"/>
  <c r="CG302" i="1"/>
  <c r="BD302" i="1"/>
  <c r="BF302" i="1" s="1"/>
  <c r="R302" i="1"/>
  <c r="Q302" i="1"/>
  <c r="P302" i="1"/>
  <c r="G302" i="1"/>
  <c r="J302" i="1" s="1"/>
  <c r="F302" i="1"/>
  <c r="E302" i="1"/>
  <c r="D302" i="1"/>
  <c r="DC301" i="1"/>
  <c r="CQ301" i="1"/>
  <c r="CN301" i="1"/>
  <c r="CK301" i="1"/>
  <c r="CG301" i="1"/>
  <c r="BF301" i="1"/>
  <c r="CP301" i="1" s="1"/>
  <c r="BD301" i="1"/>
  <c r="R301" i="1"/>
  <c r="P301" i="1"/>
  <c r="G301" i="1"/>
  <c r="J301" i="1" s="1"/>
  <c r="F301" i="1"/>
  <c r="E301" i="1"/>
  <c r="D301" i="1"/>
  <c r="DC300" i="1"/>
  <c r="CQ300" i="1"/>
  <c r="CN300" i="1"/>
  <c r="CK300" i="1"/>
  <c r="CG300" i="1"/>
  <c r="BF300" i="1"/>
  <c r="BD300" i="1"/>
  <c r="R300" i="1"/>
  <c r="P300" i="1"/>
  <c r="J300" i="1"/>
  <c r="H300" i="1"/>
  <c r="G300" i="1"/>
  <c r="F300" i="1"/>
  <c r="E300" i="1"/>
  <c r="D300" i="1"/>
  <c r="DC299" i="1"/>
  <c r="CQ299" i="1"/>
  <c r="CN299" i="1"/>
  <c r="CK299" i="1"/>
  <c r="CG299" i="1"/>
  <c r="CL299" i="1" s="1"/>
  <c r="BD299" i="1"/>
  <c r="BF299" i="1" s="1"/>
  <c r="CP299" i="1" s="1"/>
  <c r="CR299" i="1" s="1"/>
  <c r="CT299" i="1" s="1"/>
  <c r="BL299" i="1" s="1"/>
  <c r="BM299" i="1" s="1"/>
  <c r="V299" i="1" s="1"/>
  <c r="R299" i="1"/>
  <c r="Q299" i="1"/>
  <c r="P299" i="1"/>
  <c r="G299" i="1"/>
  <c r="F299" i="1"/>
  <c r="E299" i="1"/>
  <c r="D299" i="1"/>
  <c r="DC298" i="1"/>
  <c r="CQ298" i="1"/>
  <c r="CN298" i="1"/>
  <c r="CK298" i="1"/>
  <c r="CL298" i="1" s="1"/>
  <c r="CG298" i="1"/>
  <c r="BD298" i="1"/>
  <c r="BF298" i="1" s="1"/>
  <c r="R298" i="1"/>
  <c r="Q298" i="1"/>
  <c r="P298" i="1"/>
  <c r="G298" i="1"/>
  <c r="J298" i="1" s="1"/>
  <c r="F298" i="1"/>
  <c r="E298" i="1"/>
  <c r="D298" i="1"/>
  <c r="DC297" i="1"/>
  <c r="CQ297" i="1"/>
  <c r="CN297" i="1"/>
  <c r="CK297" i="1"/>
  <c r="CG297" i="1"/>
  <c r="BD297" i="1"/>
  <c r="BF297" i="1" s="1"/>
  <c r="CP297" i="1" s="1"/>
  <c r="CR297" i="1" s="1"/>
  <c r="CT297" i="1" s="1"/>
  <c r="BL297" i="1" s="1"/>
  <c r="BM297" i="1" s="1"/>
  <c r="R297" i="1"/>
  <c r="P297" i="1"/>
  <c r="G297" i="1"/>
  <c r="J297" i="1" s="1"/>
  <c r="F297" i="1"/>
  <c r="E297" i="1"/>
  <c r="D297" i="1"/>
  <c r="DC296" i="1"/>
  <c r="CQ296" i="1"/>
  <c r="CN296" i="1"/>
  <c r="CK296" i="1"/>
  <c r="CG296" i="1"/>
  <c r="BD296" i="1"/>
  <c r="BF296" i="1" s="1"/>
  <c r="R296" i="1"/>
  <c r="P296" i="1"/>
  <c r="J296" i="1"/>
  <c r="G296" i="1"/>
  <c r="F296" i="1"/>
  <c r="E296" i="1"/>
  <c r="D296" i="1"/>
  <c r="DC295" i="1"/>
  <c r="CQ295" i="1"/>
  <c r="CN295" i="1"/>
  <c r="CK295" i="1"/>
  <c r="CG295" i="1"/>
  <c r="CL295" i="1" s="1"/>
  <c r="BD295" i="1"/>
  <c r="BF295" i="1" s="1"/>
  <c r="R295" i="1"/>
  <c r="Q295" i="1"/>
  <c r="P295" i="1"/>
  <c r="G295" i="1"/>
  <c r="F295" i="1"/>
  <c r="E295" i="1"/>
  <c r="D295" i="1"/>
  <c r="DC294" i="1"/>
  <c r="CQ294" i="1"/>
  <c r="CN294" i="1"/>
  <c r="CK294" i="1"/>
  <c r="CL294" i="1" s="1"/>
  <c r="CG294" i="1"/>
  <c r="BD294" i="1"/>
  <c r="BF294" i="1" s="1"/>
  <c r="R294" i="1"/>
  <c r="Q294" i="1"/>
  <c r="P294" i="1"/>
  <c r="G294" i="1"/>
  <c r="J294" i="1" s="1"/>
  <c r="F294" i="1"/>
  <c r="E294" i="1"/>
  <c r="D294" i="1"/>
  <c r="DC293" i="1"/>
  <c r="CQ293" i="1"/>
  <c r="CN293" i="1"/>
  <c r="CK293" i="1"/>
  <c r="CG293" i="1"/>
  <c r="BD293" i="1"/>
  <c r="BF293" i="1" s="1"/>
  <c r="CP293" i="1" s="1"/>
  <c r="R293" i="1"/>
  <c r="P293" i="1"/>
  <c r="G293" i="1"/>
  <c r="J293" i="1" s="1"/>
  <c r="F293" i="1"/>
  <c r="E293" i="1"/>
  <c r="D293" i="1"/>
  <c r="DC292" i="1"/>
  <c r="CQ292" i="1"/>
  <c r="CN292" i="1"/>
  <c r="CK292" i="1"/>
  <c r="CG292" i="1"/>
  <c r="BD292" i="1"/>
  <c r="BF292" i="1" s="1"/>
  <c r="R292" i="1"/>
  <c r="P292" i="1"/>
  <c r="J292" i="1"/>
  <c r="G292" i="1"/>
  <c r="F292" i="1"/>
  <c r="E292" i="1"/>
  <c r="D292" i="1"/>
  <c r="DC291" i="1"/>
  <c r="CQ291" i="1"/>
  <c r="CN291" i="1"/>
  <c r="CK291" i="1"/>
  <c r="Q291" i="1" s="1"/>
  <c r="CG291" i="1"/>
  <c r="CL291" i="1" s="1"/>
  <c r="BD291" i="1"/>
  <c r="BF291" i="1" s="1"/>
  <c r="CP291" i="1" s="1"/>
  <c r="R291" i="1"/>
  <c r="P291" i="1"/>
  <c r="G291" i="1"/>
  <c r="F291" i="1"/>
  <c r="E291" i="1"/>
  <c r="D291" i="1"/>
  <c r="DC290" i="1"/>
  <c r="CQ290" i="1"/>
  <c r="CN290" i="1"/>
  <c r="CK290" i="1"/>
  <c r="CG290" i="1"/>
  <c r="BD290" i="1"/>
  <c r="BF290" i="1" s="1"/>
  <c r="R290" i="1"/>
  <c r="P290" i="1"/>
  <c r="G290" i="1"/>
  <c r="J290" i="1" s="1"/>
  <c r="F290" i="1"/>
  <c r="E290" i="1"/>
  <c r="D290" i="1"/>
  <c r="DC289" i="1"/>
  <c r="CQ289" i="1"/>
  <c r="CN289" i="1"/>
  <c r="CK289" i="1"/>
  <c r="CG289" i="1"/>
  <c r="BD289" i="1"/>
  <c r="BF289" i="1" s="1"/>
  <c r="CP289" i="1" s="1"/>
  <c r="R289" i="1"/>
  <c r="P289" i="1"/>
  <c r="J289" i="1"/>
  <c r="G289" i="1"/>
  <c r="F289" i="1"/>
  <c r="E289" i="1"/>
  <c r="D289" i="1"/>
  <c r="DC288" i="1"/>
  <c r="CQ288" i="1"/>
  <c r="CN288" i="1"/>
  <c r="CK288" i="1"/>
  <c r="CG288" i="1"/>
  <c r="BF288" i="1"/>
  <c r="BD288" i="1"/>
  <c r="R288" i="1"/>
  <c r="P288" i="1"/>
  <c r="G288" i="1"/>
  <c r="F288" i="1"/>
  <c r="E288" i="1"/>
  <c r="D288" i="1"/>
  <c r="DC287" i="1"/>
  <c r="CQ287" i="1"/>
  <c r="CN287" i="1"/>
  <c r="CK287" i="1"/>
  <c r="Q287" i="1" s="1"/>
  <c r="CG287" i="1"/>
  <c r="CL287" i="1" s="1"/>
  <c r="BD287" i="1"/>
  <c r="BF287" i="1" s="1"/>
  <c r="R287" i="1"/>
  <c r="P287" i="1"/>
  <c r="G287" i="1"/>
  <c r="F287" i="1"/>
  <c r="E287" i="1"/>
  <c r="D287" i="1"/>
  <c r="DC286" i="1"/>
  <c r="CQ286" i="1"/>
  <c r="CN286" i="1"/>
  <c r="CK286" i="1"/>
  <c r="CG286" i="1"/>
  <c r="BD286" i="1"/>
  <c r="BF286" i="1" s="1"/>
  <c r="R286" i="1"/>
  <c r="P286" i="1"/>
  <c r="G286" i="1"/>
  <c r="J286" i="1" s="1"/>
  <c r="F286" i="1"/>
  <c r="E286" i="1"/>
  <c r="H286" i="1" s="1"/>
  <c r="D286" i="1"/>
  <c r="DC285" i="1"/>
  <c r="CQ285" i="1"/>
  <c r="CN285" i="1"/>
  <c r="CK285" i="1"/>
  <c r="CG285" i="1"/>
  <c r="BD285" i="1"/>
  <c r="BF285" i="1" s="1"/>
  <c r="CP285" i="1" s="1"/>
  <c r="R285" i="1"/>
  <c r="P285" i="1"/>
  <c r="J285" i="1"/>
  <c r="G285" i="1"/>
  <c r="F285" i="1"/>
  <c r="E285" i="1"/>
  <c r="D285" i="1"/>
  <c r="DC284" i="1"/>
  <c r="CQ284" i="1"/>
  <c r="CN284" i="1"/>
  <c r="CK284" i="1"/>
  <c r="CL284" i="1" s="1"/>
  <c r="CG284" i="1"/>
  <c r="BF284" i="1"/>
  <c r="BD284" i="1"/>
  <c r="R284" i="1"/>
  <c r="P284" i="1"/>
  <c r="G284" i="1"/>
  <c r="F284" i="1"/>
  <c r="E284" i="1"/>
  <c r="D284" i="1"/>
  <c r="DC283" i="1"/>
  <c r="CT283" i="1"/>
  <c r="BL283" i="1" s="1"/>
  <c r="BM283" i="1" s="1"/>
  <c r="V283" i="1" s="1"/>
  <c r="CQ283" i="1"/>
  <c r="CN283" i="1"/>
  <c r="CK283" i="1"/>
  <c r="Q283" i="1" s="1"/>
  <c r="CG283" i="1"/>
  <c r="BD283" i="1"/>
  <c r="BF283" i="1" s="1"/>
  <c r="CP283" i="1" s="1"/>
  <c r="CR283" i="1" s="1"/>
  <c r="R283" i="1"/>
  <c r="P283" i="1"/>
  <c r="G283" i="1"/>
  <c r="F283" i="1"/>
  <c r="E283" i="1"/>
  <c r="D283" i="1"/>
  <c r="DC282" i="1"/>
  <c r="CQ282" i="1"/>
  <c r="CN282" i="1"/>
  <c r="CL282" i="1"/>
  <c r="CK282" i="1"/>
  <c r="CG282" i="1"/>
  <c r="BD282" i="1"/>
  <c r="BF282" i="1" s="1"/>
  <c r="R282" i="1"/>
  <c r="Q282" i="1"/>
  <c r="P282" i="1"/>
  <c r="G282" i="1"/>
  <c r="J282" i="1" s="1"/>
  <c r="F282" i="1"/>
  <c r="E282" i="1"/>
  <c r="D282" i="1"/>
  <c r="DC281" i="1"/>
  <c r="CQ281" i="1"/>
  <c r="CN281" i="1"/>
  <c r="CK281" i="1"/>
  <c r="CG281" i="1"/>
  <c r="BD281" i="1"/>
  <c r="BF281" i="1" s="1"/>
  <c r="R281" i="1"/>
  <c r="P281" i="1"/>
  <c r="J281" i="1"/>
  <c r="G281" i="1"/>
  <c r="F281" i="1"/>
  <c r="E281" i="1"/>
  <c r="D281" i="1"/>
  <c r="DC280" i="1"/>
  <c r="CQ280" i="1"/>
  <c r="CN280" i="1"/>
  <c r="CK280" i="1"/>
  <c r="CG280" i="1"/>
  <c r="BF280" i="1"/>
  <c r="BD280" i="1"/>
  <c r="R280" i="1"/>
  <c r="P280" i="1"/>
  <c r="H280" i="1"/>
  <c r="G280" i="1"/>
  <c r="J280" i="1" s="1"/>
  <c r="F280" i="1"/>
  <c r="E280" i="1"/>
  <c r="D280" i="1"/>
  <c r="DC279" i="1"/>
  <c r="CQ279" i="1"/>
  <c r="CN279" i="1"/>
  <c r="CK279" i="1"/>
  <c r="CG279" i="1"/>
  <c r="BD279" i="1"/>
  <c r="BF279" i="1" s="1"/>
  <c r="CP279" i="1" s="1"/>
  <c r="R279" i="1"/>
  <c r="P279" i="1"/>
  <c r="G279" i="1"/>
  <c r="F279" i="1"/>
  <c r="E279" i="1"/>
  <c r="D279" i="1"/>
  <c r="DC278" i="1"/>
  <c r="CQ278" i="1"/>
  <c r="CN278" i="1"/>
  <c r="CK278" i="1"/>
  <c r="CG278" i="1"/>
  <c r="BD278" i="1"/>
  <c r="BF278" i="1" s="1"/>
  <c r="R278" i="1"/>
  <c r="P278" i="1"/>
  <c r="G278" i="1"/>
  <c r="J278" i="1" s="1"/>
  <c r="F278" i="1"/>
  <c r="E278" i="1"/>
  <c r="D278" i="1"/>
  <c r="DC277" i="1"/>
  <c r="CQ277" i="1"/>
  <c r="CN277" i="1"/>
  <c r="CK277" i="1"/>
  <c r="CG277" i="1"/>
  <c r="BD277" i="1"/>
  <c r="BF277" i="1" s="1"/>
  <c r="R277" i="1"/>
  <c r="P277" i="1"/>
  <c r="J277" i="1"/>
  <c r="G277" i="1"/>
  <c r="F277" i="1"/>
  <c r="E277" i="1"/>
  <c r="D277" i="1"/>
  <c r="DC276" i="1"/>
  <c r="CQ276" i="1"/>
  <c r="CN276" i="1"/>
  <c r="CK276" i="1"/>
  <c r="CG276" i="1"/>
  <c r="BD276" i="1"/>
  <c r="BF276" i="1" s="1"/>
  <c r="R276" i="1"/>
  <c r="P276" i="1"/>
  <c r="G276" i="1"/>
  <c r="J276" i="1" s="1"/>
  <c r="F276" i="1"/>
  <c r="E276" i="1"/>
  <c r="H276" i="1" s="1"/>
  <c r="D276" i="1"/>
  <c r="DC275" i="1"/>
  <c r="CQ275" i="1"/>
  <c r="CN275" i="1"/>
  <c r="CK275" i="1"/>
  <c r="CG275" i="1"/>
  <c r="BD275" i="1"/>
  <c r="BF275" i="1" s="1"/>
  <c r="CP275" i="1" s="1"/>
  <c r="CR275" i="1" s="1"/>
  <c r="CT275" i="1" s="1"/>
  <c r="BL275" i="1" s="1"/>
  <c r="BM275" i="1" s="1"/>
  <c r="V275" i="1" s="1"/>
  <c r="R275" i="1"/>
  <c r="P275" i="1"/>
  <c r="G275" i="1"/>
  <c r="F275" i="1"/>
  <c r="E275" i="1"/>
  <c r="D275" i="1"/>
  <c r="DC274" i="1"/>
  <c r="CQ274" i="1"/>
  <c r="CN274" i="1"/>
  <c r="CL274" i="1"/>
  <c r="CK274" i="1"/>
  <c r="CG274" i="1"/>
  <c r="BD274" i="1"/>
  <c r="BF274" i="1" s="1"/>
  <c r="R274" i="1"/>
  <c r="Q274" i="1"/>
  <c r="P274" i="1"/>
  <c r="G274" i="1"/>
  <c r="J274" i="1" s="1"/>
  <c r="F274" i="1"/>
  <c r="E274" i="1"/>
  <c r="D274" i="1"/>
  <c r="DC273" i="1"/>
  <c r="CQ273" i="1"/>
  <c r="CN273" i="1"/>
  <c r="CK273" i="1"/>
  <c r="CG273" i="1"/>
  <c r="BD273" i="1"/>
  <c r="BF273" i="1" s="1"/>
  <c r="R273" i="1"/>
  <c r="P273" i="1"/>
  <c r="J273" i="1"/>
  <c r="G273" i="1"/>
  <c r="F273" i="1"/>
  <c r="E273" i="1"/>
  <c r="H273" i="1" s="1"/>
  <c r="D273" i="1"/>
  <c r="DC272" i="1"/>
  <c r="CQ272" i="1"/>
  <c r="CN272" i="1"/>
  <c r="CK272" i="1"/>
  <c r="CL272" i="1" s="1"/>
  <c r="CG272" i="1"/>
  <c r="BD272" i="1"/>
  <c r="BF272" i="1" s="1"/>
  <c r="R272" i="1"/>
  <c r="P272" i="1"/>
  <c r="G272" i="1"/>
  <c r="J272" i="1" s="1"/>
  <c r="F272" i="1"/>
  <c r="E272" i="1"/>
  <c r="D272" i="1"/>
  <c r="DC271" i="1"/>
  <c r="CQ271" i="1"/>
  <c r="CN271" i="1"/>
  <c r="CK271" i="1"/>
  <c r="CL271" i="1" s="1"/>
  <c r="CG271" i="1"/>
  <c r="BD271" i="1"/>
  <c r="BF271" i="1" s="1"/>
  <c r="CP271" i="1" s="1"/>
  <c r="CR271" i="1" s="1"/>
  <c r="CT271" i="1" s="1"/>
  <c r="BL271" i="1" s="1"/>
  <c r="BM271" i="1" s="1"/>
  <c r="V271" i="1" s="1"/>
  <c r="R271" i="1"/>
  <c r="P271" i="1"/>
  <c r="G271" i="1"/>
  <c r="F271" i="1"/>
  <c r="E271" i="1"/>
  <c r="D271" i="1"/>
  <c r="DC270" i="1"/>
  <c r="CQ270" i="1"/>
  <c r="CN270" i="1"/>
  <c r="CK270" i="1"/>
  <c r="CL270" i="1" s="1"/>
  <c r="CG270" i="1"/>
  <c r="BD270" i="1"/>
  <c r="BF270" i="1" s="1"/>
  <c r="R270" i="1"/>
  <c r="P270" i="1"/>
  <c r="G270" i="1"/>
  <c r="J270" i="1" s="1"/>
  <c r="F270" i="1"/>
  <c r="E270" i="1"/>
  <c r="D270" i="1"/>
  <c r="DC269" i="1"/>
  <c r="CQ269" i="1"/>
  <c r="CN269" i="1"/>
  <c r="CK269" i="1"/>
  <c r="CG269" i="1"/>
  <c r="BD269" i="1"/>
  <c r="BF269" i="1" s="1"/>
  <c r="R269" i="1"/>
  <c r="P269" i="1"/>
  <c r="G269" i="1"/>
  <c r="J269" i="1" s="1"/>
  <c r="F269" i="1"/>
  <c r="E269" i="1"/>
  <c r="H269" i="1" s="1"/>
  <c r="D269" i="1"/>
  <c r="DC268" i="1"/>
  <c r="CQ268" i="1"/>
  <c r="CN268" i="1"/>
  <c r="CK268" i="1"/>
  <c r="CG268" i="1"/>
  <c r="BD268" i="1"/>
  <c r="BF268" i="1" s="1"/>
  <c r="R268" i="1"/>
  <c r="P268" i="1"/>
  <c r="J268" i="1"/>
  <c r="G268" i="1"/>
  <c r="F268" i="1"/>
  <c r="E268" i="1"/>
  <c r="D268" i="1"/>
  <c r="DC267" i="1"/>
  <c r="CQ267" i="1"/>
  <c r="CN267" i="1"/>
  <c r="CK267" i="1"/>
  <c r="CG267" i="1"/>
  <c r="BD267" i="1"/>
  <c r="BF267" i="1" s="1"/>
  <c r="CP267" i="1" s="1"/>
  <c r="R267" i="1"/>
  <c r="P267" i="1"/>
  <c r="G267" i="1"/>
  <c r="F267" i="1"/>
  <c r="E267" i="1"/>
  <c r="D267" i="1"/>
  <c r="DC266" i="1"/>
  <c r="CQ266" i="1"/>
  <c r="CN266" i="1"/>
  <c r="CL266" i="1"/>
  <c r="CK266" i="1"/>
  <c r="CG266" i="1"/>
  <c r="BD266" i="1"/>
  <c r="BF266" i="1" s="1"/>
  <c r="R266" i="1"/>
  <c r="Q266" i="1"/>
  <c r="P266" i="1"/>
  <c r="G266" i="1"/>
  <c r="J266" i="1" s="1"/>
  <c r="F266" i="1"/>
  <c r="E266" i="1"/>
  <c r="D266" i="1"/>
  <c r="DC265" i="1"/>
  <c r="CQ265" i="1"/>
  <c r="CN265" i="1"/>
  <c r="CK265" i="1"/>
  <c r="CG265" i="1"/>
  <c r="BD265" i="1"/>
  <c r="BF265" i="1" s="1"/>
  <c r="R265" i="1"/>
  <c r="P265" i="1"/>
  <c r="G265" i="1"/>
  <c r="J265" i="1" s="1"/>
  <c r="F265" i="1"/>
  <c r="E265" i="1"/>
  <c r="D265" i="1"/>
  <c r="DC264" i="1"/>
  <c r="CQ264" i="1"/>
  <c r="CN264" i="1"/>
  <c r="CK264" i="1"/>
  <c r="CG264" i="1"/>
  <c r="BF264" i="1"/>
  <c r="BD264" i="1"/>
  <c r="R264" i="1"/>
  <c r="P264" i="1"/>
  <c r="J264" i="1"/>
  <c r="G264" i="1"/>
  <c r="F264" i="1"/>
  <c r="E264" i="1"/>
  <c r="H264" i="1" s="1"/>
  <c r="D264" i="1"/>
  <c r="DC263" i="1"/>
  <c r="CQ263" i="1"/>
  <c r="CN263" i="1"/>
  <c r="CK263" i="1"/>
  <c r="CL263" i="1" s="1"/>
  <c r="CG263" i="1"/>
  <c r="BD263" i="1"/>
  <c r="BF263" i="1" s="1"/>
  <c r="R263" i="1"/>
  <c r="P263" i="1"/>
  <c r="G263" i="1"/>
  <c r="F263" i="1"/>
  <c r="E263" i="1"/>
  <c r="D263" i="1"/>
  <c r="DC262" i="1"/>
  <c r="CQ262" i="1"/>
  <c r="CN262" i="1"/>
  <c r="CK262" i="1"/>
  <c r="CG262" i="1"/>
  <c r="BD262" i="1"/>
  <c r="BF262" i="1" s="1"/>
  <c r="R262" i="1"/>
  <c r="P262" i="1"/>
  <c r="G262" i="1"/>
  <c r="J262" i="1" s="1"/>
  <c r="F262" i="1"/>
  <c r="E262" i="1"/>
  <c r="D262" i="1"/>
  <c r="DC261" i="1"/>
  <c r="CQ261" i="1"/>
  <c r="CN261" i="1"/>
  <c r="CK261" i="1"/>
  <c r="CG261" i="1"/>
  <c r="BD261" i="1"/>
  <c r="BF261" i="1" s="1"/>
  <c r="R261" i="1"/>
  <c r="P261" i="1"/>
  <c r="G261" i="1"/>
  <c r="J261" i="1" s="1"/>
  <c r="F261" i="1"/>
  <c r="E261" i="1"/>
  <c r="D261" i="1"/>
  <c r="DC260" i="1"/>
  <c r="CQ260" i="1"/>
  <c r="CN260" i="1"/>
  <c r="CK260" i="1"/>
  <c r="CG260" i="1"/>
  <c r="BD260" i="1"/>
  <c r="BF260" i="1" s="1"/>
  <c r="R260" i="1"/>
  <c r="P260" i="1"/>
  <c r="J260" i="1"/>
  <c r="H260" i="1"/>
  <c r="G260" i="1"/>
  <c r="F260" i="1"/>
  <c r="E260" i="1"/>
  <c r="D260" i="1"/>
  <c r="DC259" i="1"/>
  <c r="CQ259" i="1"/>
  <c r="CN259" i="1"/>
  <c r="CK259" i="1"/>
  <c r="CL259" i="1" s="1"/>
  <c r="CG259" i="1"/>
  <c r="BD259" i="1"/>
  <c r="BF259" i="1" s="1"/>
  <c r="R259" i="1"/>
  <c r="P259" i="1"/>
  <c r="G259" i="1"/>
  <c r="F259" i="1"/>
  <c r="E259" i="1"/>
  <c r="D259" i="1"/>
  <c r="DC258" i="1"/>
  <c r="CQ258" i="1"/>
  <c r="CN258" i="1"/>
  <c r="CK258" i="1"/>
  <c r="CG258" i="1"/>
  <c r="BD258" i="1"/>
  <c r="BF258" i="1" s="1"/>
  <c r="R258" i="1"/>
  <c r="P258" i="1"/>
  <c r="G258" i="1"/>
  <c r="J258" i="1" s="1"/>
  <c r="F258" i="1"/>
  <c r="E258" i="1"/>
  <c r="D258" i="1"/>
  <c r="DC257" i="1"/>
  <c r="CR257" i="1"/>
  <c r="CT257" i="1" s="1"/>
  <c r="CQ257" i="1"/>
  <c r="CN257" i="1"/>
  <c r="CK257" i="1"/>
  <c r="CG257" i="1"/>
  <c r="BL257" i="1"/>
  <c r="BD257" i="1"/>
  <c r="BF257" i="1" s="1"/>
  <c r="CP257" i="1" s="1"/>
  <c r="R257" i="1"/>
  <c r="P257" i="1"/>
  <c r="G257" i="1"/>
  <c r="J257" i="1" s="1"/>
  <c r="F257" i="1"/>
  <c r="E257" i="1"/>
  <c r="D257" i="1"/>
  <c r="DC256" i="1"/>
  <c r="CQ256" i="1"/>
  <c r="CN256" i="1"/>
  <c r="CK256" i="1"/>
  <c r="CL256" i="1" s="1"/>
  <c r="CG256" i="1"/>
  <c r="BF256" i="1"/>
  <c r="CP256" i="1" s="1"/>
  <c r="CR256" i="1" s="1"/>
  <c r="CT256" i="1" s="1"/>
  <c r="BL256" i="1" s="1"/>
  <c r="BM256" i="1" s="1"/>
  <c r="V256" i="1" s="1"/>
  <c r="BD256" i="1"/>
  <c r="R256" i="1"/>
  <c r="Q256" i="1"/>
  <c r="P256" i="1"/>
  <c r="G256" i="1"/>
  <c r="J256" i="1" s="1"/>
  <c r="F256" i="1"/>
  <c r="E256" i="1"/>
  <c r="H256" i="1" s="1"/>
  <c r="D256" i="1"/>
  <c r="DC255" i="1"/>
  <c r="CQ255" i="1"/>
  <c r="CN255" i="1"/>
  <c r="CK255" i="1"/>
  <c r="CG255" i="1"/>
  <c r="BD255" i="1"/>
  <c r="BF255" i="1" s="1"/>
  <c r="CP255" i="1" s="1"/>
  <c r="R255" i="1"/>
  <c r="P255" i="1"/>
  <c r="G255" i="1"/>
  <c r="J255" i="1" s="1"/>
  <c r="F255" i="1"/>
  <c r="E255" i="1"/>
  <c r="D255" i="1"/>
  <c r="DC254" i="1"/>
  <c r="CQ254" i="1"/>
  <c r="CN254" i="1"/>
  <c r="CK254" i="1"/>
  <c r="CG254" i="1"/>
  <c r="BF254" i="1"/>
  <c r="CP254" i="1" s="1"/>
  <c r="CR254" i="1" s="1"/>
  <c r="CT254" i="1" s="1"/>
  <c r="BL254" i="1" s="1"/>
  <c r="BM254" i="1" s="1"/>
  <c r="V254" i="1" s="1"/>
  <c r="BD254" i="1"/>
  <c r="R254" i="1"/>
  <c r="Q254" i="1"/>
  <c r="P254" i="1"/>
  <c r="G254" i="1"/>
  <c r="J254" i="1" s="1"/>
  <c r="F254" i="1"/>
  <c r="E254" i="1"/>
  <c r="D254" i="1"/>
  <c r="DC253" i="1"/>
  <c r="CQ253" i="1"/>
  <c r="CN253" i="1"/>
  <c r="CK253" i="1"/>
  <c r="CG253" i="1"/>
  <c r="BD253" i="1"/>
  <c r="BF253" i="1" s="1"/>
  <c r="R253" i="1"/>
  <c r="P253" i="1"/>
  <c r="J253" i="1"/>
  <c r="G253" i="1"/>
  <c r="F253" i="1"/>
  <c r="E253" i="1"/>
  <c r="D253" i="1"/>
  <c r="DC252" i="1"/>
  <c r="CQ252" i="1"/>
  <c r="CN252" i="1"/>
  <c r="CK252" i="1"/>
  <c r="CG252" i="1"/>
  <c r="BF252" i="1"/>
  <c r="BD252" i="1"/>
  <c r="R252" i="1"/>
  <c r="Q252" i="1"/>
  <c r="P252" i="1"/>
  <c r="J252" i="1"/>
  <c r="G252" i="1"/>
  <c r="F252" i="1"/>
  <c r="H252" i="1" s="1"/>
  <c r="E252" i="1"/>
  <c r="D252" i="1"/>
  <c r="DC251" i="1"/>
  <c r="CQ251" i="1"/>
  <c r="CN251" i="1"/>
  <c r="CK251" i="1"/>
  <c r="CG251" i="1"/>
  <c r="BD251" i="1"/>
  <c r="BF251" i="1" s="1"/>
  <c r="CP251" i="1" s="1"/>
  <c r="R251" i="1"/>
  <c r="P251" i="1"/>
  <c r="G251" i="1"/>
  <c r="J251" i="1" s="1"/>
  <c r="F251" i="1"/>
  <c r="E251" i="1"/>
  <c r="D251" i="1"/>
  <c r="DC250" i="1"/>
  <c r="CQ250" i="1"/>
  <c r="CN250" i="1"/>
  <c r="CK250" i="1"/>
  <c r="CL250" i="1" s="1"/>
  <c r="CG250" i="1"/>
  <c r="BD250" i="1"/>
  <c r="BF250" i="1" s="1"/>
  <c r="CP250" i="1" s="1"/>
  <c r="CR250" i="1" s="1"/>
  <c r="CT250" i="1" s="1"/>
  <c r="BL250" i="1" s="1"/>
  <c r="BM250" i="1" s="1"/>
  <c r="V250" i="1" s="1"/>
  <c r="R250" i="1"/>
  <c r="P250" i="1"/>
  <c r="G250" i="1"/>
  <c r="J250" i="1" s="1"/>
  <c r="F250" i="1"/>
  <c r="E250" i="1"/>
  <c r="D250" i="1"/>
  <c r="DC249" i="1"/>
  <c r="CQ249" i="1"/>
  <c r="CN249" i="1"/>
  <c r="CK249" i="1"/>
  <c r="CG249" i="1"/>
  <c r="BD249" i="1"/>
  <c r="BF249" i="1" s="1"/>
  <c r="R249" i="1"/>
  <c r="P249" i="1"/>
  <c r="J249" i="1"/>
  <c r="G249" i="1"/>
  <c r="F249" i="1"/>
  <c r="E249" i="1"/>
  <c r="H249" i="1" s="1"/>
  <c r="D249" i="1"/>
  <c r="DC248" i="1"/>
  <c r="CQ248" i="1"/>
  <c r="CN248" i="1"/>
  <c r="CK248" i="1"/>
  <c r="Q248" i="1" s="1"/>
  <c r="CG248" i="1"/>
  <c r="BD248" i="1"/>
  <c r="BF248" i="1" s="1"/>
  <c r="R248" i="1"/>
  <c r="P248" i="1"/>
  <c r="J248" i="1"/>
  <c r="H248" i="1"/>
  <c r="G248" i="1"/>
  <c r="F248" i="1"/>
  <c r="E248" i="1"/>
  <c r="D248" i="1"/>
  <c r="DC247" i="1"/>
  <c r="CQ247" i="1"/>
  <c r="CN247" i="1"/>
  <c r="CK247" i="1"/>
  <c r="CL247" i="1" s="1"/>
  <c r="CG247" i="1"/>
  <c r="BD247" i="1"/>
  <c r="BF247" i="1" s="1"/>
  <c r="CP247" i="1" s="1"/>
  <c r="R247" i="1"/>
  <c r="P247" i="1"/>
  <c r="G247" i="1"/>
  <c r="J247" i="1" s="1"/>
  <c r="F247" i="1"/>
  <c r="E247" i="1"/>
  <c r="D247" i="1"/>
  <c r="DC246" i="1"/>
  <c r="CQ246" i="1"/>
  <c r="CN246" i="1"/>
  <c r="CK246" i="1"/>
  <c r="CG246" i="1"/>
  <c r="BF246" i="1"/>
  <c r="CP246" i="1" s="1"/>
  <c r="CR246" i="1" s="1"/>
  <c r="CT246" i="1" s="1"/>
  <c r="BL246" i="1" s="1"/>
  <c r="BM246" i="1" s="1"/>
  <c r="V246" i="1" s="1"/>
  <c r="BD246" i="1"/>
  <c r="R246" i="1"/>
  <c r="Q246" i="1"/>
  <c r="P246" i="1"/>
  <c r="G246" i="1"/>
  <c r="J246" i="1" s="1"/>
  <c r="F246" i="1"/>
  <c r="E246" i="1"/>
  <c r="D246" i="1"/>
  <c r="DC245" i="1"/>
  <c r="CQ245" i="1"/>
  <c r="CN245" i="1"/>
  <c r="CK245" i="1"/>
  <c r="CG245" i="1"/>
  <c r="BD245" i="1"/>
  <c r="BF245" i="1" s="1"/>
  <c r="R245" i="1"/>
  <c r="P245" i="1"/>
  <c r="G245" i="1"/>
  <c r="J245" i="1" s="1"/>
  <c r="F245" i="1"/>
  <c r="E245" i="1"/>
  <c r="D245" i="1"/>
  <c r="DC244" i="1"/>
  <c r="CQ244" i="1"/>
  <c r="CN244" i="1"/>
  <c r="CK244" i="1"/>
  <c r="CG244" i="1"/>
  <c r="CL244" i="1" s="1"/>
  <c r="BF244" i="1"/>
  <c r="BD244" i="1"/>
  <c r="R244" i="1"/>
  <c r="Q244" i="1"/>
  <c r="P244" i="1"/>
  <c r="G244" i="1"/>
  <c r="J244" i="1" s="1"/>
  <c r="F244" i="1"/>
  <c r="E244" i="1"/>
  <c r="H244" i="1" s="1"/>
  <c r="D244" i="1"/>
  <c r="DC243" i="1"/>
  <c r="CQ243" i="1"/>
  <c r="CN243" i="1"/>
  <c r="CK243" i="1"/>
  <c r="CL243" i="1" s="1"/>
  <c r="CG243" i="1"/>
  <c r="BD243" i="1"/>
  <c r="BF243" i="1" s="1"/>
  <c r="CP243" i="1" s="1"/>
  <c r="R243" i="1"/>
  <c r="P243" i="1"/>
  <c r="G243" i="1"/>
  <c r="J243" i="1" s="1"/>
  <c r="F243" i="1"/>
  <c r="E243" i="1"/>
  <c r="D243" i="1"/>
  <c r="DC242" i="1"/>
  <c r="CQ242" i="1"/>
  <c r="CN242" i="1"/>
  <c r="CL242" i="1"/>
  <c r="CK242" i="1"/>
  <c r="CG242" i="1"/>
  <c r="BD242" i="1"/>
  <c r="BF242" i="1" s="1"/>
  <c r="CP242" i="1" s="1"/>
  <c r="CR242" i="1" s="1"/>
  <c r="CT242" i="1" s="1"/>
  <c r="BL242" i="1" s="1"/>
  <c r="BM242" i="1" s="1"/>
  <c r="V242" i="1" s="1"/>
  <c r="R242" i="1"/>
  <c r="Q242" i="1"/>
  <c r="P242" i="1"/>
  <c r="G242" i="1"/>
  <c r="J242" i="1" s="1"/>
  <c r="F242" i="1"/>
  <c r="E242" i="1"/>
  <c r="D242" i="1"/>
  <c r="DC241" i="1"/>
  <c r="CQ241" i="1"/>
  <c r="CN241" i="1"/>
  <c r="CK241" i="1"/>
  <c r="CG241" i="1"/>
  <c r="BD241" i="1"/>
  <c r="BF241" i="1" s="1"/>
  <c r="R241" i="1"/>
  <c r="P241" i="1"/>
  <c r="J241" i="1"/>
  <c r="G241" i="1"/>
  <c r="F241" i="1"/>
  <c r="E241" i="1"/>
  <c r="D241" i="1"/>
  <c r="DC240" i="1"/>
  <c r="CQ240" i="1"/>
  <c r="CN240" i="1"/>
  <c r="CK240" i="1"/>
  <c r="Q240" i="1" s="1"/>
  <c r="CG240" i="1"/>
  <c r="BF240" i="1"/>
  <c r="BD240" i="1"/>
  <c r="R240" i="1"/>
  <c r="P240" i="1"/>
  <c r="J240" i="1"/>
  <c r="G240" i="1"/>
  <c r="F240" i="1"/>
  <c r="H240" i="1" s="1"/>
  <c r="E240" i="1"/>
  <c r="D240" i="1"/>
  <c r="DC239" i="1"/>
  <c r="CQ239" i="1"/>
  <c r="CN239" i="1"/>
  <c r="CK239" i="1"/>
  <c r="CL239" i="1" s="1"/>
  <c r="CG239" i="1"/>
  <c r="BD239" i="1"/>
  <c r="BF239" i="1" s="1"/>
  <c r="CP239" i="1" s="1"/>
  <c r="CR239" i="1" s="1"/>
  <c r="CT239" i="1" s="1"/>
  <c r="BL239" i="1" s="1"/>
  <c r="BM239" i="1" s="1"/>
  <c r="V239" i="1" s="1"/>
  <c r="R239" i="1"/>
  <c r="P239" i="1"/>
  <c r="G239" i="1"/>
  <c r="J239" i="1" s="1"/>
  <c r="F239" i="1"/>
  <c r="E239" i="1"/>
  <c r="D239" i="1"/>
  <c r="DC238" i="1"/>
  <c r="CR238" i="1"/>
  <c r="CT238" i="1" s="1"/>
  <c r="BL238" i="1" s="1"/>
  <c r="BM238" i="1" s="1"/>
  <c r="V238" i="1" s="1"/>
  <c r="CQ238" i="1"/>
  <c r="CN238" i="1"/>
  <c r="CK238" i="1"/>
  <c r="CG238" i="1"/>
  <c r="CL238" i="1" s="1"/>
  <c r="BD238" i="1"/>
  <c r="BF238" i="1" s="1"/>
  <c r="CP238" i="1" s="1"/>
  <c r="R238" i="1"/>
  <c r="Q238" i="1"/>
  <c r="P238" i="1"/>
  <c r="G238" i="1"/>
  <c r="J238" i="1" s="1"/>
  <c r="F238" i="1"/>
  <c r="E238" i="1"/>
  <c r="D238" i="1"/>
  <c r="DC237" i="1"/>
  <c r="CQ237" i="1"/>
  <c r="CN237" i="1"/>
  <c r="CK237" i="1"/>
  <c r="CG237" i="1"/>
  <c r="BD237" i="1"/>
  <c r="BF237" i="1" s="1"/>
  <c r="R237" i="1"/>
  <c r="P237" i="1"/>
  <c r="G237" i="1"/>
  <c r="J237" i="1" s="1"/>
  <c r="F237" i="1"/>
  <c r="E237" i="1"/>
  <c r="D237" i="1"/>
  <c r="DC236" i="1"/>
  <c r="CQ236" i="1"/>
  <c r="CN236" i="1"/>
  <c r="CK236" i="1"/>
  <c r="CG236" i="1"/>
  <c r="CL236" i="1" s="1"/>
  <c r="BF236" i="1"/>
  <c r="BD236" i="1"/>
  <c r="R236" i="1"/>
  <c r="Q236" i="1"/>
  <c r="P236" i="1"/>
  <c r="G236" i="1"/>
  <c r="J236" i="1" s="1"/>
  <c r="F236" i="1"/>
  <c r="H236" i="1" s="1"/>
  <c r="E236" i="1"/>
  <c r="D236" i="1"/>
  <c r="DC235" i="1"/>
  <c r="CQ235" i="1"/>
  <c r="CN235" i="1"/>
  <c r="CK235" i="1"/>
  <c r="CG235" i="1"/>
  <c r="BD235" i="1"/>
  <c r="BF235" i="1" s="1"/>
  <c r="CP235" i="1" s="1"/>
  <c r="CR235" i="1" s="1"/>
  <c r="CT235" i="1" s="1"/>
  <c r="BL235" i="1" s="1"/>
  <c r="BM235" i="1" s="1"/>
  <c r="V235" i="1" s="1"/>
  <c r="R235" i="1"/>
  <c r="P235" i="1"/>
  <c r="G235" i="1"/>
  <c r="J235" i="1" s="1"/>
  <c r="F235" i="1"/>
  <c r="E235" i="1"/>
  <c r="H235" i="1" s="1"/>
  <c r="D235" i="1"/>
  <c r="DC234" i="1"/>
  <c r="CQ234" i="1"/>
  <c r="CN234" i="1"/>
  <c r="CK234" i="1"/>
  <c r="Q234" i="1" s="1"/>
  <c r="CG234" i="1"/>
  <c r="CL234" i="1" s="1"/>
  <c r="BD234" i="1"/>
  <c r="BF234" i="1" s="1"/>
  <c r="CP234" i="1" s="1"/>
  <c r="CR234" i="1" s="1"/>
  <c r="CT234" i="1" s="1"/>
  <c r="BL234" i="1" s="1"/>
  <c r="BM234" i="1" s="1"/>
  <c r="V234" i="1" s="1"/>
  <c r="R234" i="1"/>
  <c r="P234" i="1"/>
  <c r="G234" i="1"/>
  <c r="J234" i="1" s="1"/>
  <c r="F234" i="1"/>
  <c r="E234" i="1"/>
  <c r="D234" i="1"/>
  <c r="DC233" i="1"/>
  <c r="CQ233" i="1"/>
  <c r="CN233" i="1"/>
  <c r="CK233" i="1"/>
  <c r="CG233" i="1"/>
  <c r="BD233" i="1"/>
  <c r="BF233" i="1" s="1"/>
  <c r="R233" i="1"/>
  <c r="P233" i="1"/>
  <c r="G233" i="1"/>
  <c r="J233" i="1" s="1"/>
  <c r="F233" i="1"/>
  <c r="E233" i="1"/>
  <c r="D233" i="1"/>
  <c r="DC232" i="1"/>
  <c r="CQ232" i="1"/>
  <c r="CN232" i="1"/>
  <c r="CK232" i="1"/>
  <c r="Q232" i="1" s="1"/>
  <c r="CG232" i="1"/>
  <c r="CL232" i="1" s="1"/>
  <c r="BD232" i="1"/>
  <c r="BF232" i="1" s="1"/>
  <c r="R232" i="1"/>
  <c r="P232" i="1"/>
  <c r="G232" i="1"/>
  <c r="J232" i="1" s="1"/>
  <c r="F232" i="1"/>
  <c r="E232" i="1"/>
  <c r="H232" i="1" s="1"/>
  <c r="D232" i="1"/>
  <c r="DC231" i="1"/>
  <c r="CQ231" i="1"/>
  <c r="CN231" i="1"/>
  <c r="CK231" i="1"/>
  <c r="CG231" i="1"/>
  <c r="BD231" i="1"/>
  <c r="BF231" i="1" s="1"/>
  <c r="CP231" i="1" s="1"/>
  <c r="R231" i="1"/>
  <c r="P231" i="1"/>
  <c r="G231" i="1"/>
  <c r="J231" i="1" s="1"/>
  <c r="F231" i="1"/>
  <c r="E231" i="1"/>
  <c r="D231" i="1"/>
  <c r="DC230" i="1"/>
  <c r="CQ230" i="1"/>
  <c r="CN230" i="1"/>
  <c r="CK230" i="1"/>
  <c r="CL230" i="1" s="1"/>
  <c r="CG230" i="1"/>
  <c r="BF230" i="1"/>
  <c r="CP230" i="1" s="1"/>
  <c r="CR230" i="1" s="1"/>
  <c r="CT230" i="1" s="1"/>
  <c r="BL230" i="1" s="1"/>
  <c r="BM230" i="1" s="1"/>
  <c r="V230" i="1" s="1"/>
  <c r="BD230" i="1"/>
  <c r="R230" i="1"/>
  <c r="P230" i="1"/>
  <c r="G230" i="1"/>
  <c r="J230" i="1" s="1"/>
  <c r="F230" i="1"/>
  <c r="E230" i="1"/>
  <c r="D230" i="1"/>
  <c r="DC229" i="1"/>
  <c r="CQ229" i="1"/>
  <c r="CN229" i="1"/>
  <c r="CK229" i="1"/>
  <c r="CG229" i="1"/>
  <c r="BD229" i="1"/>
  <c r="BF229" i="1" s="1"/>
  <c r="R229" i="1"/>
  <c r="P229" i="1"/>
  <c r="G229" i="1"/>
  <c r="J229" i="1" s="1"/>
  <c r="F229" i="1"/>
  <c r="E229" i="1"/>
  <c r="D229" i="1"/>
  <c r="DC228" i="1"/>
  <c r="CQ228" i="1"/>
  <c r="CN228" i="1"/>
  <c r="CK228" i="1"/>
  <c r="CG228" i="1"/>
  <c r="CL228" i="1" s="1"/>
  <c r="BF228" i="1"/>
  <c r="BD228" i="1"/>
  <c r="R228" i="1"/>
  <c r="Q228" i="1"/>
  <c r="P228" i="1"/>
  <c r="G228" i="1"/>
  <c r="J228" i="1" s="1"/>
  <c r="F228" i="1"/>
  <c r="H228" i="1" s="1"/>
  <c r="E228" i="1"/>
  <c r="D228" i="1"/>
  <c r="DC227" i="1"/>
  <c r="CQ227" i="1"/>
  <c r="CN227" i="1"/>
  <c r="CK227" i="1"/>
  <c r="CG227" i="1"/>
  <c r="BD227" i="1"/>
  <c r="BF227" i="1" s="1"/>
  <c r="CP227" i="1" s="1"/>
  <c r="CR227" i="1" s="1"/>
  <c r="CT227" i="1" s="1"/>
  <c r="BL227" i="1" s="1"/>
  <c r="BM227" i="1" s="1"/>
  <c r="V227" i="1" s="1"/>
  <c r="R227" i="1"/>
  <c r="P227" i="1"/>
  <c r="G227" i="1"/>
  <c r="J227" i="1" s="1"/>
  <c r="F227" i="1"/>
  <c r="E227" i="1"/>
  <c r="H227" i="1" s="1"/>
  <c r="D227" i="1"/>
  <c r="DC226" i="1"/>
  <c r="CQ226" i="1"/>
  <c r="CN226" i="1"/>
  <c r="CK226" i="1"/>
  <c r="CL226" i="1" s="1"/>
  <c r="CG226" i="1"/>
  <c r="BD226" i="1"/>
  <c r="BF226" i="1" s="1"/>
  <c r="CP226" i="1" s="1"/>
  <c r="CR226" i="1" s="1"/>
  <c r="CT226" i="1" s="1"/>
  <c r="BL226" i="1" s="1"/>
  <c r="BM226" i="1" s="1"/>
  <c r="V226" i="1" s="1"/>
  <c r="R226" i="1"/>
  <c r="Q226" i="1"/>
  <c r="P226" i="1"/>
  <c r="G226" i="1"/>
  <c r="J226" i="1" s="1"/>
  <c r="F226" i="1"/>
  <c r="E226" i="1"/>
  <c r="D226" i="1"/>
  <c r="DC225" i="1"/>
  <c r="CQ225" i="1"/>
  <c r="CN225" i="1"/>
  <c r="CK225" i="1"/>
  <c r="CG225" i="1"/>
  <c r="BD225" i="1"/>
  <c r="BF225" i="1" s="1"/>
  <c r="R225" i="1"/>
  <c r="P225" i="1"/>
  <c r="J225" i="1"/>
  <c r="G225" i="1"/>
  <c r="F225" i="1"/>
  <c r="E225" i="1"/>
  <c r="D225" i="1"/>
  <c r="DC224" i="1"/>
  <c r="CQ224" i="1"/>
  <c r="CN224" i="1"/>
  <c r="CK224" i="1"/>
  <c r="Q224" i="1" s="1"/>
  <c r="CG224" i="1"/>
  <c r="BF224" i="1"/>
  <c r="BD224" i="1"/>
  <c r="R224" i="1"/>
  <c r="P224" i="1"/>
  <c r="J224" i="1"/>
  <c r="G224" i="1"/>
  <c r="F224" i="1"/>
  <c r="H224" i="1" s="1"/>
  <c r="E224" i="1"/>
  <c r="D224" i="1"/>
  <c r="DC223" i="1"/>
  <c r="CQ223" i="1"/>
  <c r="CN223" i="1"/>
  <c r="CK223" i="1"/>
  <c r="CL223" i="1" s="1"/>
  <c r="CG223" i="1"/>
  <c r="BD223" i="1"/>
  <c r="BF223" i="1" s="1"/>
  <c r="CP223" i="1" s="1"/>
  <c r="CR223" i="1" s="1"/>
  <c r="CT223" i="1" s="1"/>
  <c r="BL223" i="1" s="1"/>
  <c r="BM223" i="1" s="1"/>
  <c r="V223" i="1" s="1"/>
  <c r="R223" i="1"/>
  <c r="P223" i="1"/>
  <c r="G223" i="1"/>
  <c r="J223" i="1" s="1"/>
  <c r="F223" i="1"/>
  <c r="E223" i="1"/>
  <c r="H223" i="1" s="1"/>
  <c r="D223" i="1"/>
  <c r="DC222" i="1"/>
  <c r="CQ222" i="1"/>
  <c r="CN222" i="1"/>
  <c r="CK222" i="1"/>
  <c r="CL222" i="1" s="1"/>
  <c r="CG222" i="1"/>
  <c r="BF222" i="1"/>
  <c r="BD222" i="1"/>
  <c r="R222" i="1"/>
  <c r="Q222" i="1"/>
  <c r="P222" i="1"/>
  <c r="G222" i="1"/>
  <c r="J222" i="1" s="1"/>
  <c r="F222" i="1"/>
  <c r="E222" i="1"/>
  <c r="D222" i="1"/>
  <c r="DC221" i="1"/>
  <c r="CQ221" i="1"/>
  <c r="CN221" i="1"/>
  <c r="CK221" i="1"/>
  <c r="CG221" i="1"/>
  <c r="BD221" i="1"/>
  <c r="BF221" i="1" s="1"/>
  <c r="CP221" i="1" s="1"/>
  <c r="R221" i="1"/>
  <c r="P221" i="1"/>
  <c r="G221" i="1"/>
  <c r="J221" i="1" s="1"/>
  <c r="F221" i="1"/>
  <c r="E221" i="1"/>
  <c r="D221" i="1"/>
  <c r="DC220" i="1"/>
  <c r="CQ220" i="1"/>
  <c r="CN220" i="1"/>
  <c r="CK220" i="1"/>
  <c r="Q220" i="1" s="1"/>
  <c r="CG220" i="1"/>
  <c r="BD220" i="1"/>
  <c r="BF220" i="1" s="1"/>
  <c r="CP220" i="1" s="1"/>
  <c r="CR220" i="1" s="1"/>
  <c r="CT220" i="1" s="1"/>
  <c r="BL220" i="1" s="1"/>
  <c r="BM220" i="1" s="1"/>
  <c r="V220" i="1" s="1"/>
  <c r="R220" i="1"/>
  <c r="P220" i="1"/>
  <c r="J220" i="1"/>
  <c r="G220" i="1"/>
  <c r="F220" i="1"/>
  <c r="E220" i="1"/>
  <c r="D220" i="1"/>
  <c r="DC219" i="1"/>
  <c r="CQ219" i="1"/>
  <c r="CN219" i="1"/>
  <c r="CK219" i="1"/>
  <c r="CG219" i="1"/>
  <c r="BD219" i="1"/>
  <c r="BF219" i="1" s="1"/>
  <c r="R219" i="1"/>
  <c r="P219" i="1"/>
  <c r="G219" i="1"/>
  <c r="J219" i="1" s="1"/>
  <c r="F219" i="1"/>
  <c r="E219" i="1"/>
  <c r="D219" i="1"/>
  <c r="DC218" i="1"/>
  <c r="CQ218" i="1"/>
  <c r="CN218" i="1"/>
  <c r="CK218" i="1"/>
  <c r="CL218" i="1" s="1"/>
  <c r="CG218" i="1"/>
  <c r="BD218" i="1"/>
  <c r="BF218" i="1" s="1"/>
  <c r="R218" i="1"/>
  <c r="Q218" i="1"/>
  <c r="P218" i="1"/>
  <c r="G218" i="1"/>
  <c r="J218" i="1" s="1"/>
  <c r="F218" i="1"/>
  <c r="E218" i="1"/>
  <c r="D218" i="1"/>
  <c r="DC217" i="1"/>
  <c r="CQ217" i="1"/>
  <c r="CN217" i="1"/>
  <c r="CK217" i="1"/>
  <c r="CL217" i="1" s="1"/>
  <c r="CG217" i="1"/>
  <c r="BD217" i="1"/>
  <c r="BF217" i="1" s="1"/>
  <c r="R217" i="1"/>
  <c r="Q217" i="1"/>
  <c r="P217" i="1"/>
  <c r="G217" i="1"/>
  <c r="J217" i="1" s="1"/>
  <c r="F217" i="1"/>
  <c r="E217" i="1"/>
  <c r="D217" i="1"/>
  <c r="DC216" i="1"/>
  <c r="CQ216" i="1"/>
  <c r="CN216" i="1"/>
  <c r="CL216" i="1"/>
  <c r="CK216" i="1"/>
  <c r="CG216" i="1"/>
  <c r="BD216" i="1"/>
  <c r="BF216" i="1" s="1"/>
  <c r="CP216" i="1" s="1"/>
  <c r="CR216" i="1" s="1"/>
  <c r="CT216" i="1" s="1"/>
  <c r="BL216" i="1" s="1"/>
  <c r="BM216" i="1" s="1"/>
  <c r="V216" i="1" s="1"/>
  <c r="R216" i="1"/>
  <c r="Q216" i="1"/>
  <c r="P216" i="1"/>
  <c r="G216" i="1"/>
  <c r="J216" i="1" s="1"/>
  <c r="F216" i="1"/>
  <c r="E216" i="1"/>
  <c r="H216" i="1" s="1"/>
  <c r="D216" i="1"/>
  <c r="DC215" i="1"/>
  <c r="CQ215" i="1"/>
  <c r="CN215" i="1"/>
  <c r="CK215" i="1"/>
  <c r="CG215" i="1"/>
  <c r="BD215" i="1"/>
  <c r="BF215" i="1" s="1"/>
  <c r="R215" i="1"/>
  <c r="P215" i="1"/>
  <c r="J215" i="1"/>
  <c r="H215" i="1"/>
  <c r="G215" i="1"/>
  <c r="F215" i="1"/>
  <c r="E215" i="1"/>
  <c r="D215" i="1"/>
  <c r="DC214" i="1"/>
  <c r="CQ214" i="1"/>
  <c r="CN214" i="1"/>
  <c r="CK214" i="1"/>
  <c r="CG214" i="1"/>
  <c r="BD214" i="1"/>
  <c r="BF214" i="1" s="1"/>
  <c r="R214" i="1"/>
  <c r="Q214" i="1"/>
  <c r="P214" i="1"/>
  <c r="G214" i="1"/>
  <c r="J214" i="1" s="1"/>
  <c r="F214" i="1"/>
  <c r="H214" i="1" s="1"/>
  <c r="E214" i="1"/>
  <c r="D214" i="1"/>
  <c r="DC213" i="1"/>
  <c r="CQ213" i="1"/>
  <c r="CN213" i="1"/>
  <c r="CL213" i="1"/>
  <c r="CK213" i="1"/>
  <c r="CG213" i="1"/>
  <c r="BD213" i="1"/>
  <c r="BF213" i="1" s="1"/>
  <c r="CP213" i="1" s="1"/>
  <c r="R213" i="1"/>
  <c r="Q213" i="1"/>
  <c r="P213" i="1"/>
  <c r="G213" i="1"/>
  <c r="J213" i="1" s="1"/>
  <c r="F213" i="1"/>
  <c r="E213" i="1"/>
  <c r="D213" i="1"/>
  <c r="DC212" i="1"/>
  <c r="CQ212" i="1"/>
  <c r="CN212" i="1"/>
  <c r="CK212" i="1"/>
  <c r="Q212" i="1" s="1"/>
  <c r="CG212" i="1"/>
  <c r="BF212" i="1"/>
  <c r="CP212" i="1" s="1"/>
  <c r="CR212" i="1" s="1"/>
  <c r="CT212" i="1" s="1"/>
  <c r="BL212" i="1" s="1"/>
  <c r="BM212" i="1" s="1"/>
  <c r="V212" i="1" s="1"/>
  <c r="BD212" i="1"/>
  <c r="R212" i="1"/>
  <c r="P212" i="1"/>
  <c r="G212" i="1"/>
  <c r="J212" i="1" s="1"/>
  <c r="F212" i="1"/>
  <c r="E212" i="1"/>
  <c r="D212" i="1"/>
  <c r="DC211" i="1"/>
  <c r="CQ211" i="1"/>
  <c r="CN211" i="1"/>
  <c r="CK211" i="1"/>
  <c r="CG211" i="1"/>
  <c r="BD211" i="1"/>
  <c r="BF211" i="1" s="1"/>
  <c r="R211" i="1"/>
  <c r="P211" i="1"/>
  <c r="G211" i="1"/>
  <c r="J211" i="1" s="1"/>
  <c r="F211" i="1"/>
  <c r="E211" i="1"/>
  <c r="D211" i="1"/>
  <c r="DC210" i="1"/>
  <c r="CQ210" i="1"/>
  <c r="CN210" i="1"/>
  <c r="CL210" i="1"/>
  <c r="CK210" i="1"/>
  <c r="CG210" i="1"/>
  <c r="BD210" i="1"/>
  <c r="BF210" i="1" s="1"/>
  <c r="R210" i="1"/>
  <c r="Q210" i="1"/>
  <c r="P210" i="1"/>
  <c r="G210" i="1"/>
  <c r="J210" i="1" s="1"/>
  <c r="F210" i="1"/>
  <c r="E210" i="1"/>
  <c r="D210" i="1"/>
  <c r="DC209" i="1"/>
  <c r="CQ209" i="1"/>
  <c r="CN209" i="1"/>
  <c r="CK209" i="1"/>
  <c r="CL209" i="1" s="1"/>
  <c r="CG209" i="1"/>
  <c r="BD209" i="1"/>
  <c r="BF209" i="1" s="1"/>
  <c r="R209" i="1"/>
  <c r="P209" i="1"/>
  <c r="J209" i="1"/>
  <c r="G209" i="1"/>
  <c r="F209" i="1"/>
  <c r="E209" i="1"/>
  <c r="D209" i="1"/>
  <c r="DC208" i="1"/>
  <c r="CQ208" i="1"/>
  <c r="CN208" i="1"/>
  <c r="CL208" i="1"/>
  <c r="CK208" i="1"/>
  <c r="CG208" i="1"/>
  <c r="BD208" i="1"/>
  <c r="BF208" i="1" s="1"/>
  <c r="CP208" i="1" s="1"/>
  <c r="CR208" i="1" s="1"/>
  <c r="CT208" i="1" s="1"/>
  <c r="BL208" i="1" s="1"/>
  <c r="BM208" i="1" s="1"/>
  <c r="V208" i="1" s="1"/>
  <c r="R208" i="1"/>
  <c r="Q208" i="1"/>
  <c r="P208" i="1"/>
  <c r="J208" i="1"/>
  <c r="H208" i="1"/>
  <c r="G208" i="1"/>
  <c r="F208" i="1"/>
  <c r="E208" i="1"/>
  <c r="D208" i="1"/>
  <c r="DC207" i="1"/>
  <c r="CQ207" i="1"/>
  <c r="CN207" i="1"/>
  <c r="CK207" i="1"/>
  <c r="CG207" i="1"/>
  <c r="BD207" i="1"/>
  <c r="BF207" i="1" s="1"/>
  <c r="R207" i="1"/>
  <c r="P207" i="1"/>
  <c r="G207" i="1"/>
  <c r="J207" i="1" s="1"/>
  <c r="F207" i="1"/>
  <c r="H207" i="1" s="1"/>
  <c r="E207" i="1"/>
  <c r="D207" i="1"/>
  <c r="DC206" i="1"/>
  <c r="CQ206" i="1"/>
  <c r="CN206" i="1"/>
  <c r="CK206" i="1"/>
  <c r="Q206" i="1" s="1"/>
  <c r="CG206" i="1"/>
  <c r="CL206" i="1" s="1"/>
  <c r="BD206" i="1"/>
  <c r="BF206" i="1" s="1"/>
  <c r="CP206" i="1" s="1"/>
  <c r="CR206" i="1" s="1"/>
  <c r="CT206" i="1" s="1"/>
  <c r="BL206" i="1" s="1"/>
  <c r="R206" i="1"/>
  <c r="P206" i="1"/>
  <c r="G206" i="1"/>
  <c r="J206" i="1" s="1"/>
  <c r="F206" i="1"/>
  <c r="E206" i="1"/>
  <c r="H206" i="1" s="1"/>
  <c r="D206" i="1"/>
  <c r="DC205" i="1"/>
  <c r="CQ205" i="1"/>
  <c r="CN205" i="1"/>
  <c r="CK205" i="1"/>
  <c r="Q205" i="1" s="1"/>
  <c r="CG205" i="1"/>
  <c r="BD205" i="1"/>
  <c r="BF205" i="1" s="1"/>
  <c r="CP205" i="1" s="1"/>
  <c r="CR205" i="1" s="1"/>
  <c r="CT205" i="1" s="1"/>
  <c r="BL205" i="1" s="1"/>
  <c r="R205" i="1"/>
  <c r="P205" i="1"/>
  <c r="G205" i="1"/>
  <c r="J205" i="1" s="1"/>
  <c r="F205" i="1"/>
  <c r="E205" i="1"/>
  <c r="D205" i="1"/>
  <c r="DC204" i="1"/>
  <c r="CQ204" i="1"/>
  <c r="CN204" i="1"/>
  <c r="CK204" i="1"/>
  <c r="Q204" i="1" s="1"/>
  <c r="CG204" i="1"/>
  <c r="BF204" i="1"/>
  <c r="CP204" i="1" s="1"/>
  <c r="CR204" i="1" s="1"/>
  <c r="CT204" i="1" s="1"/>
  <c r="BL204" i="1" s="1"/>
  <c r="BM204" i="1" s="1"/>
  <c r="V204" i="1" s="1"/>
  <c r="BD204" i="1"/>
  <c r="R204" i="1"/>
  <c r="P204" i="1"/>
  <c r="G204" i="1"/>
  <c r="J204" i="1" s="1"/>
  <c r="F204" i="1"/>
  <c r="E204" i="1"/>
  <c r="D204" i="1"/>
  <c r="DC203" i="1"/>
  <c r="CQ203" i="1"/>
  <c r="CN203" i="1"/>
  <c r="CK203" i="1"/>
  <c r="CG203" i="1"/>
  <c r="BD203" i="1"/>
  <c r="BF203" i="1" s="1"/>
  <c r="R203" i="1"/>
  <c r="Q203" i="1"/>
  <c r="P203" i="1"/>
  <c r="J203" i="1"/>
  <c r="H203" i="1"/>
  <c r="G203" i="1"/>
  <c r="F203" i="1"/>
  <c r="E203" i="1"/>
  <c r="D203" i="1"/>
  <c r="DC202" i="1"/>
  <c r="CQ202" i="1"/>
  <c r="CN202" i="1"/>
  <c r="CK202" i="1"/>
  <c r="CG202" i="1"/>
  <c r="BD202" i="1"/>
  <c r="BF202" i="1" s="1"/>
  <c r="CP202" i="1" s="1"/>
  <c r="R202" i="1"/>
  <c r="P202" i="1"/>
  <c r="G202" i="1"/>
  <c r="F202" i="1"/>
  <c r="E202" i="1"/>
  <c r="D202" i="1"/>
  <c r="DC201" i="1"/>
  <c r="CQ201" i="1"/>
  <c r="CN201" i="1"/>
  <c r="CK201" i="1"/>
  <c r="Q201" i="1" s="1"/>
  <c r="CG201" i="1"/>
  <c r="CL201" i="1" s="1"/>
  <c r="BD201" i="1"/>
  <c r="BF201" i="1" s="1"/>
  <c r="R201" i="1"/>
  <c r="P201" i="1"/>
  <c r="G201" i="1"/>
  <c r="J201" i="1" s="1"/>
  <c r="F201" i="1"/>
  <c r="E201" i="1"/>
  <c r="D201" i="1"/>
  <c r="DC200" i="1"/>
  <c r="CQ200" i="1"/>
  <c r="CN200" i="1"/>
  <c r="CK200" i="1"/>
  <c r="CG200" i="1"/>
  <c r="BD200" i="1"/>
  <c r="BF200" i="1" s="1"/>
  <c r="R200" i="1"/>
  <c r="P200" i="1"/>
  <c r="J200" i="1"/>
  <c r="G200" i="1"/>
  <c r="F200" i="1"/>
  <c r="E200" i="1"/>
  <c r="H200" i="1" s="1"/>
  <c r="D200" i="1"/>
  <c r="DC199" i="1"/>
  <c r="CQ199" i="1"/>
  <c r="CN199" i="1"/>
  <c r="CK199" i="1"/>
  <c r="CL199" i="1" s="1"/>
  <c r="CG199" i="1"/>
  <c r="BD199" i="1"/>
  <c r="BF199" i="1" s="1"/>
  <c r="R199" i="1"/>
  <c r="P199" i="1"/>
  <c r="H199" i="1"/>
  <c r="G199" i="1"/>
  <c r="J199" i="1" s="1"/>
  <c r="F199" i="1"/>
  <c r="E199" i="1"/>
  <c r="D199" i="1"/>
  <c r="DC198" i="1"/>
  <c r="CQ198" i="1"/>
  <c r="CN198" i="1"/>
  <c r="CK198" i="1"/>
  <c r="CL198" i="1" s="1"/>
  <c r="CG198" i="1"/>
  <c r="BD198" i="1"/>
  <c r="BF198" i="1" s="1"/>
  <c r="CP198" i="1" s="1"/>
  <c r="R198" i="1"/>
  <c r="P198" i="1"/>
  <c r="G198" i="1"/>
  <c r="F198" i="1"/>
  <c r="E198" i="1"/>
  <c r="D198" i="1"/>
  <c r="DC197" i="1"/>
  <c r="CQ197" i="1"/>
  <c r="CN197" i="1"/>
  <c r="CK197" i="1"/>
  <c r="Q197" i="1" s="1"/>
  <c r="CG197" i="1"/>
  <c r="BD197" i="1"/>
  <c r="BF197" i="1" s="1"/>
  <c r="R197" i="1"/>
  <c r="P197" i="1"/>
  <c r="G197" i="1"/>
  <c r="J197" i="1" s="1"/>
  <c r="F197" i="1"/>
  <c r="E197" i="1"/>
  <c r="D197" i="1"/>
  <c r="DC196" i="1"/>
  <c r="CQ196" i="1"/>
  <c r="CN196" i="1"/>
  <c r="CK196" i="1"/>
  <c r="CG196" i="1"/>
  <c r="BD196" i="1"/>
  <c r="BF196" i="1" s="1"/>
  <c r="R196" i="1"/>
  <c r="P196" i="1"/>
  <c r="J196" i="1"/>
  <c r="G196" i="1"/>
  <c r="F196" i="1"/>
  <c r="E196" i="1"/>
  <c r="D196" i="1"/>
  <c r="DC195" i="1"/>
  <c r="CQ195" i="1"/>
  <c r="CN195" i="1"/>
  <c r="CK195" i="1"/>
  <c r="CG195" i="1"/>
  <c r="BD195" i="1"/>
  <c r="BF195" i="1" s="1"/>
  <c r="R195" i="1"/>
  <c r="P195" i="1"/>
  <c r="G195" i="1"/>
  <c r="J195" i="1" s="1"/>
  <c r="F195" i="1"/>
  <c r="H195" i="1" s="1"/>
  <c r="E195" i="1"/>
  <c r="D195" i="1"/>
  <c r="DC194" i="1"/>
  <c r="CQ194" i="1"/>
  <c r="CN194" i="1"/>
  <c r="CK194" i="1"/>
  <c r="CG194" i="1"/>
  <c r="BD194" i="1"/>
  <c r="BF194" i="1" s="1"/>
  <c r="CP194" i="1" s="1"/>
  <c r="CR194" i="1" s="1"/>
  <c r="CT194" i="1" s="1"/>
  <c r="BL194" i="1" s="1"/>
  <c r="R194" i="1"/>
  <c r="P194" i="1"/>
  <c r="G194" i="1"/>
  <c r="F194" i="1"/>
  <c r="E194" i="1"/>
  <c r="D194" i="1"/>
  <c r="DC193" i="1"/>
  <c r="CQ193" i="1"/>
  <c r="CN193" i="1"/>
  <c r="CK193" i="1"/>
  <c r="CL193" i="1" s="1"/>
  <c r="CG193" i="1"/>
  <c r="BD193" i="1"/>
  <c r="BF193" i="1" s="1"/>
  <c r="R193" i="1"/>
  <c r="Q193" i="1"/>
  <c r="P193" i="1"/>
  <c r="G193" i="1"/>
  <c r="J193" i="1" s="1"/>
  <c r="F193" i="1"/>
  <c r="E193" i="1"/>
  <c r="D193" i="1"/>
  <c r="DC192" i="1"/>
  <c r="CQ192" i="1"/>
  <c r="CN192" i="1"/>
  <c r="CK192" i="1"/>
  <c r="CG192" i="1"/>
  <c r="BD192" i="1"/>
  <c r="BF192" i="1" s="1"/>
  <c r="R192" i="1"/>
  <c r="P192" i="1"/>
  <c r="J192" i="1"/>
  <c r="G192" i="1"/>
  <c r="F192" i="1"/>
  <c r="E192" i="1"/>
  <c r="D192" i="1"/>
  <c r="DC191" i="1"/>
  <c r="CQ191" i="1"/>
  <c r="CN191" i="1"/>
  <c r="CK191" i="1"/>
  <c r="CL191" i="1" s="1"/>
  <c r="CG191" i="1"/>
  <c r="BF191" i="1"/>
  <c r="BD191" i="1"/>
  <c r="R191" i="1"/>
  <c r="P191" i="1"/>
  <c r="G191" i="1"/>
  <c r="J191" i="1" s="1"/>
  <c r="F191" i="1"/>
  <c r="E191" i="1"/>
  <c r="H191" i="1" s="1"/>
  <c r="D191" i="1"/>
  <c r="DC190" i="1"/>
  <c r="CQ190" i="1"/>
  <c r="CN190" i="1"/>
  <c r="CK190" i="1"/>
  <c r="CG190" i="1"/>
  <c r="BD190" i="1"/>
  <c r="BF190" i="1" s="1"/>
  <c r="R190" i="1"/>
  <c r="P190" i="1"/>
  <c r="G190" i="1"/>
  <c r="F190" i="1"/>
  <c r="E190" i="1"/>
  <c r="D190" i="1"/>
  <c r="DC189" i="1"/>
  <c r="CQ189" i="1"/>
  <c r="CN189" i="1"/>
  <c r="CL189" i="1"/>
  <c r="CK189" i="1"/>
  <c r="CG189" i="1"/>
  <c r="BD189" i="1"/>
  <c r="BF189" i="1" s="1"/>
  <c r="R189" i="1"/>
  <c r="Q189" i="1"/>
  <c r="P189" i="1"/>
  <c r="G189" i="1"/>
  <c r="J189" i="1" s="1"/>
  <c r="F189" i="1"/>
  <c r="E189" i="1"/>
  <c r="D189" i="1"/>
  <c r="DC188" i="1"/>
  <c r="CQ188" i="1"/>
  <c r="CN188" i="1"/>
  <c r="CK188" i="1"/>
  <c r="CG188" i="1"/>
  <c r="BD188" i="1"/>
  <c r="BF188" i="1" s="1"/>
  <c r="R188" i="1"/>
  <c r="P188" i="1"/>
  <c r="G188" i="1"/>
  <c r="J188" i="1" s="1"/>
  <c r="F188" i="1"/>
  <c r="E188" i="1"/>
  <c r="D188" i="1"/>
  <c r="DC187" i="1"/>
  <c r="CQ187" i="1"/>
  <c r="CN187" i="1"/>
  <c r="CK187" i="1"/>
  <c r="CG187" i="1"/>
  <c r="BF187" i="1"/>
  <c r="BD187" i="1"/>
  <c r="R187" i="1"/>
  <c r="P187" i="1"/>
  <c r="G187" i="1"/>
  <c r="J187" i="1" s="1"/>
  <c r="F187" i="1"/>
  <c r="E187" i="1"/>
  <c r="H187" i="1" s="1"/>
  <c r="D187" i="1"/>
  <c r="DC186" i="1"/>
  <c r="CQ186" i="1"/>
  <c r="CN186" i="1"/>
  <c r="CK186" i="1"/>
  <c r="CG186" i="1"/>
  <c r="BD186" i="1"/>
  <c r="BF186" i="1" s="1"/>
  <c r="CP186" i="1" s="1"/>
  <c r="CR186" i="1" s="1"/>
  <c r="CT186" i="1" s="1"/>
  <c r="BL186" i="1" s="1"/>
  <c r="BM186" i="1" s="1"/>
  <c r="V186" i="1" s="1"/>
  <c r="R186" i="1"/>
  <c r="P186" i="1"/>
  <c r="G186" i="1"/>
  <c r="F186" i="1"/>
  <c r="E186" i="1"/>
  <c r="D186" i="1"/>
  <c r="DC185" i="1"/>
  <c r="CQ185" i="1"/>
  <c r="CN185" i="1"/>
  <c r="CL185" i="1"/>
  <c r="CK185" i="1"/>
  <c r="Q185" i="1" s="1"/>
  <c r="CG185" i="1"/>
  <c r="BD185" i="1"/>
  <c r="BF185" i="1" s="1"/>
  <c r="R185" i="1"/>
  <c r="P185" i="1"/>
  <c r="G185" i="1"/>
  <c r="J185" i="1" s="1"/>
  <c r="F185" i="1"/>
  <c r="E185" i="1"/>
  <c r="D185" i="1"/>
  <c r="DC184" i="1"/>
  <c r="CQ184" i="1"/>
  <c r="CN184" i="1"/>
  <c r="CK184" i="1"/>
  <c r="CG184" i="1"/>
  <c r="BD184" i="1"/>
  <c r="BF184" i="1" s="1"/>
  <c r="R184" i="1"/>
  <c r="P184" i="1"/>
  <c r="G184" i="1"/>
  <c r="J184" i="1" s="1"/>
  <c r="F184" i="1"/>
  <c r="E184" i="1"/>
  <c r="H184" i="1" s="1"/>
  <c r="D184" i="1"/>
  <c r="DC183" i="1"/>
  <c r="CQ183" i="1"/>
  <c r="CN183" i="1"/>
  <c r="CK183" i="1"/>
  <c r="CG183" i="1"/>
  <c r="BD183" i="1"/>
  <c r="BF183" i="1" s="1"/>
  <c r="R183" i="1"/>
  <c r="P183" i="1"/>
  <c r="J183" i="1"/>
  <c r="G183" i="1"/>
  <c r="F183" i="1"/>
  <c r="E183" i="1"/>
  <c r="H183" i="1" s="1"/>
  <c r="D183" i="1"/>
  <c r="DC182" i="1"/>
  <c r="CT182" i="1"/>
  <c r="BL182" i="1" s="1"/>
  <c r="BM182" i="1" s="1"/>
  <c r="V182" i="1" s="1"/>
  <c r="CQ182" i="1"/>
  <c r="CN182" i="1"/>
  <c r="CK182" i="1"/>
  <c r="CG182" i="1"/>
  <c r="BD182" i="1"/>
  <c r="BF182" i="1" s="1"/>
  <c r="CP182" i="1" s="1"/>
  <c r="CR182" i="1" s="1"/>
  <c r="R182" i="1"/>
  <c r="P182" i="1"/>
  <c r="G182" i="1"/>
  <c r="F182" i="1"/>
  <c r="E182" i="1"/>
  <c r="D182" i="1"/>
  <c r="DC181" i="1"/>
  <c r="CQ181" i="1"/>
  <c r="CN181" i="1"/>
  <c r="CK181" i="1"/>
  <c r="Q181" i="1" s="1"/>
  <c r="CG181" i="1"/>
  <c r="BD181" i="1"/>
  <c r="BF181" i="1" s="1"/>
  <c r="R181" i="1"/>
  <c r="P181" i="1"/>
  <c r="G181" i="1"/>
  <c r="J181" i="1" s="1"/>
  <c r="F181" i="1"/>
  <c r="E181" i="1"/>
  <c r="D181" i="1"/>
  <c r="DC180" i="1"/>
  <c r="CQ180" i="1"/>
  <c r="CN180" i="1"/>
  <c r="CK180" i="1"/>
  <c r="CG180" i="1"/>
  <c r="BD180" i="1"/>
  <c r="BF180" i="1" s="1"/>
  <c r="R180" i="1"/>
  <c r="P180" i="1"/>
  <c r="G180" i="1"/>
  <c r="J180" i="1" s="1"/>
  <c r="F180" i="1"/>
  <c r="E180" i="1"/>
  <c r="H180" i="1" s="1"/>
  <c r="D180" i="1"/>
  <c r="DC179" i="1"/>
  <c r="CQ179" i="1"/>
  <c r="CN179" i="1"/>
  <c r="CK179" i="1"/>
  <c r="CG179" i="1"/>
  <c r="BD179" i="1"/>
  <c r="BF179" i="1" s="1"/>
  <c r="R179" i="1"/>
  <c r="P179" i="1"/>
  <c r="J179" i="1"/>
  <c r="H179" i="1"/>
  <c r="G179" i="1"/>
  <c r="F179" i="1"/>
  <c r="E179" i="1"/>
  <c r="D179" i="1"/>
  <c r="DC178" i="1"/>
  <c r="CQ178" i="1"/>
  <c r="CN178" i="1"/>
  <c r="CK178" i="1"/>
  <c r="CL178" i="1" s="1"/>
  <c r="CG178" i="1"/>
  <c r="BD178" i="1"/>
  <c r="BF178" i="1" s="1"/>
  <c r="CP178" i="1" s="1"/>
  <c r="R178" i="1"/>
  <c r="P178" i="1"/>
  <c r="G178" i="1"/>
  <c r="F178" i="1"/>
  <c r="E178" i="1"/>
  <c r="D178" i="1"/>
  <c r="DC177" i="1"/>
  <c r="CQ177" i="1"/>
  <c r="CN177" i="1"/>
  <c r="CK177" i="1"/>
  <c r="Q177" i="1" s="1"/>
  <c r="CG177" i="1"/>
  <c r="BD177" i="1"/>
  <c r="BF177" i="1" s="1"/>
  <c r="R177" i="1"/>
  <c r="P177" i="1"/>
  <c r="G177" i="1"/>
  <c r="J177" i="1" s="1"/>
  <c r="F177" i="1"/>
  <c r="E177" i="1"/>
  <c r="D177" i="1"/>
  <c r="DC176" i="1"/>
  <c r="CQ176" i="1"/>
  <c r="CN176" i="1"/>
  <c r="CK176" i="1"/>
  <c r="CG176" i="1"/>
  <c r="BD176" i="1"/>
  <c r="BF176" i="1" s="1"/>
  <c r="R176" i="1"/>
  <c r="P176" i="1"/>
  <c r="J176" i="1"/>
  <c r="G176" i="1"/>
  <c r="F176" i="1"/>
  <c r="E176" i="1"/>
  <c r="D176" i="1"/>
  <c r="DC175" i="1"/>
  <c r="CQ175" i="1"/>
  <c r="CN175" i="1"/>
  <c r="CK175" i="1"/>
  <c r="CL175" i="1" s="1"/>
  <c r="CG175" i="1"/>
  <c r="BD175" i="1"/>
  <c r="BF175" i="1" s="1"/>
  <c r="R175" i="1"/>
  <c r="P175" i="1"/>
  <c r="G175" i="1"/>
  <c r="J175" i="1" s="1"/>
  <c r="F175" i="1"/>
  <c r="H175" i="1" s="1"/>
  <c r="E175" i="1"/>
  <c r="D175" i="1"/>
  <c r="DC174" i="1"/>
  <c r="CQ174" i="1"/>
  <c r="CN174" i="1"/>
  <c r="CK174" i="1"/>
  <c r="CG174" i="1"/>
  <c r="BD174" i="1"/>
  <c r="BF174" i="1" s="1"/>
  <c r="R174" i="1"/>
  <c r="P174" i="1"/>
  <c r="G174" i="1"/>
  <c r="F174" i="1"/>
  <c r="E174" i="1"/>
  <c r="D174" i="1"/>
  <c r="DC173" i="1"/>
  <c r="CQ173" i="1"/>
  <c r="CN173" i="1"/>
  <c r="CK173" i="1"/>
  <c r="CL173" i="1" s="1"/>
  <c r="CG173" i="1"/>
  <c r="BD173" i="1"/>
  <c r="BF173" i="1" s="1"/>
  <c r="R173" i="1"/>
  <c r="Q173" i="1"/>
  <c r="P173" i="1"/>
  <c r="G173" i="1"/>
  <c r="J173" i="1" s="1"/>
  <c r="F173" i="1"/>
  <c r="E173" i="1"/>
  <c r="D173" i="1"/>
  <c r="DC172" i="1"/>
  <c r="CQ172" i="1"/>
  <c r="CN172" i="1"/>
  <c r="CK172" i="1"/>
  <c r="CG172" i="1"/>
  <c r="BD172" i="1"/>
  <c r="BF172" i="1" s="1"/>
  <c r="R172" i="1"/>
  <c r="P172" i="1"/>
  <c r="J172" i="1"/>
  <c r="G172" i="1"/>
  <c r="F172" i="1"/>
  <c r="E172" i="1"/>
  <c r="D172" i="1"/>
  <c r="DC171" i="1"/>
  <c r="CQ171" i="1"/>
  <c r="CN171" i="1"/>
  <c r="CK171" i="1"/>
  <c r="CG171" i="1"/>
  <c r="BF171" i="1"/>
  <c r="BD171" i="1"/>
  <c r="R171" i="1"/>
  <c r="P171" i="1"/>
  <c r="G171" i="1"/>
  <c r="J171" i="1" s="1"/>
  <c r="F171" i="1"/>
  <c r="E171" i="1"/>
  <c r="H171" i="1" s="1"/>
  <c r="D171" i="1"/>
  <c r="DC170" i="1"/>
  <c r="CQ170" i="1"/>
  <c r="CN170" i="1"/>
  <c r="CK170" i="1"/>
  <c r="CL170" i="1" s="1"/>
  <c r="CG170" i="1"/>
  <c r="BD170" i="1"/>
  <c r="BF170" i="1" s="1"/>
  <c r="CP170" i="1" s="1"/>
  <c r="CR170" i="1" s="1"/>
  <c r="CT170" i="1" s="1"/>
  <c r="BL170" i="1" s="1"/>
  <c r="BM170" i="1" s="1"/>
  <c r="V170" i="1" s="1"/>
  <c r="R170" i="1"/>
  <c r="P170" i="1"/>
  <c r="G170" i="1"/>
  <c r="F170" i="1"/>
  <c r="E170" i="1"/>
  <c r="D170" i="1"/>
  <c r="DC169" i="1"/>
  <c r="CQ169" i="1"/>
  <c r="CN169" i="1"/>
  <c r="CK169" i="1"/>
  <c r="CL169" i="1" s="1"/>
  <c r="CG169" i="1"/>
  <c r="BD169" i="1"/>
  <c r="BF169" i="1" s="1"/>
  <c r="R169" i="1"/>
  <c r="Q169" i="1"/>
  <c r="P169" i="1"/>
  <c r="G169" i="1"/>
  <c r="J169" i="1" s="1"/>
  <c r="F169" i="1"/>
  <c r="E169" i="1"/>
  <c r="D169" i="1"/>
  <c r="DC168" i="1"/>
  <c r="CQ168" i="1"/>
  <c r="CN168" i="1"/>
  <c r="CK168" i="1"/>
  <c r="CG168" i="1"/>
  <c r="BD168" i="1"/>
  <c r="BF168" i="1" s="1"/>
  <c r="R168" i="1"/>
  <c r="P168" i="1"/>
  <c r="G168" i="1"/>
  <c r="J168" i="1" s="1"/>
  <c r="F168" i="1"/>
  <c r="E168" i="1"/>
  <c r="H168" i="1" s="1"/>
  <c r="D168" i="1"/>
  <c r="DC167" i="1"/>
  <c r="CQ167" i="1"/>
  <c r="CN167" i="1"/>
  <c r="CK167" i="1"/>
  <c r="CG167" i="1"/>
  <c r="BD167" i="1"/>
  <c r="BF167" i="1" s="1"/>
  <c r="R167" i="1"/>
  <c r="P167" i="1"/>
  <c r="G167" i="1"/>
  <c r="J167" i="1" s="1"/>
  <c r="F167" i="1"/>
  <c r="H167" i="1" s="1"/>
  <c r="E167" i="1"/>
  <c r="D167" i="1"/>
  <c r="DC166" i="1"/>
  <c r="CQ166" i="1"/>
  <c r="CN166" i="1"/>
  <c r="CK166" i="1"/>
  <c r="CG166" i="1"/>
  <c r="BD166" i="1"/>
  <c r="BF166" i="1" s="1"/>
  <c r="CP166" i="1" s="1"/>
  <c r="CR166" i="1" s="1"/>
  <c r="CT166" i="1" s="1"/>
  <c r="BL166" i="1" s="1"/>
  <c r="BM166" i="1" s="1"/>
  <c r="V166" i="1" s="1"/>
  <c r="R166" i="1"/>
  <c r="P166" i="1"/>
  <c r="G166" i="1"/>
  <c r="F166" i="1"/>
  <c r="E166" i="1"/>
  <c r="D166" i="1"/>
  <c r="DC165" i="1"/>
  <c r="CQ165" i="1"/>
  <c r="CN165" i="1"/>
  <c r="CL165" i="1"/>
  <c r="CK165" i="1"/>
  <c r="CG165" i="1"/>
  <c r="BD165" i="1"/>
  <c r="BF165" i="1" s="1"/>
  <c r="R165" i="1"/>
  <c r="Q165" i="1"/>
  <c r="P165" i="1"/>
  <c r="G165" i="1"/>
  <c r="J165" i="1" s="1"/>
  <c r="F165" i="1"/>
  <c r="E165" i="1"/>
  <c r="D165" i="1"/>
  <c r="DC164" i="1"/>
  <c r="CQ164" i="1"/>
  <c r="CN164" i="1"/>
  <c r="CK164" i="1"/>
  <c r="CG164" i="1"/>
  <c r="BD164" i="1"/>
  <c r="BF164" i="1" s="1"/>
  <c r="R164" i="1"/>
  <c r="P164" i="1"/>
  <c r="G164" i="1"/>
  <c r="J164" i="1" s="1"/>
  <c r="F164" i="1"/>
  <c r="E164" i="1"/>
  <c r="D164" i="1"/>
  <c r="DC163" i="1"/>
  <c r="CQ163" i="1"/>
  <c r="CN163" i="1"/>
  <c r="CK163" i="1"/>
  <c r="CG163" i="1"/>
  <c r="BF163" i="1"/>
  <c r="BD163" i="1"/>
  <c r="R163" i="1"/>
  <c r="P163" i="1"/>
  <c r="G163" i="1"/>
  <c r="J163" i="1" s="1"/>
  <c r="F163" i="1"/>
  <c r="E163" i="1"/>
  <c r="H163" i="1" s="1"/>
  <c r="D163" i="1"/>
  <c r="DC162" i="1"/>
  <c r="CQ162" i="1"/>
  <c r="CN162" i="1"/>
  <c r="CK162" i="1"/>
  <c r="CG162" i="1"/>
  <c r="BD162" i="1"/>
  <c r="BF162" i="1" s="1"/>
  <c r="CP162" i="1" s="1"/>
  <c r="CR162" i="1" s="1"/>
  <c r="CT162" i="1" s="1"/>
  <c r="BL162" i="1" s="1"/>
  <c r="BM162" i="1" s="1"/>
  <c r="V162" i="1" s="1"/>
  <c r="R162" i="1"/>
  <c r="P162" i="1"/>
  <c r="G162" i="1"/>
  <c r="F162" i="1"/>
  <c r="E162" i="1"/>
  <c r="D162" i="1"/>
  <c r="DC161" i="1"/>
  <c r="CQ161" i="1"/>
  <c r="CN161" i="1"/>
  <c r="CK161" i="1"/>
  <c r="Q161" i="1" s="1"/>
  <c r="CG161" i="1"/>
  <c r="BD161" i="1"/>
  <c r="BF161" i="1" s="1"/>
  <c r="R161" i="1"/>
  <c r="P161" i="1"/>
  <c r="G161" i="1"/>
  <c r="J161" i="1" s="1"/>
  <c r="F161" i="1"/>
  <c r="E161" i="1"/>
  <c r="D161" i="1"/>
  <c r="DC160" i="1"/>
  <c r="CQ160" i="1"/>
  <c r="CN160" i="1"/>
  <c r="CK160" i="1"/>
  <c r="CG160" i="1"/>
  <c r="BD160" i="1"/>
  <c r="BF160" i="1" s="1"/>
  <c r="R160" i="1"/>
  <c r="P160" i="1"/>
  <c r="G160" i="1"/>
  <c r="J160" i="1" s="1"/>
  <c r="F160" i="1"/>
  <c r="E160" i="1"/>
  <c r="H160" i="1" s="1"/>
  <c r="D160" i="1"/>
  <c r="DC159" i="1"/>
  <c r="CQ159" i="1"/>
  <c r="CN159" i="1"/>
  <c r="CK159" i="1"/>
  <c r="CG159" i="1"/>
  <c r="BD159" i="1"/>
  <c r="BF159" i="1" s="1"/>
  <c r="R159" i="1"/>
  <c r="P159" i="1"/>
  <c r="J159" i="1"/>
  <c r="H159" i="1"/>
  <c r="G159" i="1"/>
  <c r="F159" i="1"/>
  <c r="E159" i="1"/>
  <c r="D159" i="1"/>
  <c r="DC158" i="1"/>
  <c r="CQ158" i="1"/>
  <c r="CN158" i="1"/>
  <c r="CK158" i="1"/>
  <c r="CL158" i="1" s="1"/>
  <c r="CG158" i="1"/>
  <c r="BD158" i="1"/>
  <c r="BF158" i="1" s="1"/>
  <c r="R158" i="1"/>
  <c r="P158" i="1"/>
  <c r="G158" i="1"/>
  <c r="F158" i="1"/>
  <c r="E158" i="1"/>
  <c r="D158" i="1"/>
  <c r="DC157" i="1"/>
  <c r="CQ157" i="1"/>
  <c r="CN157" i="1"/>
  <c r="CK157" i="1"/>
  <c r="Q157" i="1" s="1"/>
  <c r="CG157" i="1"/>
  <c r="BD157" i="1"/>
  <c r="BF157" i="1" s="1"/>
  <c r="R157" i="1"/>
  <c r="P157" i="1"/>
  <c r="G157" i="1"/>
  <c r="J157" i="1" s="1"/>
  <c r="F157" i="1"/>
  <c r="E157" i="1"/>
  <c r="D157" i="1"/>
  <c r="DC156" i="1"/>
  <c r="CQ156" i="1"/>
  <c r="CN156" i="1"/>
  <c r="CK156" i="1"/>
  <c r="CG156" i="1"/>
  <c r="BD156" i="1"/>
  <c r="BF156" i="1" s="1"/>
  <c r="R156" i="1"/>
  <c r="P156" i="1"/>
  <c r="J156" i="1"/>
  <c r="G156" i="1"/>
  <c r="F156" i="1"/>
  <c r="E156" i="1"/>
  <c r="D156" i="1"/>
  <c r="DC155" i="1"/>
  <c r="CQ155" i="1"/>
  <c r="CN155" i="1"/>
  <c r="CK155" i="1"/>
  <c r="CG155" i="1"/>
  <c r="BD155" i="1"/>
  <c r="BF155" i="1" s="1"/>
  <c r="R155" i="1"/>
  <c r="P155" i="1"/>
  <c r="G155" i="1"/>
  <c r="J155" i="1" s="1"/>
  <c r="F155" i="1"/>
  <c r="H155" i="1" s="1"/>
  <c r="E155" i="1"/>
  <c r="D155" i="1"/>
  <c r="DC154" i="1"/>
  <c r="CQ154" i="1"/>
  <c r="CN154" i="1"/>
  <c r="CK154" i="1"/>
  <c r="CL154" i="1" s="1"/>
  <c r="CG154" i="1"/>
  <c r="BD154" i="1"/>
  <c r="BF154" i="1" s="1"/>
  <c r="CP154" i="1" s="1"/>
  <c r="R154" i="1"/>
  <c r="P154" i="1"/>
  <c r="G154" i="1"/>
  <c r="F154" i="1"/>
  <c r="E154" i="1"/>
  <c r="D154" i="1"/>
  <c r="DC153" i="1"/>
  <c r="CQ153" i="1"/>
  <c r="CN153" i="1"/>
  <c r="CK153" i="1"/>
  <c r="Q153" i="1" s="1"/>
  <c r="CG153" i="1"/>
  <c r="BD153" i="1"/>
  <c r="BF153" i="1" s="1"/>
  <c r="R153" i="1"/>
  <c r="P153" i="1"/>
  <c r="G153" i="1"/>
  <c r="J153" i="1" s="1"/>
  <c r="F153" i="1"/>
  <c r="E153" i="1"/>
  <c r="D153" i="1"/>
  <c r="DC152" i="1"/>
  <c r="CQ152" i="1"/>
  <c r="CN152" i="1"/>
  <c r="CK152" i="1"/>
  <c r="CG152" i="1"/>
  <c r="BD152" i="1"/>
  <c r="BF152" i="1" s="1"/>
  <c r="R152" i="1"/>
  <c r="P152" i="1"/>
  <c r="G152" i="1"/>
  <c r="J152" i="1" s="1"/>
  <c r="F152" i="1"/>
  <c r="E152" i="1"/>
  <c r="D152" i="1"/>
  <c r="DC151" i="1"/>
  <c r="CQ151" i="1"/>
  <c r="CN151" i="1"/>
  <c r="CK151" i="1"/>
  <c r="CG151" i="1"/>
  <c r="BF151" i="1"/>
  <c r="BD151" i="1"/>
  <c r="R151" i="1"/>
  <c r="P151" i="1"/>
  <c r="J151" i="1"/>
  <c r="G151" i="1"/>
  <c r="F151" i="1"/>
  <c r="H151" i="1" s="1"/>
  <c r="E151" i="1"/>
  <c r="D151" i="1"/>
  <c r="DC150" i="1"/>
  <c r="CQ150" i="1"/>
  <c r="CN150" i="1"/>
  <c r="CK150" i="1"/>
  <c r="CG150" i="1"/>
  <c r="BD150" i="1"/>
  <c r="BF150" i="1" s="1"/>
  <c r="CP150" i="1" s="1"/>
  <c r="R150" i="1"/>
  <c r="P150" i="1"/>
  <c r="G150" i="1"/>
  <c r="F150" i="1"/>
  <c r="E150" i="1"/>
  <c r="D150" i="1"/>
  <c r="DC149" i="1"/>
  <c r="CQ149" i="1"/>
  <c r="CN149" i="1"/>
  <c r="CK149" i="1"/>
  <c r="CL149" i="1" s="1"/>
  <c r="CG149" i="1"/>
  <c r="BD149" i="1"/>
  <c r="BF149" i="1" s="1"/>
  <c r="R149" i="1"/>
  <c r="Q149" i="1"/>
  <c r="P149" i="1"/>
  <c r="G149" i="1"/>
  <c r="J149" i="1" s="1"/>
  <c r="F149" i="1"/>
  <c r="E149" i="1"/>
  <c r="D149" i="1"/>
  <c r="DC148" i="1"/>
  <c r="CQ148" i="1"/>
  <c r="CN148" i="1"/>
  <c r="CK148" i="1"/>
  <c r="CL148" i="1" s="1"/>
  <c r="CG148" i="1"/>
  <c r="BD148" i="1"/>
  <c r="BF148" i="1" s="1"/>
  <c r="R148" i="1"/>
  <c r="P148" i="1"/>
  <c r="J148" i="1"/>
  <c r="G148" i="1"/>
  <c r="F148" i="1"/>
  <c r="E148" i="1"/>
  <c r="D148" i="1"/>
  <c r="DC147" i="1"/>
  <c r="CQ147" i="1"/>
  <c r="CN147" i="1"/>
  <c r="CK147" i="1"/>
  <c r="CG147" i="1"/>
  <c r="BF147" i="1"/>
  <c r="BD147" i="1"/>
  <c r="R147" i="1"/>
  <c r="P147" i="1"/>
  <c r="G147" i="1"/>
  <c r="J147" i="1" s="1"/>
  <c r="F147" i="1"/>
  <c r="E147" i="1"/>
  <c r="H147" i="1" s="1"/>
  <c r="D147" i="1"/>
  <c r="DC146" i="1"/>
  <c r="CQ146" i="1"/>
  <c r="CN146" i="1"/>
  <c r="CK146" i="1"/>
  <c r="CG146" i="1"/>
  <c r="BD146" i="1"/>
  <c r="BF146" i="1" s="1"/>
  <c r="R146" i="1"/>
  <c r="P146" i="1"/>
  <c r="G146" i="1"/>
  <c r="F146" i="1"/>
  <c r="E146" i="1"/>
  <c r="D146" i="1"/>
  <c r="DC145" i="1"/>
  <c r="CQ145" i="1"/>
  <c r="CN145" i="1"/>
  <c r="CK145" i="1"/>
  <c r="CL145" i="1" s="1"/>
  <c r="CG145" i="1"/>
  <c r="BD145" i="1"/>
  <c r="BF145" i="1" s="1"/>
  <c r="R145" i="1"/>
  <c r="Q145" i="1"/>
  <c r="P145" i="1"/>
  <c r="G145" i="1"/>
  <c r="J145" i="1" s="1"/>
  <c r="F145" i="1"/>
  <c r="E145" i="1"/>
  <c r="D145" i="1"/>
  <c r="DC144" i="1"/>
  <c r="CQ144" i="1"/>
  <c r="CN144" i="1"/>
  <c r="CK144" i="1"/>
  <c r="CL144" i="1" s="1"/>
  <c r="CG144" i="1"/>
  <c r="BD144" i="1"/>
  <c r="BF144" i="1" s="1"/>
  <c r="R144" i="1"/>
  <c r="P144" i="1"/>
  <c r="J144" i="1"/>
  <c r="G144" i="1"/>
  <c r="F144" i="1"/>
  <c r="E144" i="1"/>
  <c r="D144" i="1"/>
  <c r="DC143" i="1"/>
  <c r="CQ143" i="1"/>
  <c r="CN143" i="1"/>
  <c r="CK143" i="1"/>
  <c r="CG143" i="1"/>
  <c r="BF143" i="1"/>
  <c r="BD143" i="1"/>
  <c r="R143" i="1"/>
  <c r="P143" i="1"/>
  <c r="G143" i="1"/>
  <c r="J143" i="1" s="1"/>
  <c r="F143" i="1"/>
  <c r="E143" i="1"/>
  <c r="H143" i="1" s="1"/>
  <c r="D143" i="1"/>
  <c r="DC142" i="1"/>
  <c r="CQ142" i="1"/>
  <c r="CN142" i="1"/>
  <c r="CK142" i="1"/>
  <c r="CG142" i="1"/>
  <c r="BD142" i="1"/>
  <c r="BF142" i="1" s="1"/>
  <c r="R142" i="1"/>
  <c r="P142" i="1"/>
  <c r="G142" i="1"/>
  <c r="J142" i="1" s="1"/>
  <c r="F142" i="1"/>
  <c r="E142" i="1"/>
  <c r="H142" i="1" s="1"/>
  <c r="D142" i="1"/>
  <c r="DC141" i="1"/>
  <c r="CQ141" i="1"/>
  <c r="CN141" i="1"/>
  <c r="CK141" i="1"/>
  <c r="CG141" i="1"/>
  <c r="CL141" i="1" s="1"/>
  <c r="BD141" i="1"/>
  <c r="BF141" i="1" s="1"/>
  <c r="CP141" i="1" s="1"/>
  <c r="CR141" i="1" s="1"/>
  <c r="CT141" i="1" s="1"/>
  <c r="BL141" i="1" s="1"/>
  <c r="R141" i="1"/>
  <c r="Q141" i="1"/>
  <c r="P141" i="1"/>
  <c r="H141" i="1"/>
  <c r="G141" i="1"/>
  <c r="J141" i="1" s="1"/>
  <c r="F141" i="1"/>
  <c r="E141" i="1"/>
  <c r="D141" i="1"/>
  <c r="DC140" i="1"/>
  <c r="CQ140" i="1"/>
  <c r="CN140" i="1"/>
  <c r="CL140" i="1"/>
  <c r="CK140" i="1"/>
  <c r="CG140" i="1"/>
  <c r="BD140" i="1"/>
  <c r="BF140" i="1" s="1"/>
  <c r="CP140" i="1" s="1"/>
  <c r="CR140" i="1" s="1"/>
  <c r="CT140" i="1" s="1"/>
  <c r="BL140" i="1" s="1"/>
  <c r="R140" i="1"/>
  <c r="Q140" i="1"/>
  <c r="P140" i="1"/>
  <c r="G140" i="1"/>
  <c r="J140" i="1" s="1"/>
  <c r="F140" i="1"/>
  <c r="E140" i="1"/>
  <c r="D140" i="1"/>
  <c r="DC139" i="1"/>
  <c r="CQ139" i="1"/>
  <c r="CN139" i="1"/>
  <c r="CK139" i="1"/>
  <c r="Q139" i="1" s="1"/>
  <c r="CG139" i="1"/>
  <c r="BD139" i="1"/>
  <c r="BF139" i="1" s="1"/>
  <c r="CP139" i="1" s="1"/>
  <c r="CR139" i="1" s="1"/>
  <c r="CT139" i="1" s="1"/>
  <c r="BL139" i="1" s="1"/>
  <c r="BM139" i="1" s="1"/>
  <c r="V139" i="1" s="1"/>
  <c r="R139" i="1"/>
  <c r="P139" i="1"/>
  <c r="J139" i="1"/>
  <c r="G139" i="1"/>
  <c r="F139" i="1"/>
  <c r="E139" i="1"/>
  <c r="D139" i="1"/>
  <c r="DC138" i="1"/>
  <c r="CQ138" i="1"/>
  <c r="CN138" i="1"/>
  <c r="CK138" i="1"/>
  <c r="CG138" i="1"/>
  <c r="BD138" i="1"/>
  <c r="BF138" i="1" s="1"/>
  <c r="R138" i="1"/>
  <c r="P138" i="1"/>
  <c r="G138" i="1"/>
  <c r="J138" i="1" s="1"/>
  <c r="F138" i="1"/>
  <c r="E138" i="1"/>
  <c r="D138" i="1"/>
  <c r="DC137" i="1"/>
  <c r="CQ137" i="1"/>
  <c r="CN137" i="1"/>
  <c r="CK137" i="1"/>
  <c r="CL137" i="1" s="1"/>
  <c r="CG137" i="1"/>
  <c r="BD137" i="1"/>
  <c r="BF137" i="1" s="1"/>
  <c r="R137" i="1"/>
  <c r="Q137" i="1"/>
  <c r="P137" i="1"/>
  <c r="G137" i="1"/>
  <c r="J137" i="1" s="1"/>
  <c r="F137" i="1"/>
  <c r="E137" i="1"/>
  <c r="D137" i="1"/>
  <c r="DC136" i="1"/>
  <c r="CQ136" i="1"/>
  <c r="CN136" i="1"/>
  <c r="CK136" i="1"/>
  <c r="CL136" i="1" s="1"/>
  <c r="CG136" i="1"/>
  <c r="BD136" i="1"/>
  <c r="BF136" i="1" s="1"/>
  <c r="R136" i="1"/>
  <c r="Q136" i="1"/>
  <c r="P136" i="1"/>
  <c r="G136" i="1"/>
  <c r="J136" i="1" s="1"/>
  <c r="F136" i="1"/>
  <c r="E136" i="1"/>
  <c r="D136" i="1"/>
  <c r="DC135" i="1"/>
  <c r="CQ135" i="1"/>
  <c r="CN135" i="1"/>
  <c r="CL135" i="1"/>
  <c r="CK135" i="1"/>
  <c r="CG135" i="1"/>
  <c r="BD135" i="1"/>
  <c r="BF135" i="1" s="1"/>
  <c r="CP135" i="1" s="1"/>
  <c r="CR135" i="1" s="1"/>
  <c r="CT135" i="1" s="1"/>
  <c r="BL135" i="1" s="1"/>
  <c r="BM135" i="1" s="1"/>
  <c r="V135" i="1" s="1"/>
  <c r="R135" i="1"/>
  <c r="Q135" i="1"/>
  <c r="P135" i="1"/>
  <c r="J135" i="1"/>
  <c r="G135" i="1"/>
  <c r="F135" i="1"/>
  <c r="E135" i="1"/>
  <c r="H135" i="1" s="1"/>
  <c r="D135" i="1"/>
  <c r="DC134" i="1"/>
  <c r="CQ134" i="1"/>
  <c r="CN134" i="1"/>
  <c r="CK134" i="1"/>
  <c r="CG134" i="1"/>
  <c r="BD134" i="1"/>
  <c r="BF134" i="1" s="1"/>
  <c r="R134" i="1"/>
  <c r="P134" i="1"/>
  <c r="H134" i="1"/>
  <c r="G134" i="1"/>
  <c r="J134" i="1" s="1"/>
  <c r="F134" i="1"/>
  <c r="E134" i="1"/>
  <c r="D134" i="1"/>
  <c r="DC133" i="1"/>
  <c r="CT133" i="1"/>
  <c r="BL133" i="1" s="1"/>
  <c r="BM133" i="1" s="1"/>
  <c r="V133" i="1" s="1"/>
  <c r="CQ133" i="1"/>
  <c r="CN133" i="1"/>
  <c r="CK133" i="1"/>
  <c r="CL133" i="1" s="1"/>
  <c r="CG133" i="1"/>
  <c r="BD133" i="1"/>
  <c r="BF133" i="1" s="1"/>
  <c r="CP133" i="1" s="1"/>
  <c r="CR133" i="1" s="1"/>
  <c r="R133" i="1"/>
  <c r="P133" i="1"/>
  <c r="G133" i="1"/>
  <c r="F133" i="1"/>
  <c r="E133" i="1"/>
  <c r="D133" i="1"/>
  <c r="DC132" i="1"/>
  <c r="CQ132" i="1"/>
  <c r="CN132" i="1"/>
  <c r="CK132" i="1"/>
  <c r="Q132" i="1" s="1"/>
  <c r="CG132" i="1"/>
  <c r="BD132" i="1"/>
  <c r="BF132" i="1" s="1"/>
  <c r="R132" i="1"/>
  <c r="P132" i="1"/>
  <c r="G132" i="1"/>
  <c r="J132" i="1" s="1"/>
  <c r="F132" i="1"/>
  <c r="E132" i="1"/>
  <c r="D132" i="1"/>
  <c r="DC131" i="1"/>
  <c r="CQ131" i="1"/>
  <c r="CN131" i="1"/>
  <c r="CK131" i="1"/>
  <c r="CG131" i="1"/>
  <c r="BD131" i="1"/>
  <c r="BF131" i="1" s="1"/>
  <c r="R131" i="1"/>
  <c r="P131" i="1"/>
  <c r="J131" i="1"/>
  <c r="G131" i="1"/>
  <c r="F131" i="1"/>
  <c r="E131" i="1"/>
  <c r="D131" i="1"/>
  <c r="DC130" i="1"/>
  <c r="CQ130" i="1"/>
  <c r="CN130" i="1"/>
  <c r="CK130" i="1"/>
  <c r="CG130" i="1"/>
  <c r="BD130" i="1"/>
  <c r="BF130" i="1" s="1"/>
  <c r="R130" i="1"/>
  <c r="P130" i="1"/>
  <c r="G130" i="1"/>
  <c r="J130" i="1" s="1"/>
  <c r="F130" i="1"/>
  <c r="H130" i="1" s="1"/>
  <c r="E130" i="1"/>
  <c r="D130" i="1"/>
  <c r="DC129" i="1"/>
  <c r="CQ129" i="1"/>
  <c r="CN129" i="1"/>
  <c r="CK129" i="1"/>
  <c r="CG129" i="1"/>
  <c r="BD129" i="1"/>
  <c r="BF129" i="1" s="1"/>
  <c r="CP129" i="1" s="1"/>
  <c r="R129" i="1"/>
  <c r="P129" i="1"/>
  <c r="G129" i="1"/>
  <c r="F129" i="1"/>
  <c r="E129" i="1"/>
  <c r="D129" i="1"/>
  <c r="DC128" i="1"/>
  <c r="CQ128" i="1"/>
  <c r="CN128" i="1"/>
  <c r="CK128" i="1"/>
  <c r="CL128" i="1" s="1"/>
  <c r="CG128" i="1"/>
  <c r="BD128" i="1"/>
  <c r="BF128" i="1" s="1"/>
  <c r="R128" i="1"/>
  <c r="Q128" i="1"/>
  <c r="P128" i="1"/>
  <c r="G128" i="1"/>
  <c r="J128" i="1" s="1"/>
  <c r="F128" i="1"/>
  <c r="E128" i="1"/>
  <c r="D128" i="1"/>
  <c r="DC127" i="1"/>
  <c r="CQ127" i="1"/>
  <c r="CN127" i="1"/>
  <c r="CK127" i="1"/>
  <c r="CG127" i="1"/>
  <c r="BD127" i="1"/>
  <c r="BF127" i="1" s="1"/>
  <c r="R127" i="1"/>
  <c r="P127" i="1"/>
  <c r="J127" i="1"/>
  <c r="G127" i="1"/>
  <c r="F127" i="1"/>
  <c r="E127" i="1"/>
  <c r="D127" i="1"/>
  <c r="DC126" i="1"/>
  <c r="CQ126" i="1"/>
  <c r="CN126" i="1"/>
  <c r="CK126" i="1"/>
  <c r="CG126" i="1"/>
  <c r="BF126" i="1"/>
  <c r="CP126" i="1" s="1"/>
  <c r="CR126" i="1" s="1"/>
  <c r="CT126" i="1" s="1"/>
  <c r="BL126" i="1" s="1"/>
  <c r="BM126" i="1" s="1"/>
  <c r="V126" i="1" s="1"/>
  <c r="BD126" i="1"/>
  <c r="R126" i="1"/>
  <c r="P126" i="1"/>
  <c r="G126" i="1"/>
  <c r="J126" i="1" s="1"/>
  <c r="F126" i="1"/>
  <c r="E126" i="1"/>
  <c r="H126" i="1" s="1"/>
  <c r="D126" i="1"/>
  <c r="DC125" i="1"/>
  <c r="CQ125" i="1"/>
  <c r="CN125" i="1"/>
  <c r="CK125" i="1"/>
  <c r="CG125" i="1"/>
  <c r="BD125" i="1"/>
  <c r="BF125" i="1" s="1"/>
  <c r="CP125" i="1" s="1"/>
  <c r="R125" i="1"/>
  <c r="P125" i="1"/>
  <c r="G125" i="1"/>
  <c r="F125" i="1"/>
  <c r="E125" i="1"/>
  <c r="D125" i="1"/>
  <c r="DC124" i="1"/>
  <c r="CQ124" i="1"/>
  <c r="CN124" i="1"/>
  <c r="CL124" i="1"/>
  <c r="CK124" i="1"/>
  <c r="CG124" i="1"/>
  <c r="BD124" i="1"/>
  <c r="BF124" i="1" s="1"/>
  <c r="R124" i="1"/>
  <c r="Q124" i="1"/>
  <c r="P124" i="1"/>
  <c r="G124" i="1"/>
  <c r="J124" i="1" s="1"/>
  <c r="F124" i="1"/>
  <c r="E124" i="1"/>
  <c r="D124" i="1"/>
  <c r="DC123" i="1"/>
  <c r="CQ123" i="1"/>
  <c r="CN123" i="1"/>
  <c r="CK123" i="1"/>
  <c r="CG123" i="1"/>
  <c r="BD123" i="1"/>
  <c r="BF123" i="1" s="1"/>
  <c r="R123" i="1"/>
  <c r="P123" i="1"/>
  <c r="G123" i="1"/>
  <c r="J123" i="1" s="1"/>
  <c r="F123" i="1"/>
  <c r="E123" i="1"/>
  <c r="D123" i="1"/>
  <c r="DC122" i="1"/>
  <c r="CQ122" i="1"/>
  <c r="CN122" i="1"/>
  <c r="CK122" i="1"/>
  <c r="CG122" i="1"/>
  <c r="BF122" i="1"/>
  <c r="BD122" i="1"/>
  <c r="R122" i="1"/>
  <c r="P122" i="1"/>
  <c r="G122" i="1"/>
  <c r="J122" i="1" s="1"/>
  <c r="F122" i="1"/>
  <c r="E122" i="1"/>
  <c r="H122" i="1" s="1"/>
  <c r="D122" i="1"/>
  <c r="DC121" i="1"/>
  <c r="CQ121" i="1"/>
  <c r="CN121" i="1"/>
  <c r="CK121" i="1"/>
  <c r="CG121" i="1"/>
  <c r="BD121" i="1"/>
  <c r="BF121" i="1" s="1"/>
  <c r="CP121" i="1" s="1"/>
  <c r="CR121" i="1" s="1"/>
  <c r="CT121" i="1" s="1"/>
  <c r="BL121" i="1" s="1"/>
  <c r="BM121" i="1" s="1"/>
  <c r="V121" i="1" s="1"/>
  <c r="R121" i="1"/>
  <c r="P121" i="1"/>
  <c r="G121" i="1"/>
  <c r="F121" i="1"/>
  <c r="E121" i="1"/>
  <c r="D121" i="1"/>
  <c r="DC120" i="1"/>
  <c r="CQ120" i="1"/>
  <c r="CN120" i="1"/>
  <c r="CL120" i="1"/>
  <c r="CK120" i="1"/>
  <c r="CG120" i="1"/>
  <c r="BD120" i="1"/>
  <c r="BF120" i="1" s="1"/>
  <c r="R120" i="1"/>
  <c r="Q120" i="1"/>
  <c r="P120" i="1"/>
  <c r="G120" i="1"/>
  <c r="J120" i="1" s="1"/>
  <c r="F120" i="1"/>
  <c r="E120" i="1"/>
  <c r="D120" i="1"/>
  <c r="DC119" i="1"/>
  <c r="CQ119" i="1"/>
  <c r="CN119" i="1"/>
  <c r="CK119" i="1"/>
  <c r="CG119" i="1"/>
  <c r="BD119" i="1"/>
  <c r="BF119" i="1" s="1"/>
  <c r="R119" i="1"/>
  <c r="P119" i="1"/>
  <c r="J119" i="1"/>
  <c r="G119" i="1"/>
  <c r="F119" i="1"/>
  <c r="E119" i="1"/>
  <c r="H119" i="1" s="1"/>
  <c r="D119" i="1"/>
  <c r="DC118" i="1"/>
  <c r="CQ118" i="1"/>
  <c r="CN118" i="1"/>
  <c r="CK118" i="1"/>
  <c r="CL118" i="1" s="1"/>
  <c r="CG118" i="1"/>
  <c r="BD118" i="1"/>
  <c r="BF118" i="1" s="1"/>
  <c r="R118" i="1"/>
  <c r="P118" i="1"/>
  <c r="J118" i="1"/>
  <c r="G118" i="1"/>
  <c r="F118" i="1"/>
  <c r="E118" i="1"/>
  <c r="H118" i="1" s="1"/>
  <c r="D118" i="1"/>
  <c r="DC117" i="1"/>
  <c r="CT117" i="1"/>
  <c r="BL117" i="1" s="1"/>
  <c r="BM117" i="1" s="1"/>
  <c r="V117" i="1" s="1"/>
  <c r="CQ117" i="1"/>
  <c r="CN117" i="1"/>
  <c r="CK117" i="1"/>
  <c r="CL117" i="1" s="1"/>
  <c r="CG117" i="1"/>
  <c r="BD117" i="1"/>
  <c r="BF117" i="1" s="1"/>
  <c r="CP117" i="1" s="1"/>
  <c r="CR117" i="1" s="1"/>
  <c r="R117" i="1"/>
  <c r="P117" i="1"/>
  <c r="G117" i="1"/>
  <c r="F117" i="1"/>
  <c r="E117" i="1"/>
  <c r="D117" i="1"/>
  <c r="DC116" i="1"/>
  <c r="CQ116" i="1"/>
  <c r="CN116" i="1"/>
  <c r="CK116" i="1"/>
  <c r="Q116" i="1" s="1"/>
  <c r="CG116" i="1"/>
  <c r="BD116" i="1"/>
  <c r="BF116" i="1" s="1"/>
  <c r="R116" i="1"/>
  <c r="P116" i="1"/>
  <c r="G116" i="1"/>
  <c r="J116" i="1" s="1"/>
  <c r="F116" i="1"/>
  <c r="E116" i="1"/>
  <c r="D116" i="1"/>
  <c r="DC115" i="1"/>
  <c r="CQ115" i="1"/>
  <c r="CN115" i="1"/>
  <c r="CK115" i="1"/>
  <c r="CG115" i="1"/>
  <c r="BD115" i="1"/>
  <c r="BF115" i="1" s="1"/>
  <c r="R115" i="1"/>
  <c r="P115" i="1"/>
  <c r="G115" i="1"/>
  <c r="J115" i="1" s="1"/>
  <c r="F115" i="1"/>
  <c r="E115" i="1"/>
  <c r="H115" i="1" s="1"/>
  <c r="D115" i="1"/>
  <c r="DC114" i="1"/>
  <c r="CQ114" i="1"/>
  <c r="CN114" i="1"/>
  <c r="CK114" i="1"/>
  <c r="CG114" i="1"/>
  <c r="BD114" i="1"/>
  <c r="BF114" i="1" s="1"/>
  <c r="R114" i="1"/>
  <c r="P114" i="1"/>
  <c r="J114" i="1"/>
  <c r="H114" i="1"/>
  <c r="G114" i="1"/>
  <c r="F114" i="1"/>
  <c r="E114" i="1"/>
  <c r="D114" i="1"/>
  <c r="DC113" i="1"/>
  <c r="CQ113" i="1"/>
  <c r="CN113" i="1"/>
  <c r="CK113" i="1"/>
  <c r="CL113" i="1" s="1"/>
  <c r="CG113" i="1"/>
  <c r="BD113" i="1"/>
  <c r="BF113" i="1" s="1"/>
  <c r="CP113" i="1" s="1"/>
  <c r="CR113" i="1" s="1"/>
  <c r="CT113" i="1" s="1"/>
  <c r="BL113" i="1" s="1"/>
  <c r="BM113" i="1" s="1"/>
  <c r="R113" i="1"/>
  <c r="P113" i="1"/>
  <c r="G113" i="1"/>
  <c r="F113" i="1"/>
  <c r="E113" i="1"/>
  <c r="D113" i="1"/>
  <c r="DC112" i="1"/>
  <c r="CQ112" i="1"/>
  <c r="CN112" i="1"/>
  <c r="CK112" i="1"/>
  <c r="Q112" i="1" s="1"/>
  <c r="CG112" i="1"/>
  <c r="BD112" i="1"/>
  <c r="BF112" i="1" s="1"/>
  <c r="R112" i="1"/>
  <c r="P112" i="1"/>
  <c r="G112" i="1"/>
  <c r="J112" i="1" s="1"/>
  <c r="F112" i="1"/>
  <c r="E112" i="1"/>
  <c r="D112" i="1"/>
  <c r="DC111" i="1"/>
  <c r="CQ111" i="1"/>
  <c r="CN111" i="1"/>
  <c r="CK111" i="1"/>
  <c r="CG111" i="1"/>
  <c r="BD111" i="1"/>
  <c r="BF111" i="1" s="1"/>
  <c r="R111" i="1"/>
  <c r="P111" i="1"/>
  <c r="J111" i="1"/>
  <c r="G111" i="1"/>
  <c r="F111" i="1"/>
  <c r="E111" i="1"/>
  <c r="D111" i="1"/>
  <c r="DC110" i="1"/>
  <c r="CQ110" i="1"/>
  <c r="CN110" i="1"/>
  <c r="CK110" i="1"/>
  <c r="CG110" i="1"/>
  <c r="BD110" i="1"/>
  <c r="BF110" i="1" s="1"/>
  <c r="R110" i="1"/>
  <c r="P110" i="1"/>
  <c r="G110" i="1"/>
  <c r="J110" i="1" s="1"/>
  <c r="F110" i="1"/>
  <c r="E110" i="1"/>
  <c r="H110" i="1" s="1"/>
  <c r="D110" i="1"/>
  <c r="DC109" i="1"/>
  <c r="CQ109" i="1"/>
  <c r="CN109" i="1"/>
  <c r="CK109" i="1"/>
  <c r="CG109" i="1"/>
  <c r="BD109" i="1"/>
  <c r="BF109" i="1" s="1"/>
  <c r="CP109" i="1" s="1"/>
  <c r="R109" i="1"/>
  <c r="P109" i="1"/>
  <c r="G109" i="1"/>
  <c r="F109" i="1"/>
  <c r="E109" i="1"/>
  <c r="D109" i="1"/>
  <c r="DC108" i="1"/>
  <c r="CQ108" i="1"/>
  <c r="CN108" i="1"/>
  <c r="CK108" i="1"/>
  <c r="CG108" i="1"/>
  <c r="CL108" i="1" s="1"/>
  <c r="BD108" i="1"/>
  <c r="BF108" i="1" s="1"/>
  <c r="R108" i="1"/>
  <c r="Q108" i="1"/>
  <c r="P108" i="1"/>
  <c r="G108" i="1"/>
  <c r="J108" i="1" s="1"/>
  <c r="F108" i="1"/>
  <c r="E108" i="1"/>
  <c r="D108" i="1"/>
  <c r="DC107" i="1"/>
  <c r="CQ107" i="1"/>
  <c r="CN107" i="1"/>
  <c r="CK107" i="1"/>
  <c r="CG107" i="1"/>
  <c r="BD107" i="1"/>
  <c r="BF107" i="1" s="1"/>
  <c r="R107" i="1"/>
  <c r="P107" i="1"/>
  <c r="J107" i="1"/>
  <c r="G107" i="1"/>
  <c r="F107" i="1"/>
  <c r="E107" i="1"/>
  <c r="D107" i="1"/>
  <c r="DC106" i="1"/>
  <c r="CQ106" i="1"/>
  <c r="CN106" i="1"/>
  <c r="CK106" i="1"/>
  <c r="CG106" i="1"/>
  <c r="BF106" i="1"/>
  <c r="BD106" i="1"/>
  <c r="R106" i="1"/>
  <c r="P106" i="1"/>
  <c r="G106" i="1"/>
  <c r="J106" i="1" s="1"/>
  <c r="F106" i="1"/>
  <c r="E106" i="1"/>
  <c r="H106" i="1" s="1"/>
  <c r="D106" i="1"/>
  <c r="DC105" i="1"/>
  <c r="CQ105" i="1"/>
  <c r="CN105" i="1"/>
  <c r="CK105" i="1"/>
  <c r="CL105" i="1" s="1"/>
  <c r="CG105" i="1"/>
  <c r="BD105" i="1"/>
  <c r="BF105" i="1" s="1"/>
  <c r="CP105" i="1" s="1"/>
  <c r="CR105" i="1" s="1"/>
  <c r="CT105" i="1" s="1"/>
  <c r="BL105" i="1" s="1"/>
  <c r="BM105" i="1" s="1"/>
  <c r="V105" i="1" s="1"/>
  <c r="R105" i="1"/>
  <c r="P105" i="1"/>
  <c r="G105" i="1"/>
  <c r="F105" i="1"/>
  <c r="E105" i="1"/>
  <c r="D105" i="1"/>
  <c r="DC104" i="1"/>
  <c r="CQ104" i="1"/>
  <c r="CN104" i="1"/>
  <c r="CK104" i="1"/>
  <c r="CL104" i="1" s="1"/>
  <c r="CG104" i="1"/>
  <c r="BD104" i="1"/>
  <c r="BF104" i="1" s="1"/>
  <c r="R104" i="1"/>
  <c r="P104" i="1"/>
  <c r="G104" i="1"/>
  <c r="J104" i="1" s="1"/>
  <c r="F104" i="1"/>
  <c r="E104" i="1"/>
  <c r="D104" i="1"/>
  <c r="DC103" i="1"/>
  <c r="CQ103" i="1"/>
  <c r="CN103" i="1"/>
  <c r="CK103" i="1"/>
  <c r="CG103" i="1"/>
  <c r="BD103" i="1"/>
  <c r="BF103" i="1" s="1"/>
  <c r="R103" i="1"/>
  <c r="P103" i="1"/>
  <c r="G103" i="1"/>
  <c r="J103" i="1" s="1"/>
  <c r="F103" i="1"/>
  <c r="E103" i="1"/>
  <c r="H103" i="1" s="1"/>
  <c r="D103" i="1"/>
  <c r="DC102" i="1"/>
  <c r="CQ102" i="1"/>
  <c r="CN102" i="1"/>
  <c r="CK102" i="1"/>
  <c r="CG102" i="1"/>
  <c r="BD102" i="1"/>
  <c r="BF102" i="1" s="1"/>
  <c r="R102" i="1"/>
  <c r="P102" i="1"/>
  <c r="G102" i="1"/>
  <c r="J102" i="1" s="1"/>
  <c r="F102" i="1"/>
  <c r="E102" i="1"/>
  <c r="H102" i="1" s="1"/>
  <c r="D102" i="1"/>
  <c r="DC101" i="1"/>
  <c r="CQ101" i="1"/>
  <c r="CN101" i="1"/>
  <c r="CK101" i="1"/>
  <c r="CG101" i="1"/>
  <c r="BD101" i="1"/>
  <c r="BF101" i="1" s="1"/>
  <c r="CP101" i="1" s="1"/>
  <c r="R101" i="1"/>
  <c r="P101" i="1"/>
  <c r="G101" i="1"/>
  <c r="F101" i="1"/>
  <c r="E101" i="1"/>
  <c r="D101" i="1"/>
  <c r="DC100" i="1"/>
  <c r="CQ100" i="1"/>
  <c r="CN100" i="1"/>
  <c r="CL100" i="1"/>
  <c r="CK100" i="1"/>
  <c r="CG100" i="1"/>
  <c r="BD100" i="1"/>
  <c r="BF100" i="1" s="1"/>
  <c r="R100" i="1"/>
  <c r="Q100" i="1"/>
  <c r="P100" i="1"/>
  <c r="G100" i="1"/>
  <c r="J100" i="1" s="1"/>
  <c r="F100" i="1"/>
  <c r="E100" i="1"/>
  <c r="D100" i="1"/>
  <c r="DC99" i="1"/>
  <c r="CQ99" i="1"/>
  <c r="CN99" i="1"/>
  <c r="CK99" i="1"/>
  <c r="CG99" i="1"/>
  <c r="BD99" i="1"/>
  <c r="BF99" i="1" s="1"/>
  <c r="R99" i="1"/>
  <c r="P99" i="1"/>
  <c r="G99" i="1"/>
  <c r="J99" i="1" s="1"/>
  <c r="F99" i="1"/>
  <c r="E99" i="1"/>
  <c r="D99" i="1"/>
  <c r="DC98" i="1"/>
  <c r="CQ98" i="1"/>
  <c r="CN98" i="1"/>
  <c r="CK98" i="1"/>
  <c r="CG98" i="1"/>
  <c r="BF98" i="1"/>
  <c r="BD98" i="1"/>
  <c r="R98" i="1"/>
  <c r="P98" i="1"/>
  <c r="J98" i="1"/>
  <c r="G98" i="1"/>
  <c r="F98" i="1"/>
  <c r="E98" i="1"/>
  <c r="H98" i="1" s="1"/>
  <c r="D98" i="1"/>
  <c r="DC97" i="1"/>
  <c r="CQ97" i="1"/>
  <c r="CN97" i="1"/>
  <c r="CK97" i="1"/>
  <c r="CL97" i="1" s="1"/>
  <c r="CG97" i="1"/>
  <c r="BD97" i="1"/>
  <c r="BF97" i="1" s="1"/>
  <c r="CP97" i="1" s="1"/>
  <c r="CR97" i="1" s="1"/>
  <c r="CT97" i="1" s="1"/>
  <c r="BL97" i="1" s="1"/>
  <c r="BM97" i="1" s="1"/>
  <c r="V97" i="1" s="1"/>
  <c r="R97" i="1"/>
  <c r="P97" i="1"/>
  <c r="G97" i="1"/>
  <c r="F97" i="1"/>
  <c r="E97" i="1"/>
  <c r="D97" i="1"/>
  <c r="DC96" i="1"/>
  <c r="CQ96" i="1"/>
  <c r="CN96" i="1"/>
  <c r="CK96" i="1"/>
  <c r="Q96" i="1" s="1"/>
  <c r="CG96" i="1"/>
  <c r="BD96" i="1"/>
  <c r="BF96" i="1" s="1"/>
  <c r="R96" i="1"/>
  <c r="P96" i="1"/>
  <c r="G96" i="1"/>
  <c r="J96" i="1" s="1"/>
  <c r="F96" i="1"/>
  <c r="E96" i="1"/>
  <c r="D96" i="1"/>
  <c r="DC95" i="1"/>
  <c r="CQ95" i="1"/>
  <c r="CN95" i="1"/>
  <c r="CK95" i="1"/>
  <c r="CG95" i="1"/>
  <c r="BD95" i="1"/>
  <c r="BF95" i="1" s="1"/>
  <c r="R95" i="1"/>
  <c r="P95" i="1"/>
  <c r="G95" i="1"/>
  <c r="J95" i="1" s="1"/>
  <c r="F95" i="1"/>
  <c r="E95" i="1"/>
  <c r="H95" i="1" s="1"/>
  <c r="D95" i="1"/>
  <c r="DC94" i="1"/>
  <c r="CQ94" i="1"/>
  <c r="CN94" i="1"/>
  <c r="CK94" i="1"/>
  <c r="CG94" i="1"/>
  <c r="BD94" i="1"/>
  <c r="BF94" i="1" s="1"/>
  <c r="R94" i="1"/>
  <c r="P94" i="1"/>
  <c r="J94" i="1"/>
  <c r="H94" i="1"/>
  <c r="G94" i="1"/>
  <c r="F94" i="1"/>
  <c r="E94" i="1"/>
  <c r="D94" i="1"/>
  <c r="DC93" i="1"/>
  <c r="CQ93" i="1"/>
  <c r="CN93" i="1"/>
  <c r="CK93" i="1"/>
  <c r="CL93" i="1" s="1"/>
  <c r="CG93" i="1"/>
  <c r="BD93" i="1"/>
  <c r="BF93" i="1" s="1"/>
  <c r="CP93" i="1" s="1"/>
  <c r="CR93" i="1" s="1"/>
  <c r="CT93" i="1" s="1"/>
  <c r="BL93" i="1" s="1"/>
  <c r="BM93" i="1" s="1"/>
  <c r="R93" i="1"/>
  <c r="P93" i="1"/>
  <c r="G93" i="1"/>
  <c r="F93" i="1"/>
  <c r="E93" i="1"/>
  <c r="D93" i="1"/>
  <c r="DC92" i="1"/>
  <c r="CQ92" i="1"/>
  <c r="CN92" i="1"/>
  <c r="CK92" i="1"/>
  <c r="Q92" i="1" s="1"/>
  <c r="CG92" i="1"/>
  <c r="BD92" i="1"/>
  <c r="BF92" i="1" s="1"/>
  <c r="R92" i="1"/>
  <c r="P92" i="1"/>
  <c r="G92" i="1"/>
  <c r="J92" i="1" s="1"/>
  <c r="F92" i="1"/>
  <c r="E92" i="1"/>
  <c r="D92" i="1"/>
  <c r="DC91" i="1"/>
  <c r="CQ91" i="1"/>
  <c r="CN91" i="1"/>
  <c r="CK91" i="1"/>
  <c r="CG91" i="1"/>
  <c r="BD91" i="1"/>
  <c r="BF91" i="1" s="1"/>
  <c r="R91" i="1"/>
  <c r="P91" i="1"/>
  <c r="J91" i="1"/>
  <c r="G91" i="1"/>
  <c r="F91" i="1"/>
  <c r="E91" i="1"/>
  <c r="D91" i="1"/>
  <c r="DC90" i="1"/>
  <c r="CQ90" i="1"/>
  <c r="CN90" i="1"/>
  <c r="CK90" i="1"/>
  <c r="CG90" i="1"/>
  <c r="BD90" i="1"/>
  <c r="BF90" i="1" s="1"/>
  <c r="R90" i="1"/>
  <c r="P90" i="1"/>
  <c r="G90" i="1"/>
  <c r="J90" i="1" s="1"/>
  <c r="F90" i="1"/>
  <c r="E90" i="1"/>
  <c r="H90" i="1" s="1"/>
  <c r="D90" i="1"/>
  <c r="DC89" i="1"/>
  <c r="CQ89" i="1"/>
  <c r="CN89" i="1"/>
  <c r="CK89" i="1"/>
  <c r="CL89" i="1" s="1"/>
  <c r="CG89" i="1"/>
  <c r="BD89" i="1"/>
  <c r="BF89" i="1" s="1"/>
  <c r="CP89" i="1" s="1"/>
  <c r="R89" i="1"/>
  <c r="P89" i="1"/>
  <c r="G89" i="1"/>
  <c r="F89" i="1"/>
  <c r="E89" i="1"/>
  <c r="D89" i="1"/>
  <c r="DC88" i="1"/>
  <c r="CQ88" i="1"/>
  <c r="CN88" i="1"/>
  <c r="CK88" i="1"/>
  <c r="Q88" i="1" s="1"/>
  <c r="CG88" i="1"/>
  <c r="BD88" i="1"/>
  <c r="BF88" i="1" s="1"/>
  <c r="R88" i="1"/>
  <c r="P88" i="1"/>
  <c r="G88" i="1"/>
  <c r="J88" i="1" s="1"/>
  <c r="F88" i="1"/>
  <c r="E88" i="1"/>
  <c r="D88" i="1"/>
  <c r="DC87" i="1"/>
  <c r="CQ87" i="1"/>
  <c r="CN87" i="1"/>
  <c r="CK87" i="1"/>
  <c r="CG87" i="1"/>
  <c r="BD87" i="1"/>
  <c r="BF87" i="1" s="1"/>
  <c r="R87" i="1"/>
  <c r="P87" i="1"/>
  <c r="G87" i="1"/>
  <c r="J87" i="1" s="1"/>
  <c r="F87" i="1"/>
  <c r="E87" i="1"/>
  <c r="D87" i="1"/>
  <c r="DC86" i="1"/>
  <c r="CQ86" i="1"/>
  <c r="CN86" i="1"/>
  <c r="CK86" i="1"/>
  <c r="CG86" i="1"/>
  <c r="BF86" i="1"/>
  <c r="BD86" i="1"/>
  <c r="R86" i="1"/>
  <c r="P86" i="1"/>
  <c r="J86" i="1"/>
  <c r="G86" i="1"/>
  <c r="F86" i="1"/>
  <c r="H86" i="1" s="1"/>
  <c r="E86" i="1"/>
  <c r="D86" i="1"/>
  <c r="DC85" i="1"/>
  <c r="CQ85" i="1"/>
  <c r="CN85" i="1"/>
  <c r="CK85" i="1"/>
  <c r="CG85" i="1"/>
  <c r="BD85" i="1"/>
  <c r="BF85" i="1" s="1"/>
  <c r="CP85" i="1" s="1"/>
  <c r="R85" i="1"/>
  <c r="P85" i="1"/>
  <c r="G85" i="1"/>
  <c r="F85" i="1"/>
  <c r="E85" i="1"/>
  <c r="D85" i="1"/>
  <c r="DC84" i="1"/>
  <c r="CQ84" i="1"/>
  <c r="CN84" i="1"/>
  <c r="CK84" i="1"/>
  <c r="CG84" i="1"/>
  <c r="CL84" i="1" s="1"/>
  <c r="BD84" i="1"/>
  <c r="BF84" i="1" s="1"/>
  <c r="R84" i="1"/>
  <c r="Q84" i="1"/>
  <c r="P84" i="1"/>
  <c r="G84" i="1"/>
  <c r="J84" i="1" s="1"/>
  <c r="F84" i="1"/>
  <c r="E84" i="1"/>
  <c r="D84" i="1"/>
  <c r="DC83" i="1"/>
  <c r="CQ83" i="1"/>
  <c r="CN83" i="1"/>
  <c r="CK83" i="1"/>
  <c r="CG83" i="1"/>
  <c r="BD83" i="1"/>
  <c r="BF83" i="1" s="1"/>
  <c r="R83" i="1"/>
  <c r="P83" i="1"/>
  <c r="J83" i="1"/>
  <c r="G83" i="1"/>
  <c r="F83" i="1"/>
  <c r="E83" i="1"/>
  <c r="D83" i="1"/>
  <c r="DC82" i="1"/>
  <c r="CQ82" i="1"/>
  <c r="CN82" i="1"/>
  <c r="CK82" i="1"/>
  <c r="CG82" i="1"/>
  <c r="BF82" i="1"/>
  <c r="BD82" i="1"/>
  <c r="R82" i="1"/>
  <c r="P82" i="1"/>
  <c r="G82" i="1"/>
  <c r="J82" i="1" s="1"/>
  <c r="F82" i="1"/>
  <c r="E82" i="1"/>
  <c r="H82" i="1" s="1"/>
  <c r="D82" i="1"/>
  <c r="DC81" i="1"/>
  <c r="CQ81" i="1"/>
  <c r="CN81" i="1"/>
  <c r="CK81" i="1"/>
  <c r="CG81" i="1"/>
  <c r="BD81" i="1"/>
  <c r="BF81" i="1" s="1"/>
  <c r="CP81" i="1" s="1"/>
  <c r="R81" i="1"/>
  <c r="P81" i="1"/>
  <c r="G81" i="1"/>
  <c r="F81" i="1"/>
  <c r="E81" i="1"/>
  <c r="D81" i="1"/>
  <c r="DC80" i="1"/>
  <c r="CQ80" i="1"/>
  <c r="CN80" i="1"/>
  <c r="CL80" i="1"/>
  <c r="CK80" i="1"/>
  <c r="CG80" i="1"/>
  <c r="BD80" i="1"/>
  <c r="BF80" i="1" s="1"/>
  <c r="R80" i="1"/>
  <c r="Q80" i="1"/>
  <c r="P80" i="1"/>
  <c r="G80" i="1"/>
  <c r="J80" i="1" s="1"/>
  <c r="F80" i="1"/>
  <c r="E80" i="1"/>
  <c r="D80" i="1"/>
  <c r="DC79" i="1"/>
  <c r="CQ79" i="1"/>
  <c r="CN79" i="1"/>
  <c r="CK79" i="1"/>
  <c r="CG79" i="1"/>
  <c r="BD79" i="1"/>
  <c r="BF79" i="1" s="1"/>
  <c r="R79" i="1"/>
  <c r="P79" i="1"/>
  <c r="G79" i="1"/>
  <c r="J79" i="1" s="1"/>
  <c r="F79" i="1"/>
  <c r="E79" i="1"/>
  <c r="D79" i="1"/>
  <c r="DC78" i="1"/>
  <c r="CQ78" i="1"/>
  <c r="CN78" i="1"/>
  <c r="CK78" i="1"/>
  <c r="CG78" i="1"/>
  <c r="BF78" i="1"/>
  <c r="BD78" i="1"/>
  <c r="R78" i="1"/>
  <c r="P78" i="1"/>
  <c r="J78" i="1"/>
  <c r="G78" i="1"/>
  <c r="F78" i="1"/>
  <c r="E78" i="1"/>
  <c r="H78" i="1" s="1"/>
  <c r="D78" i="1"/>
  <c r="DC77" i="1"/>
  <c r="CQ77" i="1"/>
  <c r="CN77" i="1"/>
  <c r="CK77" i="1"/>
  <c r="CL77" i="1" s="1"/>
  <c r="CG77" i="1"/>
  <c r="BD77" i="1"/>
  <c r="BF77" i="1" s="1"/>
  <c r="CP77" i="1" s="1"/>
  <c r="CR77" i="1" s="1"/>
  <c r="CT77" i="1" s="1"/>
  <c r="BL77" i="1" s="1"/>
  <c r="BM77" i="1" s="1"/>
  <c r="V77" i="1" s="1"/>
  <c r="R77" i="1"/>
  <c r="P77" i="1"/>
  <c r="G77" i="1"/>
  <c r="F77" i="1"/>
  <c r="E77" i="1"/>
  <c r="D77" i="1"/>
  <c r="DC76" i="1"/>
  <c r="CQ76" i="1"/>
  <c r="CN76" i="1"/>
  <c r="CK76" i="1"/>
  <c r="Q76" i="1" s="1"/>
  <c r="CG76" i="1"/>
  <c r="BD76" i="1"/>
  <c r="BF76" i="1" s="1"/>
  <c r="R76" i="1"/>
  <c r="P76" i="1"/>
  <c r="G76" i="1"/>
  <c r="J76" i="1" s="1"/>
  <c r="F76" i="1"/>
  <c r="E76" i="1"/>
  <c r="D76" i="1"/>
  <c r="DC75" i="1"/>
  <c r="CQ75" i="1"/>
  <c r="CN75" i="1"/>
  <c r="CK75" i="1"/>
  <c r="CG75" i="1"/>
  <c r="BD75" i="1"/>
  <c r="BF75" i="1" s="1"/>
  <c r="R75" i="1"/>
  <c r="P75" i="1"/>
  <c r="G75" i="1"/>
  <c r="J75" i="1" s="1"/>
  <c r="F75" i="1"/>
  <c r="E75" i="1"/>
  <c r="H75" i="1" s="1"/>
  <c r="D75" i="1"/>
  <c r="DC74" i="1"/>
  <c r="CQ74" i="1"/>
  <c r="CN74" i="1"/>
  <c r="CK74" i="1"/>
  <c r="CG74" i="1"/>
  <c r="BD74" i="1"/>
  <c r="BF74" i="1" s="1"/>
  <c r="R74" i="1"/>
  <c r="P74" i="1"/>
  <c r="J74" i="1"/>
  <c r="H74" i="1"/>
  <c r="G74" i="1"/>
  <c r="F74" i="1"/>
  <c r="E74" i="1"/>
  <c r="D74" i="1"/>
  <c r="DC73" i="1"/>
  <c r="CQ73" i="1"/>
  <c r="CN73" i="1"/>
  <c r="CK73" i="1"/>
  <c r="CG73" i="1"/>
  <c r="BD73" i="1"/>
  <c r="BF73" i="1" s="1"/>
  <c r="CP73" i="1" s="1"/>
  <c r="R73" i="1"/>
  <c r="P73" i="1"/>
  <c r="G73" i="1"/>
  <c r="F73" i="1"/>
  <c r="E73" i="1"/>
  <c r="D73" i="1"/>
  <c r="DC72" i="1"/>
  <c r="CQ72" i="1"/>
  <c r="CN72" i="1"/>
  <c r="CK72" i="1"/>
  <c r="CG72" i="1"/>
  <c r="CL72" i="1" s="1"/>
  <c r="BD72" i="1"/>
  <c r="BF72" i="1" s="1"/>
  <c r="R72" i="1"/>
  <c r="Q72" i="1"/>
  <c r="P72" i="1"/>
  <c r="G72" i="1"/>
  <c r="J72" i="1" s="1"/>
  <c r="F72" i="1"/>
  <c r="E72" i="1"/>
  <c r="D72" i="1"/>
  <c r="DC71" i="1"/>
  <c r="CQ71" i="1"/>
  <c r="CN71" i="1"/>
  <c r="CK71" i="1"/>
  <c r="CG71" i="1"/>
  <c r="BD71" i="1"/>
  <c r="BF71" i="1" s="1"/>
  <c r="R71" i="1"/>
  <c r="P71" i="1"/>
  <c r="J71" i="1"/>
  <c r="G71" i="1"/>
  <c r="F71" i="1"/>
  <c r="E71" i="1"/>
  <c r="D71" i="1"/>
  <c r="DC70" i="1"/>
  <c r="CQ70" i="1"/>
  <c r="CN70" i="1"/>
  <c r="CK70" i="1"/>
  <c r="CL70" i="1" s="1"/>
  <c r="CG70" i="1"/>
  <c r="BF70" i="1"/>
  <c r="BD70" i="1"/>
  <c r="R70" i="1"/>
  <c r="P70" i="1"/>
  <c r="H70" i="1"/>
  <c r="G70" i="1"/>
  <c r="J70" i="1" s="1"/>
  <c r="F70" i="1"/>
  <c r="E70" i="1"/>
  <c r="D70" i="1"/>
  <c r="DC69" i="1"/>
  <c r="CT69" i="1"/>
  <c r="BL69" i="1" s="1"/>
  <c r="BM69" i="1" s="1"/>
  <c r="V69" i="1" s="1"/>
  <c r="CQ69" i="1"/>
  <c r="CN69" i="1"/>
  <c r="CK69" i="1"/>
  <c r="CL69" i="1" s="1"/>
  <c r="CG69" i="1"/>
  <c r="BD69" i="1"/>
  <c r="BF69" i="1" s="1"/>
  <c r="CP69" i="1" s="1"/>
  <c r="CR69" i="1" s="1"/>
  <c r="R69" i="1"/>
  <c r="P69" i="1"/>
  <c r="G69" i="1"/>
  <c r="F69" i="1"/>
  <c r="E69" i="1"/>
  <c r="D69" i="1"/>
  <c r="DC68" i="1"/>
  <c r="CQ68" i="1"/>
  <c r="CN68" i="1"/>
  <c r="CK68" i="1"/>
  <c r="Q68" i="1" s="1"/>
  <c r="CG68" i="1"/>
  <c r="BD68" i="1"/>
  <c r="BF68" i="1" s="1"/>
  <c r="R68" i="1"/>
  <c r="P68" i="1"/>
  <c r="G68" i="1"/>
  <c r="J68" i="1" s="1"/>
  <c r="F68" i="1"/>
  <c r="E68" i="1"/>
  <c r="D68" i="1"/>
  <c r="DC67" i="1"/>
  <c r="CQ67" i="1"/>
  <c r="CN67" i="1"/>
  <c r="CK67" i="1"/>
  <c r="CG67" i="1"/>
  <c r="BD67" i="1"/>
  <c r="BF67" i="1" s="1"/>
  <c r="R67" i="1"/>
  <c r="P67" i="1"/>
  <c r="J67" i="1"/>
  <c r="G67" i="1"/>
  <c r="F67" i="1"/>
  <c r="E67" i="1"/>
  <c r="D67" i="1"/>
  <c r="DC66" i="1"/>
  <c r="CQ66" i="1"/>
  <c r="CN66" i="1"/>
  <c r="CK66" i="1"/>
  <c r="CG66" i="1"/>
  <c r="BD66" i="1"/>
  <c r="BF66" i="1" s="1"/>
  <c r="R66" i="1"/>
  <c r="P66" i="1"/>
  <c r="G66" i="1"/>
  <c r="J66" i="1" s="1"/>
  <c r="F66" i="1"/>
  <c r="E66" i="1"/>
  <c r="H66" i="1" s="1"/>
  <c r="D66" i="1"/>
  <c r="DC65" i="1"/>
  <c r="CQ65" i="1"/>
  <c r="CN65" i="1"/>
  <c r="CK65" i="1"/>
  <c r="CG65" i="1"/>
  <c r="BD65" i="1"/>
  <c r="BF65" i="1" s="1"/>
  <c r="CP65" i="1" s="1"/>
  <c r="R65" i="1"/>
  <c r="P65" i="1"/>
  <c r="G65" i="1"/>
  <c r="F65" i="1"/>
  <c r="E65" i="1"/>
  <c r="D65" i="1"/>
  <c r="DC64" i="1"/>
  <c r="CQ64" i="1"/>
  <c r="CN64" i="1"/>
  <c r="CK64" i="1"/>
  <c r="CG64" i="1"/>
  <c r="CL64" i="1" s="1"/>
  <c r="BD64" i="1"/>
  <c r="BF64" i="1" s="1"/>
  <c r="R64" i="1"/>
  <c r="Q64" i="1"/>
  <c r="P64" i="1"/>
  <c r="G64" i="1"/>
  <c r="J64" i="1" s="1"/>
  <c r="F64" i="1"/>
  <c r="E64" i="1"/>
  <c r="D64" i="1"/>
  <c r="DC63" i="1"/>
  <c r="CQ63" i="1"/>
  <c r="CN63" i="1"/>
  <c r="CK63" i="1"/>
  <c r="CG63" i="1"/>
  <c r="BD63" i="1"/>
  <c r="BF63" i="1" s="1"/>
  <c r="R63" i="1"/>
  <c r="P63" i="1"/>
  <c r="J63" i="1"/>
  <c r="G63" i="1"/>
  <c r="F63" i="1"/>
  <c r="E63" i="1"/>
  <c r="D63" i="1"/>
  <c r="DC62" i="1"/>
  <c r="CQ62" i="1"/>
  <c r="CN62" i="1"/>
  <c r="CK62" i="1"/>
  <c r="CG62" i="1"/>
  <c r="BF62" i="1"/>
  <c r="BD62" i="1"/>
  <c r="R62" i="1"/>
  <c r="P62" i="1"/>
  <c r="G62" i="1"/>
  <c r="J62" i="1" s="1"/>
  <c r="F62" i="1"/>
  <c r="E62" i="1"/>
  <c r="H62" i="1" s="1"/>
  <c r="D62" i="1"/>
  <c r="DC61" i="1"/>
  <c r="CQ61" i="1"/>
  <c r="CN61" i="1"/>
  <c r="CK61" i="1"/>
  <c r="CG61" i="1"/>
  <c r="BD61" i="1"/>
  <c r="BF61" i="1" s="1"/>
  <c r="CP61" i="1" s="1"/>
  <c r="R61" i="1"/>
  <c r="P61" i="1"/>
  <c r="G61" i="1"/>
  <c r="F61" i="1"/>
  <c r="E61" i="1"/>
  <c r="D61" i="1"/>
  <c r="DC60" i="1"/>
  <c r="CQ60" i="1"/>
  <c r="CN60" i="1"/>
  <c r="CL60" i="1"/>
  <c r="CK60" i="1"/>
  <c r="CG60" i="1"/>
  <c r="BD60" i="1"/>
  <c r="BF60" i="1" s="1"/>
  <c r="R60" i="1"/>
  <c r="Q60" i="1"/>
  <c r="P60" i="1"/>
  <c r="G60" i="1"/>
  <c r="J60" i="1" s="1"/>
  <c r="F60" i="1"/>
  <c r="E60" i="1"/>
  <c r="D60" i="1"/>
  <c r="DC59" i="1"/>
  <c r="CQ59" i="1"/>
  <c r="CN59" i="1"/>
  <c r="CK59" i="1"/>
  <c r="CG59" i="1"/>
  <c r="BD59" i="1"/>
  <c r="BF59" i="1" s="1"/>
  <c r="R59" i="1"/>
  <c r="P59" i="1"/>
  <c r="G59" i="1"/>
  <c r="J59" i="1" s="1"/>
  <c r="F59" i="1"/>
  <c r="E59" i="1"/>
  <c r="D59" i="1"/>
  <c r="DC58" i="1"/>
  <c r="CQ58" i="1"/>
  <c r="CN58" i="1"/>
  <c r="CK58" i="1"/>
  <c r="CG58" i="1"/>
  <c r="BF58" i="1"/>
  <c r="BD58" i="1"/>
  <c r="R58" i="1"/>
  <c r="P58" i="1"/>
  <c r="J58" i="1"/>
  <c r="G58" i="1"/>
  <c r="F58" i="1"/>
  <c r="E58" i="1"/>
  <c r="H58" i="1" s="1"/>
  <c r="D58" i="1"/>
  <c r="DC57" i="1"/>
  <c r="CQ57" i="1"/>
  <c r="CN57" i="1"/>
  <c r="CK57" i="1"/>
  <c r="CG57" i="1"/>
  <c r="BD57" i="1"/>
  <c r="BF57" i="1" s="1"/>
  <c r="CP57" i="1" s="1"/>
  <c r="CR57" i="1" s="1"/>
  <c r="CT57" i="1" s="1"/>
  <c r="BL57" i="1" s="1"/>
  <c r="BM57" i="1" s="1"/>
  <c r="V57" i="1" s="1"/>
  <c r="R57" i="1"/>
  <c r="P57" i="1"/>
  <c r="G57" i="1"/>
  <c r="F57" i="1"/>
  <c r="E57" i="1"/>
  <c r="D57" i="1"/>
  <c r="DC56" i="1"/>
  <c r="CQ56" i="1"/>
  <c r="CN56" i="1"/>
  <c r="CL56" i="1"/>
  <c r="CK56" i="1"/>
  <c r="CG56" i="1"/>
  <c r="BD56" i="1"/>
  <c r="BF56" i="1" s="1"/>
  <c r="R56" i="1"/>
  <c r="Q56" i="1"/>
  <c r="P56" i="1"/>
  <c r="G56" i="1"/>
  <c r="J56" i="1" s="1"/>
  <c r="F56" i="1"/>
  <c r="E56" i="1"/>
  <c r="D56" i="1"/>
  <c r="DC55" i="1"/>
  <c r="CQ55" i="1"/>
  <c r="CN55" i="1"/>
  <c r="CK55" i="1"/>
  <c r="CG55" i="1"/>
  <c r="BD55" i="1"/>
  <c r="BF55" i="1" s="1"/>
  <c r="R55" i="1"/>
  <c r="P55" i="1"/>
  <c r="J55" i="1"/>
  <c r="G55" i="1"/>
  <c r="F55" i="1"/>
  <c r="E55" i="1"/>
  <c r="H55" i="1" s="1"/>
  <c r="D55" i="1"/>
  <c r="DC54" i="1"/>
  <c r="CQ54" i="1"/>
  <c r="CN54" i="1"/>
  <c r="CK54" i="1"/>
  <c r="CL54" i="1" s="1"/>
  <c r="CG54" i="1"/>
  <c r="BD54" i="1"/>
  <c r="BF54" i="1" s="1"/>
  <c r="R54" i="1"/>
  <c r="P54" i="1"/>
  <c r="J54" i="1"/>
  <c r="G54" i="1"/>
  <c r="F54" i="1"/>
  <c r="E54" i="1"/>
  <c r="H54" i="1" s="1"/>
  <c r="D54" i="1"/>
  <c r="DC53" i="1"/>
  <c r="CT53" i="1"/>
  <c r="BL53" i="1" s="1"/>
  <c r="BM53" i="1" s="1"/>
  <c r="V53" i="1" s="1"/>
  <c r="CQ53" i="1"/>
  <c r="CN53" i="1"/>
  <c r="CK53" i="1"/>
  <c r="CL53" i="1" s="1"/>
  <c r="CG53" i="1"/>
  <c r="BD53" i="1"/>
  <c r="BF53" i="1" s="1"/>
  <c r="CP53" i="1" s="1"/>
  <c r="CR53" i="1" s="1"/>
  <c r="R53" i="1"/>
  <c r="P53" i="1"/>
  <c r="G53" i="1"/>
  <c r="F53" i="1"/>
  <c r="E53" i="1"/>
  <c r="D53" i="1"/>
  <c r="DC52" i="1"/>
  <c r="CQ52" i="1"/>
  <c r="CN52" i="1"/>
  <c r="CK52" i="1"/>
  <c r="Q52" i="1" s="1"/>
  <c r="CG52" i="1"/>
  <c r="BD52" i="1"/>
  <c r="BF52" i="1" s="1"/>
  <c r="R52" i="1"/>
  <c r="P52" i="1"/>
  <c r="G52" i="1"/>
  <c r="J52" i="1" s="1"/>
  <c r="F52" i="1"/>
  <c r="E52" i="1"/>
  <c r="D52" i="1"/>
  <c r="DC51" i="1"/>
  <c r="CQ51" i="1"/>
  <c r="CN51" i="1"/>
  <c r="CK51" i="1"/>
  <c r="CG51" i="1"/>
  <c r="BD51" i="1"/>
  <c r="BF51" i="1" s="1"/>
  <c r="R51" i="1"/>
  <c r="P51" i="1"/>
  <c r="G51" i="1"/>
  <c r="J51" i="1" s="1"/>
  <c r="F51" i="1"/>
  <c r="E51" i="1"/>
  <c r="H51" i="1" s="1"/>
  <c r="D51" i="1"/>
  <c r="DC50" i="1"/>
  <c r="CQ50" i="1"/>
  <c r="CN50" i="1"/>
  <c r="CK50" i="1"/>
  <c r="CG50" i="1"/>
  <c r="BD50" i="1"/>
  <c r="BF50" i="1" s="1"/>
  <c r="R50" i="1"/>
  <c r="P50" i="1"/>
  <c r="J50" i="1"/>
  <c r="H50" i="1"/>
  <c r="G50" i="1"/>
  <c r="F50" i="1"/>
  <c r="E50" i="1"/>
  <c r="D50" i="1"/>
  <c r="DC49" i="1"/>
  <c r="CQ49" i="1"/>
  <c r="CN49" i="1"/>
  <c r="CK49" i="1"/>
  <c r="CL49" i="1" s="1"/>
  <c r="CG49" i="1"/>
  <c r="BD49" i="1"/>
  <c r="BF49" i="1" s="1"/>
  <c r="CP49" i="1" s="1"/>
  <c r="CR49" i="1" s="1"/>
  <c r="CT49" i="1" s="1"/>
  <c r="BL49" i="1" s="1"/>
  <c r="BM49" i="1" s="1"/>
  <c r="R49" i="1"/>
  <c r="P49" i="1"/>
  <c r="G49" i="1"/>
  <c r="F49" i="1"/>
  <c r="E49" i="1"/>
  <c r="D49" i="1"/>
  <c r="DC48" i="1"/>
  <c r="CQ48" i="1"/>
  <c r="CN48" i="1"/>
  <c r="CK48" i="1"/>
  <c r="Q48" i="1" s="1"/>
  <c r="CG48" i="1"/>
  <c r="BD48" i="1"/>
  <c r="BF48" i="1" s="1"/>
  <c r="R48" i="1"/>
  <c r="P48" i="1"/>
  <c r="G48" i="1"/>
  <c r="J48" i="1" s="1"/>
  <c r="F48" i="1"/>
  <c r="E48" i="1"/>
  <c r="D48" i="1"/>
  <c r="DC47" i="1"/>
  <c r="CQ47" i="1"/>
  <c r="CN47" i="1"/>
  <c r="CK47" i="1"/>
  <c r="CG47" i="1"/>
  <c r="BD47" i="1"/>
  <c r="BF47" i="1" s="1"/>
  <c r="R47" i="1"/>
  <c r="P47" i="1"/>
  <c r="J47" i="1"/>
  <c r="G47" i="1"/>
  <c r="F47" i="1"/>
  <c r="E47" i="1"/>
  <c r="D47" i="1"/>
  <c r="DC46" i="1"/>
  <c r="CQ46" i="1"/>
  <c r="CN46" i="1"/>
  <c r="CK46" i="1"/>
  <c r="CG46" i="1"/>
  <c r="BD46" i="1"/>
  <c r="BF46" i="1" s="1"/>
  <c r="R46" i="1"/>
  <c r="P46" i="1"/>
  <c r="G46" i="1"/>
  <c r="J46" i="1" s="1"/>
  <c r="F46" i="1"/>
  <c r="E46" i="1"/>
  <c r="H46" i="1" s="1"/>
  <c r="D46" i="1"/>
  <c r="DC45" i="1"/>
  <c r="CQ45" i="1"/>
  <c r="CN45" i="1"/>
  <c r="CK45" i="1"/>
  <c r="CG45" i="1"/>
  <c r="BD45" i="1"/>
  <c r="BF45" i="1" s="1"/>
  <c r="CP45" i="1" s="1"/>
  <c r="R45" i="1"/>
  <c r="P45" i="1"/>
  <c r="G45" i="1"/>
  <c r="F45" i="1"/>
  <c r="E45" i="1"/>
  <c r="D45" i="1"/>
  <c r="DC44" i="1"/>
  <c r="CQ44" i="1"/>
  <c r="CN44" i="1"/>
  <c r="CK44" i="1"/>
  <c r="CG44" i="1"/>
  <c r="CL44" i="1" s="1"/>
  <c r="BD44" i="1"/>
  <c r="BF44" i="1" s="1"/>
  <c r="R44" i="1"/>
  <c r="Q44" i="1"/>
  <c r="P44" i="1"/>
  <c r="G44" i="1"/>
  <c r="J44" i="1" s="1"/>
  <c r="F44" i="1"/>
  <c r="E44" i="1"/>
  <c r="D44" i="1"/>
  <c r="DC43" i="1"/>
  <c r="CQ43" i="1"/>
  <c r="CN43" i="1"/>
  <c r="CK43" i="1"/>
  <c r="CG43" i="1"/>
  <c r="BD43" i="1"/>
  <c r="BF43" i="1" s="1"/>
  <c r="R43" i="1"/>
  <c r="P43" i="1"/>
  <c r="J43" i="1"/>
  <c r="G43" i="1"/>
  <c r="F43" i="1"/>
  <c r="E43" i="1"/>
  <c r="D43" i="1"/>
  <c r="DC42" i="1"/>
  <c r="CQ42" i="1"/>
  <c r="CN42" i="1"/>
  <c r="CK42" i="1"/>
  <c r="CG42" i="1"/>
  <c r="BF42" i="1"/>
  <c r="BD42" i="1"/>
  <c r="R42" i="1"/>
  <c r="P42" i="1"/>
  <c r="G42" i="1"/>
  <c r="J42" i="1" s="1"/>
  <c r="F42" i="1"/>
  <c r="E42" i="1"/>
  <c r="H42" i="1" s="1"/>
  <c r="D42" i="1"/>
  <c r="DC41" i="1"/>
  <c r="CQ41" i="1"/>
  <c r="CN41" i="1"/>
  <c r="CK41" i="1"/>
  <c r="CL41" i="1" s="1"/>
  <c r="CG41" i="1"/>
  <c r="BD41" i="1"/>
  <c r="BF41" i="1" s="1"/>
  <c r="CP41" i="1" s="1"/>
  <c r="CR41" i="1" s="1"/>
  <c r="CT41" i="1" s="1"/>
  <c r="BL41" i="1" s="1"/>
  <c r="BM41" i="1" s="1"/>
  <c r="V41" i="1" s="1"/>
  <c r="R41" i="1"/>
  <c r="P41" i="1"/>
  <c r="G41" i="1"/>
  <c r="F41" i="1"/>
  <c r="E41" i="1"/>
  <c r="D41" i="1"/>
  <c r="DC40" i="1"/>
  <c r="CQ40" i="1"/>
  <c r="CN40" i="1"/>
  <c r="CK40" i="1"/>
  <c r="CL40" i="1" s="1"/>
  <c r="CG40" i="1"/>
  <c r="BD40" i="1"/>
  <c r="BF40" i="1" s="1"/>
  <c r="R40" i="1"/>
  <c r="P40" i="1"/>
  <c r="G40" i="1"/>
  <c r="J40" i="1" s="1"/>
  <c r="F40" i="1"/>
  <c r="E40" i="1"/>
  <c r="D40" i="1"/>
  <c r="DC39" i="1"/>
  <c r="CQ39" i="1"/>
  <c r="CN39" i="1"/>
  <c r="CK39" i="1"/>
  <c r="CG39" i="1"/>
  <c r="BD39" i="1"/>
  <c r="BF39" i="1" s="1"/>
  <c r="R39" i="1"/>
  <c r="P39" i="1"/>
  <c r="G39" i="1"/>
  <c r="J39" i="1" s="1"/>
  <c r="F39" i="1"/>
  <c r="E39" i="1"/>
  <c r="H39" i="1" s="1"/>
  <c r="D39" i="1"/>
  <c r="DC38" i="1"/>
  <c r="CQ38" i="1"/>
  <c r="CN38" i="1"/>
  <c r="CK38" i="1"/>
  <c r="CG38" i="1"/>
  <c r="BD38" i="1"/>
  <c r="BF38" i="1" s="1"/>
  <c r="R38" i="1"/>
  <c r="P38" i="1"/>
  <c r="G38" i="1"/>
  <c r="J38" i="1" s="1"/>
  <c r="F38" i="1"/>
  <c r="H38" i="1" s="1"/>
  <c r="E38" i="1"/>
  <c r="D38" i="1"/>
  <c r="DC37" i="1"/>
  <c r="CQ37" i="1"/>
  <c r="CN37" i="1"/>
  <c r="CK37" i="1"/>
  <c r="CG37" i="1"/>
  <c r="BD37" i="1"/>
  <c r="BF37" i="1" s="1"/>
  <c r="CP37" i="1" s="1"/>
  <c r="R37" i="1"/>
  <c r="P37" i="1"/>
  <c r="G37" i="1"/>
  <c r="F37" i="1"/>
  <c r="E37" i="1"/>
  <c r="D37" i="1"/>
  <c r="DC36" i="1"/>
  <c r="CQ36" i="1"/>
  <c r="CN36" i="1"/>
  <c r="CL36" i="1"/>
  <c r="CK36" i="1"/>
  <c r="CG36" i="1"/>
  <c r="BD36" i="1"/>
  <c r="BF36" i="1" s="1"/>
  <c r="R36" i="1"/>
  <c r="Q36" i="1"/>
  <c r="P36" i="1"/>
  <c r="G36" i="1"/>
  <c r="J36" i="1" s="1"/>
  <c r="F36" i="1"/>
  <c r="E36" i="1"/>
  <c r="D36" i="1"/>
  <c r="DC35" i="1"/>
  <c r="CQ35" i="1"/>
  <c r="CN35" i="1"/>
  <c r="CK35" i="1"/>
  <c r="CG35" i="1"/>
  <c r="BD35" i="1"/>
  <c r="BF35" i="1" s="1"/>
  <c r="R35" i="1"/>
  <c r="P35" i="1"/>
  <c r="G35" i="1"/>
  <c r="J35" i="1" s="1"/>
  <c r="F35" i="1"/>
  <c r="E35" i="1"/>
  <c r="D35" i="1"/>
  <c r="DC34" i="1"/>
  <c r="CQ34" i="1"/>
  <c r="CN34" i="1"/>
  <c r="CK34" i="1"/>
  <c r="CG34" i="1"/>
  <c r="BF34" i="1"/>
  <c r="BD34" i="1"/>
  <c r="R34" i="1"/>
  <c r="P34" i="1"/>
  <c r="J34" i="1"/>
  <c r="G34" i="1"/>
  <c r="F34" i="1"/>
  <c r="E34" i="1"/>
  <c r="H34" i="1" s="1"/>
  <c r="D34" i="1"/>
  <c r="DC33" i="1"/>
  <c r="CQ33" i="1"/>
  <c r="CN33" i="1"/>
  <c r="CK33" i="1"/>
  <c r="CL33" i="1" s="1"/>
  <c r="CG33" i="1"/>
  <c r="BD33" i="1"/>
  <c r="BF33" i="1" s="1"/>
  <c r="CP33" i="1" s="1"/>
  <c r="CR33" i="1" s="1"/>
  <c r="CT33" i="1" s="1"/>
  <c r="BL33" i="1" s="1"/>
  <c r="BM33" i="1" s="1"/>
  <c r="V33" i="1" s="1"/>
  <c r="R33" i="1"/>
  <c r="P33" i="1"/>
  <c r="G33" i="1"/>
  <c r="F33" i="1"/>
  <c r="E33" i="1"/>
  <c r="D33" i="1"/>
  <c r="DC32" i="1"/>
  <c r="CQ32" i="1"/>
  <c r="CN32" i="1"/>
  <c r="CK32" i="1"/>
  <c r="Q32" i="1" s="1"/>
  <c r="CG32" i="1"/>
  <c r="BD32" i="1"/>
  <c r="BF32" i="1" s="1"/>
  <c r="R32" i="1"/>
  <c r="P32" i="1"/>
  <c r="G32" i="1"/>
  <c r="J32" i="1" s="1"/>
  <c r="F32" i="1"/>
  <c r="E32" i="1"/>
  <c r="D32" i="1"/>
  <c r="DC31" i="1"/>
  <c r="CQ31" i="1"/>
  <c r="CN31" i="1"/>
  <c r="CK31" i="1"/>
  <c r="CG31" i="1"/>
  <c r="BD31" i="1"/>
  <c r="BF31" i="1" s="1"/>
  <c r="R31" i="1"/>
  <c r="P31" i="1"/>
  <c r="G31" i="1"/>
  <c r="J31" i="1" s="1"/>
  <c r="F31" i="1"/>
  <c r="E31" i="1"/>
  <c r="D31" i="1"/>
  <c r="DC30" i="1"/>
  <c r="CQ30" i="1"/>
  <c r="CN30" i="1"/>
  <c r="CK30" i="1"/>
  <c r="CG30" i="1"/>
  <c r="BD30" i="1"/>
  <c r="BF30" i="1" s="1"/>
  <c r="CP30" i="1" s="1"/>
  <c r="CR30" i="1" s="1"/>
  <c r="CT30" i="1" s="1"/>
  <c r="BL30" i="1" s="1"/>
  <c r="BM30" i="1" s="1"/>
  <c r="V30" i="1" s="1"/>
  <c r="R30" i="1"/>
  <c r="P30" i="1"/>
  <c r="J30" i="1"/>
  <c r="H30" i="1"/>
  <c r="G30" i="1"/>
  <c r="F30" i="1"/>
  <c r="E30" i="1"/>
  <c r="D30" i="1"/>
  <c r="DC29" i="1"/>
  <c r="CQ29" i="1"/>
  <c r="CN29" i="1"/>
  <c r="CK29" i="1"/>
  <c r="CG29" i="1"/>
  <c r="BD29" i="1"/>
  <c r="BF29" i="1" s="1"/>
  <c r="R29" i="1"/>
  <c r="P29" i="1"/>
  <c r="G29" i="1"/>
  <c r="J29" i="1" s="1"/>
  <c r="F29" i="1"/>
  <c r="E29" i="1"/>
  <c r="D29" i="1"/>
  <c r="DC28" i="1"/>
  <c r="CQ28" i="1"/>
  <c r="CN28" i="1"/>
  <c r="CK28" i="1"/>
  <c r="Q28" i="1" s="1"/>
  <c r="CG28" i="1"/>
  <c r="BD28" i="1"/>
  <c r="BF28" i="1" s="1"/>
  <c r="CP28" i="1" s="1"/>
  <c r="CR28" i="1" s="1"/>
  <c r="CT28" i="1" s="1"/>
  <c r="BL28" i="1" s="1"/>
  <c r="R28" i="1"/>
  <c r="P28" i="1"/>
  <c r="G28" i="1"/>
  <c r="J28" i="1" s="1"/>
  <c r="F28" i="1"/>
  <c r="E28" i="1"/>
  <c r="D28" i="1"/>
  <c r="DC27" i="1"/>
  <c r="CQ27" i="1"/>
  <c r="CN27" i="1"/>
  <c r="CK27" i="1"/>
  <c r="CL27" i="1" s="1"/>
  <c r="CG27" i="1"/>
  <c r="BD27" i="1"/>
  <c r="BF27" i="1" s="1"/>
  <c r="R27" i="1"/>
  <c r="P27" i="1"/>
  <c r="J27" i="1"/>
  <c r="G27" i="1"/>
  <c r="F27" i="1"/>
  <c r="E27" i="1"/>
  <c r="D27" i="1"/>
  <c r="DC26" i="1"/>
  <c r="CQ26" i="1"/>
  <c r="CN26" i="1"/>
  <c r="CK26" i="1"/>
  <c r="Q26" i="1" s="1"/>
  <c r="CG26" i="1"/>
  <c r="BF26" i="1"/>
  <c r="BD26" i="1"/>
  <c r="R26" i="1"/>
  <c r="P26" i="1"/>
  <c r="H26" i="1"/>
  <c r="G26" i="1"/>
  <c r="J26" i="1" s="1"/>
  <c r="F26" i="1"/>
  <c r="E26" i="1"/>
  <c r="D26" i="1"/>
  <c r="DC25" i="1"/>
  <c r="CQ25" i="1"/>
  <c r="CN25" i="1"/>
  <c r="CK25" i="1"/>
  <c r="CG25" i="1"/>
  <c r="BD25" i="1"/>
  <c r="BF25" i="1" s="1"/>
  <c r="R25" i="1"/>
  <c r="P25" i="1"/>
  <c r="G25" i="1"/>
  <c r="J25" i="1" s="1"/>
  <c r="F25" i="1"/>
  <c r="E25" i="1"/>
  <c r="D25" i="1"/>
  <c r="DC24" i="1"/>
  <c r="CQ24" i="1"/>
  <c r="CN24" i="1"/>
  <c r="CK24" i="1"/>
  <c r="Q24" i="1" s="1"/>
  <c r="CG24" i="1"/>
  <c r="BD24" i="1"/>
  <c r="BF24" i="1" s="1"/>
  <c r="R24" i="1"/>
  <c r="P24" i="1"/>
  <c r="G24" i="1"/>
  <c r="J24" i="1" s="1"/>
  <c r="F24" i="1"/>
  <c r="E24" i="1"/>
  <c r="D24" i="1"/>
  <c r="DC23" i="1"/>
  <c r="CR23" i="1"/>
  <c r="CT23" i="1" s="1"/>
  <c r="BL23" i="1" s="1"/>
  <c r="CQ23" i="1"/>
  <c r="CN23" i="1"/>
  <c r="CK23" i="1"/>
  <c r="Q23" i="1" s="1"/>
  <c r="CG23" i="1"/>
  <c r="BD23" i="1"/>
  <c r="BF23" i="1" s="1"/>
  <c r="CP23" i="1" s="1"/>
  <c r="R23" i="1"/>
  <c r="P23" i="1"/>
  <c r="G23" i="1"/>
  <c r="J23" i="1" s="1"/>
  <c r="F23" i="1"/>
  <c r="E23" i="1"/>
  <c r="D23" i="1"/>
  <c r="DC22" i="1"/>
  <c r="CQ22" i="1"/>
  <c r="CN22" i="1"/>
  <c r="CK22" i="1"/>
  <c r="CL22" i="1" s="1"/>
  <c r="CG22" i="1"/>
  <c r="BD22" i="1"/>
  <c r="BF22" i="1" s="1"/>
  <c r="CP22" i="1" s="1"/>
  <c r="CR22" i="1" s="1"/>
  <c r="CT22" i="1" s="1"/>
  <c r="BL22" i="1" s="1"/>
  <c r="BM22" i="1" s="1"/>
  <c r="V22" i="1" s="1"/>
  <c r="R22" i="1"/>
  <c r="P22" i="1"/>
  <c r="G22" i="1"/>
  <c r="J22" i="1" s="1"/>
  <c r="F22" i="1"/>
  <c r="E22" i="1"/>
  <c r="D22" i="1"/>
  <c r="DC21" i="1"/>
  <c r="CQ21" i="1"/>
  <c r="CN21" i="1"/>
  <c r="CK21" i="1"/>
  <c r="CG21" i="1"/>
  <c r="BF21" i="1"/>
  <c r="CP21" i="1" s="1"/>
  <c r="BD21" i="1"/>
  <c r="R21" i="1"/>
  <c r="P21" i="1"/>
  <c r="G21" i="1"/>
  <c r="J21" i="1" s="1"/>
  <c r="F21" i="1"/>
  <c r="E21" i="1"/>
  <c r="H21" i="1" s="1"/>
  <c r="D21" i="1"/>
  <c r="DC20" i="1"/>
  <c r="CQ20" i="1"/>
  <c r="CN20" i="1"/>
  <c r="CK20" i="1"/>
  <c r="Q20" i="1" s="1"/>
  <c r="CG20" i="1"/>
  <c r="CL20" i="1" s="1"/>
  <c r="BD20" i="1"/>
  <c r="BF20" i="1" s="1"/>
  <c r="R20" i="1"/>
  <c r="P20" i="1"/>
  <c r="G20" i="1"/>
  <c r="J20" i="1" s="1"/>
  <c r="F20" i="1"/>
  <c r="E20" i="1"/>
  <c r="D20" i="1"/>
  <c r="DC19" i="1"/>
  <c r="CQ19" i="1"/>
  <c r="CN19" i="1"/>
  <c r="CK19" i="1"/>
  <c r="CG19" i="1"/>
  <c r="BD19" i="1"/>
  <c r="BF19" i="1" s="1"/>
  <c r="CP19" i="1" s="1"/>
  <c r="R19" i="1"/>
  <c r="Q19" i="1"/>
  <c r="P19" i="1"/>
  <c r="G19" i="1"/>
  <c r="J19" i="1" s="1"/>
  <c r="F19" i="1"/>
  <c r="E19" i="1"/>
  <c r="D19" i="1"/>
  <c r="DC18" i="1"/>
  <c r="CQ18" i="1"/>
  <c r="CN18" i="1"/>
  <c r="CK18" i="1"/>
  <c r="Q18" i="1" s="1"/>
  <c r="CG18" i="1"/>
  <c r="BF18" i="1"/>
  <c r="BD18" i="1"/>
  <c r="R18" i="1"/>
  <c r="P18" i="1"/>
  <c r="J18" i="1"/>
  <c r="G18" i="1"/>
  <c r="F18" i="1"/>
  <c r="H18" i="1" s="1"/>
  <c r="E18" i="1"/>
  <c r="D18" i="1"/>
  <c r="DC17" i="1"/>
  <c r="CQ17" i="1"/>
  <c r="CN17" i="1"/>
  <c r="CK17" i="1"/>
  <c r="CL17" i="1" s="1"/>
  <c r="CG17" i="1"/>
  <c r="BD17" i="1"/>
  <c r="BF17" i="1" s="1"/>
  <c r="R17" i="1"/>
  <c r="P17" i="1"/>
  <c r="G17" i="1"/>
  <c r="J17" i="1" s="1"/>
  <c r="F17" i="1"/>
  <c r="E17" i="1"/>
  <c r="D17" i="1"/>
  <c r="DC16" i="1"/>
  <c r="CQ16" i="1"/>
  <c r="CN16" i="1"/>
  <c r="CK16" i="1"/>
  <c r="CL16" i="1" s="1"/>
  <c r="CG16" i="1"/>
  <c r="BD16" i="1"/>
  <c r="BF16" i="1" s="1"/>
  <c r="R16" i="1"/>
  <c r="P16" i="1"/>
  <c r="G16" i="1"/>
  <c r="J16" i="1" s="1"/>
  <c r="F16" i="1"/>
  <c r="E16" i="1"/>
  <c r="D16" i="1"/>
  <c r="DC15" i="1"/>
  <c r="CQ15" i="1"/>
  <c r="CN15" i="1"/>
  <c r="CK15" i="1"/>
  <c r="CL15" i="1" s="1"/>
  <c r="CG15" i="1"/>
  <c r="BD15" i="1"/>
  <c r="BF15" i="1" s="1"/>
  <c r="R15" i="1"/>
  <c r="P15" i="1"/>
  <c r="G15" i="1"/>
  <c r="J15" i="1" s="1"/>
  <c r="F15" i="1"/>
  <c r="E15" i="1"/>
  <c r="H15" i="1" s="1"/>
  <c r="D15" i="1"/>
  <c r="DC14" i="1"/>
  <c r="CQ14" i="1"/>
  <c r="CN14" i="1"/>
  <c r="CK14" i="1"/>
  <c r="CG14" i="1"/>
  <c r="BD14" i="1"/>
  <c r="BF14" i="1" s="1"/>
  <c r="R14" i="1"/>
  <c r="P14" i="1"/>
  <c r="G14" i="1"/>
  <c r="J14" i="1" s="1"/>
  <c r="F14" i="1"/>
  <c r="E14" i="1"/>
  <c r="H14" i="1" s="1"/>
  <c r="D14" i="1"/>
  <c r="DC13" i="1"/>
  <c r="CQ13" i="1"/>
  <c r="CN13" i="1"/>
  <c r="CK13" i="1"/>
  <c r="CG13" i="1"/>
  <c r="BD13" i="1"/>
  <c r="BF13" i="1" s="1"/>
  <c r="R13" i="1"/>
  <c r="P13" i="1"/>
  <c r="G13" i="1"/>
  <c r="J13" i="1" s="1"/>
  <c r="F13" i="1"/>
  <c r="E13" i="1"/>
  <c r="D13" i="1"/>
  <c r="DC12" i="1"/>
  <c r="CQ12" i="1"/>
  <c r="CN12" i="1"/>
  <c r="CL12" i="1"/>
  <c r="CK12" i="1"/>
  <c r="CG12" i="1"/>
  <c r="BD12" i="1"/>
  <c r="BF12" i="1" s="1"/>
  <c r="R12" i="1"/>
  <c r="Q12" i="1"/>
  <c r="P12" i="1"/>
  <c r="G12" i="1"/>
  <c r="J12" i="1" s="1"/>
  <c r="F12" i="1"/>
  <c r="E12" i="1"/>
  <c r="D12" i="1"/>
  <c r="DC11" i="1"/>
  <c r="CQ11" i="1"/>
  <c r="CN11" i="1"/>
  <c r="CK11" i="1"/>
  <c r="CL11" i="1" s="1"/>
  <c r="CG11" i="1"/>
  <c r="BD11" i="1"/>
  <c r="BF11" i="1" s="1"/>
  <c r="R11" i="1"/>
  <c r="P11" i="1"/>
  <c r="J11" i="1"/>
  <c r="G11" i="1"/>
  <c r="F11" i="1"/>
  <c r="E11" i="1"/>
  <c r="H11" i="1" s="1"/>
  <c r="D11" i="1"/>
  <c r="DC10" i="1"/>
  <c r="CQ10" i="1"/>
  <c r="CN10" i="1"/>
  <c r="CK10" i="1"/>
  <c r="CG10" i="1"/>
  <c r="CL10" i="1" s="1"/>
  <c r="BD10" i="1"/>
  <c r="BF10" i="1" s="1"/>
  <c r="AV10" i="1"/>
  <c r="AV450" i="1" s="1"/>
  <c r="AU10" i="1"/>
  <c r="AU450" i="1" s="1"/>
  <c r="AT10" i="1"/>
  <c r="AT450" i="1" s="1"/>
  <c r="AS10" i="1"/>
  <c r="AS450" i="1" s="1"/>
  <c r="AR10" i="1"/>
  <c r="R10" i="1"/>
  <c r="Q10" i="1"/>
  <c r="P10" i="1"/>
  <c r="J10" i="1"/>
  <c r="H10" i="1"/>
  <c r="G10" i="1"/>
  <c r="F10" i="1"/>
  <c r="E10" i="1"/>
  <c r="D10" i="1"/>
  <c r="Q262" i="1" l="1"/>
  <c r="CL262" i="1"/>
  <c r="V389" i="1"/>
  <c r="AW10" i="1"/>
  <c r="AW450" i="1" s="1"/>
  <c r="Q16" i="1"/>
  <c r="Q27" i="1"/>
  <c r="CL32" i="1"/>
  <c r="H35" i="1"/>
  <c r="CR37" i="1"/>
  <c r="CT37" i="1" s="1"/>
  <c r="BL37" i="1" s="1"/>
  <c r="BM37" i="1" s="1"/>
  <c r="V37" i="1" s="1"/>
  <c r="Q40" i="1"/>
  <c r="CL45" i="1"/>
  <c r="CL52" i="1"/>
  <c r="H59" i="1"/>
  <c r="CR61" i="1"/>
  <c r="CT61" i="1" s="1"/>
  <c r="BL61" i="1" s="1"/>
  <c r="BM61" i="1" s="1"/>
  <c r="V61" i="1" s="1"/>
  <c r="CL65" i="1"/>
  <c r="CL76" i="1"/>
  <c r="H79" i="1"/>
  <c r="CR81" i="1"/>
  <c r="CT81" i="1" s="1"/>
  <c r="BL81" i="1" s="1"/>
  <c r="BM81" i="1" s="1"/>
  <c r="V81" i="1" s="1"/>
  <c r="CL85" i="1"/>
  <c r="CL86" i="1"/>
  <c r="CL96" i="1"/>
  <c r="H99" i="1"/>
  <c r="CR101" i="1"/>
  <c r="CT101" i="1" s="1"/>
  <c r="BL101" i="1" s="1"/>
  <c r="BM101" i="1" s="1"/>
  <c r="V101" i="1" s="1"/>
  <c r="Q104" i="1"/>
  <c r="CL109" i="1"/>
  <c r="CL116" i="1"/>
  <c r="H123" i="1"/>
  <c r="CR125" i="1"/>
  <c r="CT125" i="1" s="1"/>
  <c r="BL125" i="1" s="1"/>
  <c r="BM125" i="1" s="1"/>
  <c r="V125" i="1" s="1"/>
  <c r="CL129" i="1"/>
  <c r="CL150" i="1"/>
  <c r="CL151" i="1"/>
  <c r="CL161" i="1"/>
  <c r="H164" i="1"/>
  <c r="CL174" i="1"/>
  <c r="CL181" i="1"/>
  <c r="H188" i="1"/>
  <c r="CL194" i="1"/>
  <c r="CL224" i="1"/>
  <c r="H229" i="1"/>
  <c r="Q230" i="1"/>
  <c r="CL235" i="1"/>
  <c r="CL254" i="1"/>
  <c r="H296" i="1"/>
  <c r="H312" i="1"/>
  <c r="Q22" i="1"/>
  <c r="CL28" i="1"/>
  <c r="CL31" i="1"/>
  <c r="CL37" i="1"/>
  <c r="CL48" i="1"/>
  <c r="CL61" i="1"/>
  <c r="CL68" i="1"/>
  <c r="CL81" i="1"/>
  <c r="CL92" i="1"/>
  <c r="CL101" i="1"/>
  <c r="CL102" i="1"/>
  <c r="CL112" i="1"/>
  <c r="CL125" i="1"/>
  <c r="CL132" i="1"/>
  <c r="CL157" i="1"/>
  <c r="CL166" i="1"/>
  <c r="CL167" i="1"/>
  <c r="CL177" i="1"/>
  <c r="CL190" i="1"/>
  <c r="CL197" i="1"/>
  <c r="CL205" i="1"/>
  <c r="CR221" i="1"/>
  <c r="CT221" i="1" s="1"/>
  <c r="BL221" i="1" s="1"/>
  <c r="BM221" i="1" s="1"/>
  <c r="V221" i="1" s="1"/>
  <c r="CL227" i="1"/>
  <c r="CL231" i="1"/>
  <c r="Q278" i="1"/>
  <c r="CL278" i="1"/>
  <c r="Q286" i="1"/>
  <c r="CL286" i="1"/>
  <c r="CR313" i="1"/>
  <c r="CT313" i="1" s="1"/>
  <c r="BL313" i="1" s="1"/>
  <c r="BM313" i="1" s="1"/>
  <c r="V313" i="1" s="1"/>
  <c r="Q324" i="1"/>
  <c r="CL324" i="1"/>
  <c r="CL428" i="1"/>
  <c r="Q389" i="1"/>
  <c r="CL389" i="1"/>
  <c r="CL14" i="1"/>
  <c r="CL38" i="1"/>
  <c r="CQ450" i="1"/>
  <c r="CL13" i="1"/>
  <c r="CR19" i="1"/>
  <c r="CT19" i="1" s="1"/>
  <c r="BL19" i="1" s="1"/>
  <c r="CL24" i="1"/>
  <c r="H27" i="1"/>
  <c r="CL57" i="1"/>
  <c r="H71" i="1"/>
  <c r="CR73" i="1"/>
  <c r="CT73" i="1" s="1"/>
  <c r="BL73" i="1" s="1"/>
  <c r="BM73" i="1" s="1"/>
  <c r="V73" i="1" s="1"/>
  <c r="CL88" i="1"/>
  <c r="CL121" i="1"/>
  <c r="Q144" i="1"/>
  <c r="CL153" i="1"/>
  <c r="CL186" i="1"/>
  <c r="CR202" i="1"/>
  <c r="CT202" i="1" s="1"/>
  <c r="BL202" i="1" s="1"/>
  <c r="BM202" i="1" s="1"/>
  <c r="V202" i="1" s="1"/>
  <c r="Q209" i="1"/>
  <c r="CL246" i="1"/>
  <c r="J284" i="1"/>
  <c r="H284" i="1"/>
  <c r="Q336" i="1"/>
  <c r="CL336" i="1"/>
  <c r="CL364" i="1"/>
  <c r="CR385" i="1"/>
  <c r="CT385" i="1" s="1"/>
  <c r="BL385" i="1" s="1"/>
  <c r="BM385" i="1" s="1"/>
  <c r="V385" i="1" s="1"/>
  <c r="Q444" i="1"/>
  <c r="CL444" i="1"/>
  <c r="H47" i="1"/>
  <c r="V49" i="1"/>
  <c r="H67" i="1"/>
  <c r="H91" i="1"/>
  <c r="V93" i="1"/>
  <c r="H111" i="1"/>
  <c r="V113" i="1"/>
  <c r="H131" i="1"/>
  <c r="H156" i="1"/>
  <c r="CL162" i="1"/>
  <c r="H176" i="1"/>
  <c r="CR178" i="1"/>
  <c r="CT178" i="1" s="1"/>
  <c r="BL178" i="1" s="1"/>
  <c r="BM178" i="1" s="1"/>
  <c r="V178" i="1" s="1"/>
  <c r="CL182" i="1"/>
  <c r="CL183" i="1"/>
  <c r="H196" i="1"/>
  <c r="CR198" i="1"/>
  <c r="CT198" i="1" s="1"/>
  <c r="BL198" i="1" s="1"/>
  <c r="BM198" i="1" s="1"/>
  <c r="V198" i="1" s="1"/>
  <c r="CR213" i="1"/>
  <c r="CT213" i="1" s="1"/>
  <c r="BL213" i="1" s="1"/>
  <c r="CL221" i="1"/>
  <c r="CL255" i="1"/>
  <c r="H268" i="1"/>
  <c r="Q290" i="1"/>
  <c r="CL290" i="1"/>
  <c r="CL328" i="1"/>
  <c r="D450" i="1"/>
  <c r="CL19" i="1"/>
  <c r="H22" i="1"/>
  <c r="H23" i="1"/>
  <c r="CL73" i="1"/>
  <c r="H87" i="1"/>
  <c r="CR89" i="1"/>
  <c r="CT89" i="1" s="1"/>
  <c r="BL89" i="1" s="1"/>
  <c r="BM89" i="1" s="1"/>
  <c r="V89" i="1" s="1"/>
  <c r="H136" i="1"/>
  <c r="H152" i="1"/>
  <c r="CR154" i="1"/>
  <c r="CT154" i="1" s="1"/>
  <c r="BL154" i="1" s="1"/>
  <c r="BM154" i="1" s="1"/>
  <c r="V154" i="1" s="1"/>
  <c r="CL202" i="1"/>
  <c r="CL214" i="1"/>
  <c r="H217" i="1"/>
  <c r="H233" i="1"/>
  <c r="H237" i="1"/>
  <c r="CR247" i="1"/>
  <c r="CT247" i="1" s="1"/>
  <c r="BL247" i="1" s="1"/>
  <c r="BM247" i="1" s="1"/>
  <c r="V247" i="1" s="1"/>
  <c r="Q250" i="1"/>
  <c r="Q258" i="1"/>
  <c r="CL258" i="1"/>
  <c r="H272" i="1"/>
  <c r="J288" i="1"/>
  <c r="H288" i="1"/>
  <c r="H292" i="1"/>
  <c r="Q343" i="1"/>
  <c r="CL343" i="1"/>
  <c r="CR401" i="1"/>
  <c r="CT401" i="1" s="1"/>
  <c r="BL401" i="1" s="1"/>
  <c r="BM401" i="1" s="1"/>
  <c r="V401" i="1" s="1"/>
  <c r="Q439" i="1"/>
  <c r="CL439" i="1"/>
  <c r="CR21" i="1"/>
  <c r="CT21" i="1" s="1"/>
  <c r="BL21" i="1" s="1"/>
  <c r="BM21" i="1" s="1"/>
  <c r="V21" i="1" s="1"/>
  <c r="H43" i="1"/>
  <c r="CR45" i="1"/>
  <c r="CT45" i="1" s="1"/>
  <c r="BL45" i="1" s="1"/>
  <c r="BM45" i="1" s="1"/>
  <c r="V45" i="1" s="1"/>
  <c r="H63" i="1"/>
  <c r="CR65" i="1"/>
  <c r="CT65" i="1" s="1"/>
  <c r="BL65" i="1" s="1"/>
  <c r="BM65" i="1" s="1"/>
  <c r="V65" i="1" s="1"/>
  <c r="H83" i="1"/>
  <c r="CR85" i="1"/>
  <c r="CT85" i="1" s="1"/>
  <c r="BL85" i="1" s="1"/>
  <c r="BM85" i="1" s="1"/>
  <c r="V85" i="1" s="1"/>
  <c r="H107" i="1"/>
  <c r="CR109" i="1"/>
  <c r="CT109" i="1" s="1"/>
  <c r="BL109" i="1" s="1"/>
  <c r="BM109" i="1" s="1"/>
  <c r="V109" i="1" s="1"/>
  <c r="H127" i="1"/>
  <c r="CR129" i="1"/>
  <c r="CT129" i="1" s="1"/>
  <c r="BL129" i="1" s="1"/>
  <c r="BM129" i="1" s="1"/>
  <c r="V129" i="1" s="1"/>
  <c r="H144" i="1"/>
  <c r="H148" i="1"/>
  <c r="CR150" i="1"/>
  <c r="CT150" i="1" s="1"/>
  <c r="BL150" i="1" s="1"/>
  <c r="BM150" i="1" s="1"/>
  <c r="V150" i="1" s="1"/>
  <c r="H172" i="1"/>
  <c r="H192" i="1"/>
  <c r="H209" i="1"/>
  <c r="H225" i="1"/>
  <c r="H241" i="1"/>
  <c r="H251" i="1"/>
  <c r="CL279" i="1"/>
  <c r="Q279" i="1"/>
  <c r="CR289" i="1"/>
  <c r="CT289" i="1" s="1"/>
  <c r="BL289" i="1" s="1"/>
  <c r="BM289" i="1" s="1"/>
  <c r="H407" i="1"/>
  <c r="CL292" i="1"/>
  <c r="H317" i="1"/>
  <c r="H321" i="1"/>
  <c r="CL325" i="1"/>
  <c r="H346" i="1"/>
  <c r="H351" i="1"/>
  <c r="CL365" i="1"/>
  <c r="H366" i="1"/>
  <c r="V373" i="1"/>
  <c r="CL417" i="1"/>
  <c r="CL424" i="1"/>
  <c r="H440" i="1"/>
  <c r="Q443" i="1"/>
  <c r="CR444" i="1"/>
  <c r="CT444" i="1" s="1"/>
  <c r="BL444" i="1" s="1"/>
  <c r="CL240" i="1"/>
  <c r="CR243" i="1"/>
  <c r="CT243" i="1" s="1"/>
  <c r="BL243" i="1" s="1"/>
  <c r="BM243" i="1" s="1"/>
  <c r="V243" i="1" s="1"/>
  <c r="H245" i="1"/>
  <c r="H265" i="1"/>
  <c r="CR267" i="1"/>
  <c r="CT267" i="1" s="1"/>
  <c r="BL267" i="1" s="1"/>
  <c r="BM267" i="1" s="1"/>
  <c r="V267" i="1" s="1"/>
  <c r="Q270" i="1"/>
  <c r="CL275" i="1"/>
  <c r="CL300" i="1"/>
  <c r="CL303" i="1"/>
  <c r="CL307" i="1"/>
  <c r="Q310" i="1"/>
  <c r="Q314" i="1"/>
  <c r="CR315" i="1"/>
  <c r="CT315" i="1" s="1"/>
  <c r="BL315" i="1" s="1"/>
  <c r="BM315" i="1" s="1"/>
  <c r="V315" i="1" s="1"/>
  <c r="Q323" i="1"/>
  <c r="Q327" i="1"/>
  <c r="CL329" i="1"/>
  <c r="CL333" i="1"/>
  <c r="CL356" i="1"/>
  <c r="CL360" i="1"/>
  <c r="CL369" i="1"/>
  <c r="CL370" i="1"/>
  <c r="CL375" i="1"/>
  <c r="H378" i="1"/>
  <c r="H384" i="1"/>
  <c r="CL395" i="1"/>
  <c r="H400" i="1"/>
  <c r="CR409" i="1"/>
  <c r="CT409" i="1" s="1"/>
  <c r="BL409" i="1" s="1"/>
  <c r="BM409" i="1" s="1"/>
  <c r="V409" i="1" s="1"/>
  <c r="Q411" i="1"/>
  <c r="Q420" i="1"/>
  <c r="H422" i="1"/>
  <c r="H430" i="1"/>
  <c r="H261" i="1"/>
  <c r="CL267" i="1"/>
  <c r="H294" i="1"/>
  <c r="CL316" i="1"/>
  <c r="H339" i="1"/>
  <c r="CR357" i="1"/>
  <c r="CT357" i="1" s="1"/>
  <c r="BL357" i="1" s="1"/>
  <c r="BM357" i="1" s="1"/>
  <c r="V357" i="1" s="1"/>
  <c r="CR386" i="1"/>
  <c r="CT386" i="1" s="1"/>
  <c r="BL386" i="1" s="1"/>
  <c r="BM386" i="1" s="1"/>
  <c r="V386" i="1" s="1"/>
  <c r="H388" i="1"/>
  <c r="CR402" i="1"/>
  <c r="CT402" i="1" s="1"/>
  <c r="BL402" i="1" s="1"/>
  <c r="BM402" i="1" s="1"/>
  <c r="V402" i="1" s="1"/>
  <c r="CL416" i="1"/>
  <c r="CR231" i="1"/>
  <c r="CT231" i="1" s="1"/>
  <c r="BL231" i="1" s="1"/>
  <c r="BM231" i="1" s="1"/>
  <c r="V231" i="1" s="1"/>
  <c r="H243" i="1"/>
  <c r="CL248" i="1"/>
  <c r="CR251" i="1"/>
  <c r="CT251" i="1" s="1"/>
  <c r="BL251" i="1" s="1"/>
  <c r="BM251" i="1" s="1"/>
  <c r="V251" i="1" s="1"/>
  <c r="H253" i="1"/>
  <c r="H257" i="1"/>
  <c r="H281" i="1"/>
  <c r="H285" i="1"/>
  <c r="H289" i="1"/>
  <c r="H302" i="1"/>
  <c r="H323" i="1"/>
  <c r="H327" i="1"/>
  <c r="CL344" i="1"/>
  <c r="CL353" i="1"/>
  <c r="CL354" i="1"/>
  <c r="CL358" i="1"/>
  <c r="CR361" i="1"/>
  <c r="CT361" i="1" s="1"/>
  <c r="BL361" i="1" s="1"/>
  <c r="BM361" i="1" s="1"/>
  <c r="V361" i="1" s="1"/>
  <c r="H363" i="1"/>
  <c r="CL368" i="1"/>
  <c r="CL382" i="1"/>
  <c r="CL393" i="1"/>
  <c r="CL398" i="1"/>
  <c r="CL404" i="1"/>
  <c r="CL405" i="1"/>
  <c r="CL407" i="1"/>
  <c r="H411" i="1"/>
  <c r="H412" i="1"/>
  <c r="H426" i="1"/>
  <c r="CL437" i="1"/>
  <c r="H277" i="1"/>
  <c r="H293" i="1"/>
  <c r="H297" i="1"/>
  <c r="H310" i="1"/>
  <c r="H326" i="1"/>
  <c r="H331" i="1"/>
  <c r="H335" i="1"/>
  <c r="H353" i="1"/>
  <c r="H367" i="1"/>
  <c r="H392" i="1"/>
  <c r="H410" i="1"/>
  <c r="H415" i="1"/>
  <c r="CR432" i="1"/>
  <c r="CT432" i="1" s="1"/>
  <c r="BL432" i="1" s="1"/>
  <c r="CL251" i="1"/>
  <c r="CL252" i="1"/>
  <c r="CR255" i="1"/>
  <c r="CT255" i="1" s="1"/>
  <c r="BL255" i="1" s="1"/>
  <c r="BM255" i="1" s="1"/>
  <c r="V255" i="1" s="1"/>
  <c r="CR279" i="1"/>
  <c r="CT279" i="1" s="1"/>
  <c r="BL279" i="1" s="1"/>
  <c r="BM279" i="1" s="1"/>
  <c r="V279" i="1" s="1"/>
  <c r="CL283" i="1"/>
  <c r="CR291" i="1"/>
  <c r="CT291" i="1" s="1"/>
  <c r="BL291" i="1" s="1"/>
  <c r="BM291" i="1" s="1"/>
  <c r="V291" i="1" s="1"/>
  <c r="H301" i="1"/>
  <c r="H305" i="1"/>
  <c r="H318" i="1"/>
  <c r="H330" i="1"/>
  <c r="CL361" i="1"/>
  <c r="CL362" i="1"/>
  <c r="CR365" i="1"/>
  <c r="CT365" i="1" s="1"/>
  <c r="BL365" i="1" s="1"/>
  <c r="BM365" i="1" s="1"/>
  <c r="V365" i="1" s="1"/>
  <c r="H375" i="1"/>
  <c r="H376" i="1"/>
  <c r="H386" i="1"/>
  <c r="CR390" i="1"/>
  <c r="CT390" i="1" s="1"/>
  <c r="BL390" i="1" s="1"/>
  <c r="H402" i="1"/>
  <c r="CL409" i="1"/>
  <c r="H418" i="1"/>
  <c r="CL425" i="1"/>
  <c r="CL433" i="1"/>
  <c r="CR440" i="1"/>
  <c r="CT440" i="1" s="1"/>
  <c r="BL440" i="1" s="1"/>
  <c r="H371" i="1"/>
  <c r="CP15" i="1"/>
  <c r="CR15" i="1" s="1"/>
  <c r="CT15" i="1" s="1"/>
  <c r="BL15" i="1" s="1"/>
  <c r="BM15" i="1" s="1"/>
  <c r="V15" i="1" s="1"/>
  <c r="CP16" i="1"/>
  <c r="CR16" i="1" s="1"/>
  <c r="CT16" i="1" s="1"/>
  <c r="BL16" i="1" s="1"/>
  <c r="BM16" i="1" s="1"/>
  <c r="V16" i="1" s="1"/>
  <c r="CP20" i="1"/>
  <c r="CR20" i="1" s="1"/>
  <c r="CT20" i="1" s="1"/>
  <c r="BL20" i="1" s="1"/>
  <c r="BM20" i="1" s="1"/>
  <c r="V20" i="1" s="1"/>
  <c r="BM23" i="1"/>
  <c r="V23" i="1" s="1"/>
  <c r="CP13" i="1"/>
  <c r="CR13" i="1" s="1"/>
  <c r="CT13" i="1" s="1"/>
  <c r="BL13" i="1" s="1"/>
  <c r="BM13" i="1" s="1"/>
  <c r="V13" i="1" s="1"/>
  <c r="BM19" i="1"/>
  <c r="V19" i="1" s="1"/>
  <c r="CP25" i="1"/>
  <c r="CR25" i="1" s="1"/>
  <c r="CT25" i="1" s="1"/>
  <c r="BL25" i="1" s="1"/>
  <c r="BM25" i="1" s="1"/>
  <c r="V25" i="1" s="1"/>
  <c r="BM140" i="1"/>
  <c r="V140" i="1" s="1"/>
  <c r="BM141" i="1"/>
  <c r="V141" i="1" s="1"/>
  <c r="CP11" i="1"/>
  <c r="CR11" i="1" s="1"/>
  <c r="CT11" i="1" s="1"/>
  <c r="BL11" i="1" s="1"/>
  <c r="BM11" i="1" s="1"/>
  <c r="V11" i="1" s="1"/>
  <c r="BM28" i="1"/>
  <c r="V28" i="1" s="1"/>
  <c r="BF450" i="1"/>
  <c r="CP10" i="1"/>
  <c r="CP12" i="1"/>
  <c r="CR12" i="1" s="1"/>
  <c r="CT12" i="1" s="1"/>
  <c r="BL12" i="1" s="1"/>
  <c r="BM12" i="1" s="1"/>
  <c r="V12" i="1" s="1"/>
  <c r="CP17" i="1"/>
  <c r="CR17" i="1" s="1"/>
  <c r="CT17" i="1" s="1"/>
  <c r="BL17" i="1" s="1"/>
  <c r="BM17" i="1" s="1"/>
  <c r="V17" i="1" s="1"/>
  <c r="CP24" i="1"/>
  <c r="CR24" i="1" s="1"/>
  <c r="CT24" i="1" s="1"/>
  <c r="BL24" i="1" s="1"/>
  <c r="BM24" i="1" s="1"/>
  <c r="V24" i="1" s="1"/>
  <c r="CP29" i="1"/>
  <c r="CR29" i="1" s="1"/>
  <c r="CT29" i="1" s="1"/>
  <c r="BL29" i="1" s="1"/>
  <c r="BM29" i="1" s="1"/>
  <c r="V29" i="1" s="1"/>
  <c r="CP27" i="1"/>
  <c r="CR27" i="1" s="1"/>
  <c r="CT27" i="1" s="1"/>
  <c r="BL27" i="1" s="1"/>
  <c r="BM27" i="1" s="1"/>
  <c r="V27" i="1" s="1"/>
  <c r="H32" i="1"/>
  <c r="CP52" i="1"/>
  <c r="CR52" i="1" s="1"/>
  <c r="CT52" i="1" s="1"/>
  <c r="BL52" i="1" s="1"/>
  <c r="BM52" i="1" s="1"/>
  <c r="V52" i="1" s="1"/>
  <c r="CP59" i="1"/>
  <c r="CR59" i="1" s="1"/>
  <c r="CT59" i="1" s="1"/>
  <c r="BL59" i="1" s="1"/>
  <c r="BM59" i="1" s="1"/>
  <c r="V59" i="1" s="1"/>
  <c r="J61" i="1"/>
  <c r="H61" i="1"/>
  <c r="CL79" i="1"/>
  <c r="Q79" i="1"/>
  <c r="J125" i="1"/>
  <c r="H125" i="1"/>
  <c r="J174" i="1"/>
  <c r="H174" i="1"/>
  <c r="CP191" i="1"/>
  <c r="CR191" i="1" s="1"/>
  <c r="CT191" i="1" s="1"/>
  <c r="BL191" i="1" s="1"/>
  <c r="BM191" i="1" s="1"/>
  <c r="V191" i="1" s="1"/>
  <c r="BM213" i="1"/>
  <c r="V213" i="1" s="1"/>
  <c r="Q11" i="1"/>
  <c r="H13" i="1"/>
  <c r="Q15" i="1"/>
  <c r="H17" i="1"/>
  <c r="CL18" i="1"/>
  <c r="CL23" i="1"/>
  <c r="H24" i="1"/>
  <c r="H25" i="1"/>
  <c r="CL26" i="1"/>
  <c r="CL29" i="1"/>
  <c r="Q31" i="1"/>
  <c r="CP31" i="1"/>
  <c r="CR31" i="1" s="1"/>
  <c r="CT31" i="1" s="1"/>
  <c r="BL31" i="1" s="1"/>
  <c r="BM31" i="1" s="1"/>
  <c r="V31" i="1" s="1"/>
  <c r="J33" i="1"/>
  <c r="H33" i="1"/>
  <c r="CP34" i="1"/>
  <c r="CR34" i="1" s="1"/>
  <c r="CT34" i="1" s="1"/>
  <c r="BL34" i="1" s="1"/>
  <c r="BM34" i="1" s="1"/>
  <c r="V34" i="1" s="1"/>
  <c r="CL35" i="1"/>
  <c r="Q35" i="1"/>
  <c r="H36" i="1"/>
  <c r="CP40" i="1"/>
  <c r="CR40" i="1" s="1"/>
  <c r="CT40" i="1" s="1"/>
  <c r="BL40" i="1" s="1"/>
  <c r="BM40" i="1" s="1"/>
  <c r="V40" i="1" s="1"/>
  <c r="CL42" i="1"/>
  <c r="CP47" i="1"/>
  <c r="CR47" i="1" s="1"/>
  <c r="CT47" i="1" s="1"/>
  <c r="BL47" i="1" s="1"/>
  <c r="BM47" i="1" s="1"/>
  <c r="V47" i="1" s="1"/>
  <c r="J49" i="1"/>
  <c r="H49" i="1"/>
  <c r="CP50" i="1"/>
  <c r="CR50" i="1" s="1"/>
  <c r="CT50" i="1" s="1"/>
  <c r="BL50" i="1" s="1"/>
  <c r="BM50" i="1" s="1"/>
  <c r="V50" i="1" s="1"/>
  <c r="CL51" i="1"/>
  <c r="Q51" i="1"/>
  <c r="H52" i="1"/>
  <c r="CP56" i="1"/>
  <c r="CR56" i="1" s="1"/>
  <c r="CT56" i="1" s="1"/>
  <c r="BL56" i="1" s="1"/>
  <c r="BM56" i="1" s="1"/>
  <c r="V56" i="1" s="1"/>
  <c r="CL58" i="1"/>
  <c r="CP63" i="1"/>
  <c r="CR63" i="1" s="1"/>
  <c r="CT63" i="1" s="1"/>
  <c r="BL63" i="1" s="1"/>
  <c r="BM63" i="1" s="1"/>
  <c r="V63" i="1" s="1"/>
  <c r="J65" i="1"/>
  <c r="H65" i="1"/>
  <c r="CP66" i="1"/>
  <c r="CR66" i="1" s="1"/>
  <c r="CT66" i="1" s="1"/>
  <c r="BL66" i="1" s="1"/>
  <c r="BM66" i="1" s="1"/>
  <c r="V66" i="1" s="1"/>
  <c r="CL67" i="1"/>
  <c r="Q67" i="1"/>
  <c r="H68" i="1"/>
  <c r="CP72" i="1"/>
  <c r="CR72" i="1" s="1"/>
  <c r="CT72" i="1" s="1"/>
  <c r="BL72" i="1" s="1"/>
  <c r="BM72" i="1" s="1"/>
  <c r="V72" i="1" s="1"/>
  <c r="CL74" i="1"/>
  <c r="CP79" i="1"/>
  <c r="CR79" i="1" s="1"/>
  <c r="CT79" i="1" s="1"/>
  <c r="BL79" i="1" s="1"/>
  <c r="BM79" i="1" s="1"/>
  <c r="V79" i="1" s="1"/>
  <c r="J81" i="1"/>
  <c r="H81" i="1"/>
  <c r="CP82" i="1"/>
  <c r="CR82" i="1" s="1"/>
  <c r="CT82" i="1" s="1"/>
  <c r="BL82" i="1" s="1"/>
  <c r="BM82" i="1" s="1"/>
  <c r="V82" i="1" s="1"/>
  <c r="CL83" i="1"/>
  <c r="Q83" i="1"/>
  <c r="H84" i="1"/>
  <c r="CP88" i="1"/>
  <c r="CR88" i="1" s="1"/>
  <c r="CT88" i="1" s="1"/>
  <c r="BL88" i="1" s="1"/>
  <c r="BM88" i="1" s="1"/>
  <c r="V88" i="1" s="1"/>
  <c r="CL90" i="1"/>
  <c r="CP95" i="1"/>
  <c r="CR95" i="1" s="1"/>
  <c r="CT95" i="1" s="1"/>
  <c r="BL95" i="1" s="1"/>
  <c r="BM95" i="1" s="1"/>
  <c r="V95" i="1" s="1"/>
  <c r="J97" i="1"/>
  <c r="H97" i="1"/>
  <c r="CP98" i="1"/>
  <c r="CR98" i="1" s="1"/>
  <c r="CT98" i="1" s="1"/>
  <c r="BL98" i="1" s="1"/>
  <c r="BM98" i="1" s="1"/>
  <c r="V98" i="1" s="1"/>
  <c r="CL99" i="1"/>
  <c r="Q99" i="1"/>
  <c r="H100" i="1"/>
  <c r="CP104" i="1"/>
  <c r="CR104" i="1" s="1"/>
  <c r="CT104" i="1" s="1"/>
  <c r="BL104" i="1" s="1"/>
  <c r="BM104" i="1" s="1"/>
  <c r="V104" i="1" s="1"/>
  <c r="CL106" i="1"/>
  <c r="CP111" i="1"/>
  <c r="CR111" i="1" s="1"/>
  <c r="CT111" i="1" s="1"/>
  <c r="BL111" i="1" s="1"/>
  <c r="BM111" i="1" s="1"/>
  <c r="V111" i="1" s="1"/>
  <c r="J113" i="1"/>
  <c r="H113" i="1"/>
  <c r="CP114" i="1"/>
  <c r="CR114" i="1" s="1"/>
  <c r="CT114" i="1" s="1"/>
  <c r="BL114" i="1" s="1"/>
  <c r="BM114" i="1" s="1"/>
  <c r="V114" i="1" s="1"/>
  <c r="CL115" i="1"/>
  <c r="Q115" i="1"/>
  <c r="H116" i="1"/>
  <c r="CP120" i="1"/>
  <c r="CR120" i="1" s="1"/>
  <c r="CT120" i="1" s="1"/>
  <c r="BL120" i="1" s="1"/>
  <c r="BM120" i="1" s="1"/>
  <c r="V120" i="1" s="1"/>
  <c r="CL122" i="1"/>
  <c r="CP127" i="1"/>
  <c r="CR127" i="1" s="1"/>
  <c r="CT127" i="1" s="1"/>
  <c r="BL127" i="1" s="1"/>
  <c r="BM127" i="1" s="1"/>
  <c r="V127" i="1" s="1"/>
  <c r="J129" i="1"/>
  <c r="H129" i="1"/>
  <c r="CP130" i="1"/>
  <c r="CR130" i="1" s="1"/>
  <c r="CT130" i="1" s="1"/>
  <c r="BL130" i="1" s="1"/>
  <c r="BM130" i="1" s="1"/>
  <c r="V130" i="1" s="1"/>
  <c r="CL131" i="1"/>
  <c r="Q131" i="1"/>
  <c r="H132" i="1"/>
  <c r="CP136" i="1"/>
  <c r="CR136" i="1" s="1"/>
  <c r="CT136" i="1" s="1"/>
  <c r="BL136" i="1" s="1"/>
  <c r="BM136" i="1" s="1"/>
  <c r="V136" i="1" s="1"/>
  <c r="H139" i="1"/>
  <c r="J146" i="1"/>
  <c r="H146" i="1"/>
  <c r="CP146" i="1"/>
  <c r="CR146" i="1" s="1"/>
  <c r="CT146" i="1" s="1"/>
  <c r="BL146" i="1" s="1"/>
  <c r="BM146" i="1" s="1"/>
  <c r="V146" i="1" s="1"/>
  <c r="CP149" i="1"/>
  <c r="CR149" i="1" s="1"/>
  <c r="CT149" i="1" s="1"/>
  <c r="BL149" i="1" s="1"/>
  <c r="BM149" i="1" s="1"/>
  <c r="V149" i="1" s="1"/>
  <c r="CL160" i="1"/>
  <c r="Q160" i="1"/>
  <c r="H161" i="1"/>
  <c r="CP165" i="1"/>
  <c r="CR165" i="1" s="1"/>
  <c r="CT165" i="1" s="1"/>
  <c r="BL165" i="1" s="1"/>
  <c r="BM165" i="1" s="1"/>
  <c r="V165" i="1" s="1"/>
  <c r="CP172" i="1"/>
  <c r="CR172" i="1" s="1"/>
  <c r="CT172" i="1" s="1"/>
  <c r="BL172" i="1" s="1"/>
  <c r="BM172" i="1" s="1"/>
  <c r="V172" i="1" s="1"/>
  <c r="J190" i="1"/>
  <c r="H190" i="1"/>
  <c r="BM205" i="1"/>
  <c r="V205" i="1" s="1"/>
  <c r="CP209" i="1"/>
  <c r="CR209" i="1" s="1"/>
  <c r="CT209" i="1" s="1"/>
  <c r="BL209" i="1" s="1"/>
  <c r="BM209" i="1" s="1"/>
  <c r="V209" i="1" s="1"/>
  <c r="CP222" i="1"/>
  <c r="CR222" i="1" s="1"/>
  <c r="CT222" i="1" s="1"/>
  <c r="BL222" i="1" s="1"/>
  <c r="BM222" i="1" s="1"/>
  <c r="V222" i="1" s="1"/>
  <c r="CL297" i="1"/>
  <c r="Q297" i="1"/>
  <c r="CP14" i="1"/>
  <c r="CR14" i="1" s="1"/>
  <c r="CT14" i="1" s="1"/>
  <c r="BL14" i="1" s="1"/>
  <c r="BM14" i="1" s="1"/>
  <c r="V14" i="1" s="1"/>
  <c r="CP43" i="1"/>
  <c r="CR43" i="1" s="1"/>
  <c r="CT43" i="1" s="1"/>
  <c r="BL43" i="1" s="1"/>
  <c r="BM43" i="1" s="1"/>
  <c r="V43" i="1" s="1"/>
  <c r="CP46" i="1"/>
  <c r="CR46" i="1" s="1"/>
  <c r="CT46" i="1" s="1"/>
  <c r="BL46" i="1" s="1"/>
  <c r="BM46" i="1" s="1"/>
  <c r="V46" i="1" s="1"/>
  <c r="CL47" i="1"/>
  <c r="Q47" i="1"/>
  <c r="H64" i="1"/>
  <c r="CP68" i="1"/>
  <c r="CR68" i="1" s="1"/>
  <c r="CT68" i="1" s="1"/>
  <c r="BL68" i="1" s="1"/>
  <c r="BM68" i="1" s="1"/>
  <c r="V68" i="1" s="1"/>
  <c r="J77" i="1"/>
  <c r="H77" i="1"/>
  <c r="CP78" i="1"/>
  <c r="CR78" i="1" s="1"/>
  <c r="CT78" i="1" s="1"/>
  <c r="BL78" i="1" s="1"/>
  <c r="BM78" i="1" s="1"/>
  <c r="V78" i="1" s="1"/>
  <c r="CP94" i="1"/>
  <c r="CR94" i="1" s="1"/>
  <c r="CT94" i="1" s="1"/>
  <c r="BL94" i="1" s="1"/>
  <c r="BM94" i="1" s="1"/>
  <c r="V94" i="1" s="1"/>
  <c r="CL95" i="1"/>
  <c r="Q95" i="1"/>
  <c r="H96" i="1"/>
  <c r="CP100" i="1"/>
  <c r="CR100" i="1" s="1"/>
  <c r="CT100" i="1" s="1"/>
  <c r="BL100" i="1" s="1"/>
  <c r="BM100" i="1" s="1"/>
  <c r="V100" i="1" s="1"/>
  <c r="CP110" i="1"/>
  <c r="CR110" i="1" s="1"/>
  <c r="CT110" i="1" s="1"/>
  <c r="BL110" i="1" s="1"/>
  <c r="BM110" i="1" s="1"/>
  <c r="V110" i="1" s="1"/>
  <c r="CL111" i="1"/>
  <c r="Q111" i="1"/>
  <c r="H112" i="1"/>
  <c r="CL127" i="1"/>
  <c r="Q127" i="1"/>
  <c r="H128" i="1"/>
  <c r="CP190" i="1"/>
  <c r="CR190" i="1" s="1"/>
  <c r="CT190" i="1" s="1"/>
  <c r="BL190" i="1" s="1"/>
  <c r="BM190" i="1" s="1"/>
  <c r="V190" i="1" s="1"/>
  <c r="H12" i="1"/>
  <c r="Q14" i="1"/>
  <c r="H16" i="1"/>
  <c r="H19" i="1"/>
  <c r="CL25" i="1"/>
  <c r="Q25" i="1"/>
  <c r="H28" i="1"/>
  <c r="CP35" i="1"/>
  <c r="CR35" i="1" s="1"/>
  <c r="CT35" i="1" s="1"/>
  <c r="BL35" i="1" s="1"/>
  <c r="BM35" i="1" s="1"/>
  <c r="V35" i="1" s="1"/>
  <c r="J37" i="1"/>
  <c r="H37" i="1"/>
  <c r="CP38" i="1"/>
  <c r="CR38" i="1" s="1"/>
  <c r="CT38" i="1" s="1"/>
  <c r="BL38" i="1" s="1"/>
  <c r="BM38" i="1" s="1"/>
  <c r="V38" i="1" s="1"/>
  <c r="CL39" i="1"/>
  <c r="Q39" i="1"/>
  <c r="H40" i="1"/>
  <c r="CP44" i="1"/>
  <c r="CR44" i="1" s="1"/>
  <c r="CT44" i="1" s="1"/>
  <c r="BL44" i="1" s="1"/>
  <c r="BM44" i="1" s="1"/>
  <c r="V44" i="1" s="1"/>
  <c r="CL46" i="1"/>
  <c r="CP51" i="1"/>
  <c r="CR51" i="1" s="1"/>
  <c r="CT51" i="1" s="1"/>
  <c r="BL51" i="1" s="1"/>
  <c r="BM51" i="1" s="1"/>
  <c r="V51" i="1" s="1"/>
  <c r="J53" i="1"/>
  <c r="H53" i="1"/>
  <c r="CP54" i="1"/>
  <c r="CR54" i="1" s="1"/>
  <c r="CT54" i="1" s="1"/>
  <c r="BL54" i="1" s="1"/>
  <c r="BM54" i="1" s="1"/>
  <c r="V54" i="1" s="1"/>
  <c r="CL55" i="1"/>
  <c r="Q55" i="1"/>
  <c r="H56" i="1"/>
  <c r="CP60" i="1"/>
  <c r="CR60" i="1" s="1"/>
  <c r="CT60" i="1" s="1"/>
  <c r="BL60" i="1" s="1"/>
  <c r="BM60" i="1" s="1"/>
  <c r="V60" i="1" s="1"/>
  <c r="CL62" i="1"/>
  <c r="CP67" i="1"/>
  <c r="CR67" i="1" s="1"/>
  <c r="CT67" i="1" s="1"/>
  <c r="BL67" i="1" s="1"/>
  <c r="BM67" i="1" s="1"/>
  <c r="V67" i="1" s="1"/>
  <c r="J69" i="1"/>
  <c r="H69" i="1"/>
  <c r="CP70" i="1"/>
  <c r="CR70" i="1" s="1"/>
  <c r="CT70" i="1" s="1"/>
  <c r="BL70" i="1" s="1"/>
  <c r="BM70" i="1" s="1"/>
  <c r="V70" i="1" s="1"/>
  <c r="CL71" i="1"/>
  <c r="Q71" i="1"/>
  <c r="H72" i="1"/>
  <c r="CP76" i="1"/>
  <c r="CR76" i="1" s="1"/>
  <c r="CT76" i="1" s="1"/>
  <c r="BL76" i="1" s="1"/>
  <c r="BM76" i="1" s="1"/>
  <c r="V76" i="1" s="1"/>
  <c r="CL78" i="1"/>
  <c r="CP83" i="1"/>
  <c r="CR83" i="1" s="1"/>
  <c r="CT83" i="1" s="1"/>
  <c r="BL83" i="1" s="1"/>
  <c r="BM83" i="1" s="1"/>
  <c r="V83" i="1" s="1"/>
  <c r="J85" i="1"/>
  <c r="H85" i="1"/>
  <c r="CP86" i="1"/>
  <c r="CR86" i="1" s="1"/>
  <c r="CT86" i="1" s="1"/>
  <c r="BL86" i="1" s="1"/>
  <c r="BM86" i="1" s="1"/>
  <c r="V86" i="1" s="1"/>
  <c r="CL87" i="1"/>
  <c r="Q87" i="1"/>
  <c r="H88" i="1"/>
  <c r="CP92" i="1"/>
  <c r="CR92" i="1" s="1"/>
  <c r="CT92" i="1" s="1"/>
  <c r="BL92" i="1" s="1"/>
  <c r="BM92" i="1" s="1"/>
  <c r="V92" i="1" s="1"/>
  <c r="CL94" i="1"/>
  <c r="CP99" i="1"/>
  <c r="CR99" i="1" s="1"/>
  <c r="CT99" i="1" s="1"/>
  <c r="BL99" i="1" s="1"/>
  <c r="BM99" i="1" s="1"/>
  <c r="V99" i="1" s="1"/>
  <c r="J101" i="1"/>
  <c r="H101" i="1"/>
  <c r="CP102" i="1"/>
  <c r="CR102" i="1" s="1"/>
  <c r="CT102" i="1" s="1"/>
  <c r="BL102" i="1" s="1"/>
  <c r="BM102" i="1" s="1"/>
  <c r="V102" i="1" s="1"/>
  <c r="CL103" i="1"/>
  <c r="Q103" i="1"/>
  <c r="H104" i="1"/>
  <c r="CP108" i="1"/>
  <c r="CR108" i="1" s="1"/>
  <c r="CT108" i="1" s="1"/>
  <c r="BL108" i="1" s="1"/>
  <c r="BM108" i="1" s="1"/>
  <c r="V108" i="1" s="1"/>
  <c r="CL110" i="1"/>
  <c r="CP115" i="1"/>
  <c r="CR115" i="1" s="1"/>
  <c r="CT115" i="1" s="1"/>
  <c r="BL115" i="1" s="1"/>
  <c r="BM115" i="1" s="1"/>
  <c r="V115" i="1" s="1"/>
  <c r="J117" i="1"/>
  <c r="H117" i="1"/>
  <c r="CP118" i="1"/>
  <c r="CR118" i="1" s="1"/>
  <c r="CT118" i="1" s="1"/>
  <c r="BL118" i="1" s="1"/>
  <c r="BM118" i="1" s="1"/>
  <c r="V118" i="1" s="1"/>
  <c r="CL119" i="1"/>
  <c r="Q119" i="1"/>
  <c r="H120" i="1"/>
  <c r="CP124" i="1"/>
  <c r="CR124" i="1" s="1"/>
  <c r="CT124" i="1" s="1"/>
  <c r="BL124" i="1" s="1"/>
  <c r="BM124" i="1" s="1"/>
  <c r="V124" i="1" s="1"/>
  <c r="CL126" i="1"/>
  <c r="CP131" i="1"/>
  <c r="CR131" i="1" s="1"/>
  <c r="CT131" i="1" s="1"/>
  <c r="BL131" i="1" s="1"/>
  <c r="BM131" i="1" s="1"/>
  <c r="V131" i="1" s="1"/>
  <c r="J133" i="1"/>
  <c r="H133" i="1"/>
  <c r="CP137" i="1"/>
  <c r="CR137" i="1" s="1"/>
  <c r="CT137" i="1" s="1"/>
  <c r="BL137" i="1" s="1"/>
  <c r="BM137" i="1" s="1"/>
  <c r="V137" i="1" s="1"/>
  <c r="CP142" i="1"/>
  <c r="CR142" i="1" s="1"/>
  <c r="CT142" i="1" s="1"/>
  <c r="BL142" i="1" s="1"/>
  <c r="BM142" i="1" s="1"/>
  <c r="V142" i="1" s="1"/>
  <c r="CP158" i="1"/>
  <c r="CR158" i="1" s="1"/>
  <c r="CT158" i="1" s="1"/>
  <c r="BL158" i="1" s="1"/>
  <c r="BM158" i="1" s="1"/>
  <c r="V158" i="1" s="1"/>
  <c r="CP159" i="1"/>
  <c r="CR159" i="1" s="1"/>
  <c r="CT159" i="1" s="1"/>
  <c r="BL159" i="1" s="1"/>
  <c r="BM159" i="1" s="1"/>
  <c r="V159" i="1" s="1"/>
  <c r="CL176" i="1"/>
  <c r="Q176" i="1"/>
  <c r="H177" i="1"/>
  <c r="CP181" i="1"/>
  <c r="CR181" i="1" s="1"/>
  <c r="CT181" i="1" s="1"/>
  <c r="BL181" i="1" s="1"/>
  <c r="BM181" i="1" s="1"/>
  <c r="V181" i="1" s="1"/>
  <c r="CP188" i="1"/>
  <c r="CR188" i="1" s="1"/>
  <c r="CT188" i="1" s="1"/>
  <c r="BL188" i="1" s="1"/>
  <c r="BM188" i="1" s="1"/>
  <c r="V188" i="1" s="1"/>
  <c r="BM206" i="1"/>
  <c r="V206" i="1" s="1"/>
  <c r="H212" i="1"/>
  <c r="CP259" i="1"/>
  <c r="CR259" i="1" s="1"/>
  <c r="CT259" i="1" s="1"/>
  <c r="BL259" i="1" s="1"/>
  <c r="BM259" i="1" s="1"/>
  <c r="V259" i="1" s="1"/>
  <c r="CP260" i="1"/>
  <c r="CR260" i="1" s="1"/>
  <c r="CT260" i="1" s="1"/>
  <c r="BL260" i="1" s="1"/>
  <c r="BM260" i="1" s="1"/>
  <c r="V260" i="1" s="1"/>
  <c r="CL21" i="1"/>
  <c r="Q21" i="1"/>
  <c r="CP36" i="1"/>
  <c r="CR36" i="1" s="1"/>
  <c r="CT36" i="1" s="1"/>
  <c r="BL36" i="1" s="1"/>
  <c r="BM36" i="1" s="1"/>
  <c r="V36" i="1" s="1"/>
  <c r="J45" i="1"/>
  <c r="H45" i="1"/>
  <c r="H48" i="1"/>
  <c r="CP62" i="1"/>
  <c r="CR62" i="1" s="1"/>
  <c r="CT62" i="1" s="1"/>
  <c r="BL62" i="1" s="1"/>
  <c r="BM62" i="1" s="1"/>
  <c r="V62" i="1" s="1"/>
  <c r="CL63" i="1"/>
  <c r="Q63" i="1"/>
  <c r="CP75" i="1"/>
  <c r="CR75" i="1" s="1"/>
  <c r="CT75" i="1" s="1"/>
  <c r="BL75" i="1" s="1"/>
  <c r="BM75" i="1" s="1"/>
  <c r="V75" i="1" s="1"/>
  <c r="H80" i="1"/>
  <c r="CP84" i="1"/>
  <c r="CR84" i="1" s="1"/>
  <c r="CT84" i="1" s="1"/>
  <c r="BL84" i="1" s="1"/>
  <c r="BM84" i="1" s="1"/>
  <c r="V84" i="1" s="1"/>
  <c r="CP91" i="1"/>
  <c r="CR91" i="1" s="1"/>
  <c r="CT91" i="1" s="1"/>
  <c r="BL91" i="1" s="1"/>
  <c r="BM91" i="1" s="1"/>
  <c r="V91" i="1" s="1"/>
  <c r="J93" i="1"/>
  <c r="H93" i="1"/>
  <c r="CP107" i="1"/>
  <c r="CR107" i="1" s="1"/>
  <c r="CT107" i="1" s="1"/>
  <c r="BL107" i="1" s="1"/>
  <c r="BM107" i="1" s="1"/>
  <c r="V107" i="1" s="1"/>
  <c r="J109" i="1"/>
  <c r="H109" i="1"/>
  <c r="CP116" i="1"/>
  <c r="CR116" i="1" s="1"/>
  <c r="CT116" i="1" s="1"/>
  <c r="BL116" i="1" s="1"/>
  <c r="BM116" i="1" s="1"/>
  <c r="V116" i="1" s="1"/>
  <c r="CP123" i="1"/>
  <c r="CR123" i="1" s="1"/>
  <c r="CT123" i="1" s="1"/>
  <c r="BL123" i="1" s="1"/>
  <c r="BM123" i="1" s="1"/>
  <c r="V123" i="1" s="1"/>
  <c r="CP132" i="1"/>
  <c r="CR132" i="1" s="1"/>
  <c r="CT132" i="1" s="1"/>
  <c r="BL132" i="1" s="1"/>
  <c r="BM132" i="1" s="1"/>
  <c r="V132" i="1" s="1"/>
  <c r="CL143" i="1"/>
  <c r="Q143" i="1"/>
  <c r="CP145" i="1"/>
  <c r="CR145" i="1" s="1"/>
  <c r="CT145" i="1" s="1"/>
  <c r="BL145" i="1" s="1"/>
  <c r="BM145" i="1" s="1"/>
  <c r="V145" i="1" s="1"/>
  <c r="CP156" i="1"/>
  <c r="CR156" i="1" s="1"/>
  <c r="CT156" i="1" s="1"/>
  <c r="BL156" i="1" s="1"/>
  <c r="BM156" i="1" s="1"/>
  <c r="V156" i="1" s="1"/>
  <c r="BM194" i="1"/>
  <c r="V194" i="1" s="1"/>
  <c r="CL245" i="1"/>
  <c r="Q245" i="1"/>
  <c r="E450" i="1"/>
  <c r="P450" i="1"/>
  <c r="BD450" i="1"/>
  <c r="CN450" i="1"/>
  <c r="F450" i="1"/>
  <c r="CG450" i="1"/>
  <c r="G450" i="1"/>
  <c r="R450" i="1"/>
  <c r="CK450" i="1"/>
  <c r="BF4" i="1" s="1"/>
  <c r="Q13" i="1"/>
  <c r="Q17" i="1"/>
  <c r="CP18" i="1"/>
  <c r="CR18" i="1" s="1"/>
  <c r="CT18" i="1" s="1"/>
  <c r="BL18" i="1" s="1"/>
  <c r="BM18" i="1" s="1"/>
  <c r="V18" i="1" s="1"/>
  <c r="H20" i="1"/>
  <c r="CP26" i="1"/>
  <c r="CR26" i="1" s="1"/>
  <c r="CT26" i="1" s="1"/>
  <c r="BL26" i="1" s="1"/>
  <c r="BM26" i="1" s="1"/>
  <c r="V26" i="1" s="1"/>
  <c r="H29" i="1"/>
  <c r="CL30" i="1"/>
  <c r="Q30" i="1"/>
  <c r="H31" i="1"/>
  <c r="CP32" i="1"/>
  <c r="CR32" i="1" s="1"/>
  <c r="CT32" i="1" s="1"/>
  <c r="BL32" i="1" s="1"/>
  <c r="BM32" i="1" s="1"/>
  <c r="V32" i="1" s="1"/>
  <c r="CL34" i="1"/>
  <c r="CP39" i="1"/>
  <c r="CR39" i="1" s="1"/>
  <c r="CT39" i="1" s="1"/>
  <c r="BL39" i="1" s="1"/>
  <c r="BM39" i="1" s="1"/>
  <c r="V39" i="1" s="1"/>
  <c r="J41" i="1"/>
  <c r="H41" i="1"/>
  <c r="CP42" i="1"/>
  <c r="CR42" i="1" s="1"/>
  <c r="CT42" i="1" s="1"/>
  <c r="BL42" i="1" s="1"/>
  <c r="BM42" i="1" s="1"/>
  <c r="V42" i="1" s="1"/>
  <c r="CL43" i="1"/>
  <c r="Q43" i="1"/>
  <c r="H44" i="1"/>
  <c r="CP48" i="1"/>
  <c r="CR48" i="1" s="1"/>
  <c r="CT48" i="1" s="1"/>
  <c r="BL48" i="1" s="1"/>
  <c r="BM48" i="1" s="1"/>
  <c r="V48" i="1" s="1"/>
  <c r="CL50" i="1"/>
  <c r="CP55" i="1"/>
  <c r="CR55" i="1" s="1"/>
  <c r="CT55" i="1" s="1"/>
  <c r="BL55" i="1" s="1"/>
  <c r="BM55" i="1" s="1"/>
  <c r="V55" i="1" s="1"/>
  <c r="J57" i="1"/>
  <c r="H57" i="1"/>
  <c r="CP58" i="1"/>
  <c r="CR58" i="1" s="1"/>
  <c r="CT58" i="1" s="1"/>
  <c r="BL58" i="1" s="1"/>
  <c r="BM58" i="1" s="1"/>
  <c r="V58" i="1" s="1"/>
  <c r="CL59" i="1"/>
  <c r="Q59" i="1"/>
  <c r="H60" i="1"/>
  <c r="CP64" i="1"/>
  <c r="CR64" i="1" s="1"/>
  <c r="CT64" i="1" s="1"/>
  <c r="BL64" i="1" s="1"/>
  <c r="BM64" i="1" s="1"/>
  <c r="V64" i="1" s="1"/>
  <c r="CL66" i="1"/>
  <c r="CP71" i="1"/>
  <c r="CR71" i="1" s="1"/>
  <c r="CT71" i="1" s="1"/>
  <c r="BL71" i="1" s="1"/>
  <c r="BM71" i="1" s="1"/>
  <c r="V71" i="1" s="1"/>
  <c r="J73" i="1"/>
  <c r="H73" i="1"/>
  <c r="CP74" i="1"/>
  <c r="CR74" i="1" s="1"/>
  <c r="CT74" i="1" s="1"/>
  <c r="BL74" i="1" s="1"/>
  <c r="BM74" i="1" s="1"/>
  <c r="V74" i="1" s="1"/>
  <c r="CL75" i="1"/>
  <c r="Q75" i="1"/>
  <c r="H76" i="1"/>
  <c r="CP80" i="1"/>
  <c r="CR80" i="1" s="1"/>
  <c r="CT80" i="1" s="1"/>
  <c r="BL80" i="1" s="1"/>
  <c r="BM80" i="1" s="1"/>
  <c r="V80" i="1" s="1"/>
  <c r="CL82" i="1"/>
  <c r="CP87" i="1"/>
  <c r="CR87" i="1" s="1"/>
  <c r="CT87" i="1" s="1"/>
  <c r="BL87" i="1" s="1"/>
  <c r="BM87" i="1" s="1"/>
  <c r="V87" i="1" s="1"/>
  <c r="J89" i="1"/>
  <c r="H89" i="1"/>
  <c r="CP90" i="1"/>
  <c r="CR90" i="1" s="1"/>
  <c r="CT90" i="1" s="1"/>
  <c r="BL90" i="1" s="1"/>
  <c r="BM90" i="1" s="1"/>
  <c r="V90" i="1" s="1"/>
  <c r="CL91" i="1"/>
  <c r="Q91" i="1"/>
  <c r="H92" i="1"/>
  <c r="CP96" i="1"/>
  <c r="CR96" i="1" s="1"/>
  <c r="CT96" i="1" s="1"/>
  <c r="BL96" i="1" s="1"/>
  <c r="BM96" i="1" s="1"/>
  <c r="V96" i="1" s="1"/>
  <c r="CL98" i="1"/>
  <c r="CP103" i="1"/>
  <c r="CR103" i="1" s="1"/>
  <c r="CT103" i="1" s="1"/>
  <c r="BL103" i="1" s="1"/>
  <c r="BM103" i="1" s="1"/>
  <c r="V103" i="1" s="1"/>
  <c r="J105" i="1"/>
  <c r="H105" i="1"/>
  <c r="CP106" i="1"/>
  <c r="CR106" i="1" s="1"/>
  <c r="CT106" i="1" s="1"/>
  <c r="BL106" i="1" s="1"/>
  <c r="BM106" i="1" s="1"/>
  <c r="V106" i="1" s="1"/>
  <c r="CL107" i="1"/>
  <c r="Q107" i="1"/>
  <c r="H108" i="1"/>
  <c r="CP112" i="1"/>
  <c r="CR112" i="1" s="1"/>
  <c r="CT112" i="1" s="1"/>
  <c r="BL112" i="1" s="1"/>
  <c r="BM112" i="1" s="1"/>
  <c r="V112" i="1" s="1"/>
  <c r="CL114" i="1"/>
  <c r="CP119" i="1"/>
  <c r="CR119" i="1" s="1"/>
  <c r="CT119" i="1" s="1"/>
  <c r="BL119" i="1" s="1"/>
  <c r="BM119" i="1" s="1"/>
  <c r="V119" i="1" s="1"/>
  <c r="J121" i="1"/>
  <c r="H121" i="1"/>
  <c r="CP122" i="1"/>
  <c r="CR122" i="1" s="1"/>
  <c r="CT122" i="1" s="1"/>
  <c r="BL122" i="1" s="1"/>
  <c r="BM122" i="1" s="1"/>
  <c r="V122" i="1" s="1"/>
  <c r="CL123" i="1"/>
  <c r="Q123" i="1"/>
  <c r="H124" i="1"/>
  <c r="CP128" i="1"/>
  <c r="CR128" i="1" s="1"/>
  <c r="CT128" i="1" s="1"/>
  <c r="BL128" i="1" s="1"/>
  <c r="BM128" i="1" s="1"/>
  <c r="V128" i="1" s="1"/>
  <c r="CL130" i="1"/>
  <c r="CP134" i="1"/>
  <c r="CR134" i="1" s="1"/>
  <c r="CT134" i="1" s="1"/>
  <c r="BL134" i="1" s="1"/>
  <c r="BM134" i="1" s="1"/>
  <c r="V134" i="1" s="1"/>
  <c r="H137" i="1"/>
  <c r="CP138" i="1"/>
  <c r="CR138" i="1" s="1"/>
  <c r="CT138" i="1" s="1"/>
  <c r="BL138" i="1" s="1"/>
  <c r="BM138" i="1" s="1"/>
  <c r="V138" i="1" s="1"/>
  <c r="H145" i="1"/>
  <c r="J158" i="1"/>
  <c r="H158" i="1"/>
  <c r="CP174" i="1"/>
  <c r="CR174" i="1" s="1"/>
  <c r="CT174" i="1" s="1"/>
  <c r="BL174" i="1" s="1"/>
  <c r="BM174" i="1" s="1"/>
  <c r="V174" i="1" s="1"/>
  <c r="CP175" i="1"/>
  <c r="CR175" i="1" s="1"/>
  <c r="CT175" i="1" s="1"/>
  <c r="BL175" i="1" s="1"/>
  <c r="BM175" i="1" s="1"/>
  <c r="V175" i="1" s="1"/>
  <c r="CL192" i="1"/>
  <c r="Q192" i="1"/>
  <c r="H193" i="1"/>
  <c r="CP197" i="1"/>
  <c r="CR197" i="1" s="1"/>
  <c r="CT197" i="1" s="1"/>
  <c r="BL197" i="1" s="1"/>
  <c r="BM197" i="1" s="1"/>
  <c r="V197" i="1" s="1"/>
  <c r="CP214" i="1"/>
  <c r="CR214" i="1" s="1"/>
  <c r="CT214" i="1" s="1"/>
  <c r="BL214" i="1" s="1"/>
  <c r="BM214" i="1" s="1"/>
  <c r="V214" i="1" s="1"/>
  <c r="CP218" i="1"/>
  <c r="CR218" i="1" s="1"/>
  <c r="CT218" i="1" s="1"/>
  <c r="BL218" i="1" s="1"/>
  <c r="BM218" i="1" s="1"/>
  <c r="V218" i="1" s="1"/>
  <c r="CL277" i="1"/>
  <c r="Q277" i="1"/>
  <c r="J279" i="1"/>
  <c r="H279" i="1"/>
  <c r="CL134" i="1"/>
  <c r="Q134" i="1"/>
  <c r="CL142" i="1"/>
  <c r="Q142" i="1"/>
  <c r="CL147" i="1"/>
  <c r="Q147" i="1"/>
  <c r="H149" i="1"/>
  <c r="CP153" i="1"/>
  <c r="CR153" i="1" s="1"/>
  <c r="CT153" i="1" s="1"/>
  <c r="BL153" i="1" s="1"/>
  <c r="BM153" i="1" s="1"/>
  <c r="V153" i="1" s="1"/>
  <c r="CL155" i="1"/>
  <c r="CP160" i="1"/>
  <c r="CR160" i="1" s="1"/>
  <c r="CT160" i="1" s="1"/>
  <c r="BL160" i="1" s="1"/>
  <c r="BM160" i="1" s="1"/>
  <c r="V160" i="1" s="1"/>
  <c r="J162" i="1"/>
  <c r="H162" i="1"/>
  <c r="CP163" i="1"/>
  <c r="CR163" i="1" s="1"/>
  <c r="CT163" i="1" s="1"/>
  <c r="BL163" i="1" s="1"/>
  <c r="BM163" i="1" s="1"/>
  <c r="V163" i="1" s="1"/>
  <c r="CL164" i="1"/>
  <c r="Q164" i="1"/>
  <c r="H165" i="1"/>
  <c r="CP169" i="1"/>
  <c r="CR169" i="1" s="1"/>
  <c r="CT169" i="1" s="1"/>
  <c r="BL169" i="1" s="1"/>
  <c r="BM169" i="1" s="1"/>
  <c r="V169" i="1" s="1"/>
  <c r="CL171" i="1"/>
  <c r="CP176" i="1"/>
  <c r="CR176" i="1" s="1"/>
  <c r="CT176" i="1" s="1"/>
  <c r="BL176" i="1" s="1"/>
  <c r="BM176" i="1" s="1"/>
  <c r="V176" i="1" s="1"/>
  <c r="J178" i="1"/>
  <c r="H178" i="1"/>
  <c r="CP179" i="1"/>
  <c r="CR179" i="1" s="1"/>
  <c r="CT179" i="1" s="1"/>
  <c r="BL179" i="1" s="1"/>
  <c r="BM179" i="1" s="1"/>
  <c r="V179" i="1" s="1"/>
  <c r="CL180" i="1"/>
  <c r="Q180" i="1"/>
  <c r="H181" i="1"/>
  <c r="CP185" i="1"/>
  <c r="CR185" i="1" s="1"/>
  <c r="CT185" i="1" s="1"/>
  <c r="BL185" i="1" s="1"/>
  <c r="BM185" i="1" s="1"/>
  <c r="V185" i="1" s="1"/>
  <c r="CL187" i="1"/>
  <c r="CP192" i="1"/>
  <c r="CR192" i="1" s="1"/>
  <c r="CT192" i="1" s="1"/>
  <c r="BL192" i="1" s="1"/>
  <c r="BM192" i="1" s="1"/>
  <c r="V192" i="1" s="1"/>
  <c r="J194" i="1"/>
  <c r="H194" i="1"/>
  <c r="CP195" i="1"/>
  <c r="CR195" i="1" s="1"/>
  <c r="CT195" i="1" s="1"/>
  <c r="BL195" i="1" s="1"/>
  <c r="BM195" i="1" s="1"/>
  <c r="V195" i="1" s="1"/>
  <c r="CL196" i="1"/>
  <c r="Q196" i="1"/>
  <c r="H197" i="1"/>
  <c r="CP201" i="1"/>
  <c r="CR201" i="1" s="1"/>
  <c r="CT201" i="1" s="1"/>
  <c r="BL201" i="1" s="1"/>
  <c r="BM201" i="1" s="1"/>
  <c r="V201" i="1" s="1"/>
  <c r="H204" i="1"/>
  <c r="CP210" i="1"/>
  <c r="CR210" i="1" s="1"/>
  <c r="CT210" i="1" s="1"/>
  <c r="BL210" i="1" s="1"/>
  <c r="BM210" i="1" s="1"/>
  <c r="V210" i="1" s="1"/>
  <c r="CP215" i="1"/>
  <c r="CR215" i="1" s="1"/>
  <c r="CT215" i="1" s="1"/>
  <c r="BL215" i="1" s="1"/>
  <c r="BM215" i="1" s="1"/>
  <c r="V215" i="1" s="1"/>
  <c r="H218" i="1"/>
  <c r="CP219" i="1"/>
  <c r="CR219" i="1" s="1"/>
  <c r="CT219" i="1" s="1"/>
  <c r="BL219" i="1" s="1"/>
  <c r="BM219" i="1" s="1"/>
  <c r="V219" i="1" s="1"/>
  <c r="CL237" i="1"/>
  <c r="Q237" i="1"/>
  <c r="CP244" i="1"/>
  <c r="CR244" i="1" s="1"/>
  <c r="CT244" i="1" s="1"/>
  <c r="BL244" i="1" s="1"/>
  <c r="BM244" i="1" s="1"/>
  <c r="V244" i="1" s="1"/>
  <c r="Q34" i="1"/>
  <c r="Q38" i="1"/>
  <c r="Q42" i="1"/>
  <c r="Q46" i="1"/>
  <c r="Q50" i="1"/>
  <c r="Q54" i="1"/>
  <c r="Q58" i="1"/>
  <c r="Q62" i="1"/>
  <c r="Q66" i="1"/>
  <c r="Q70" i="1"/>
  <c r="Q74" i="1"/>
  <c r="Q78" i="1"/>
  <c r="Q82" i="1"/>
  <c r="Q86" i="1"/>
  <c r="Q90" i="1"/>
  <c r="Q94" i="1"/>
  <c r="Q98" i="1"/>
  <c r="Q102" i="1"/>
  <c r="Q106" i="1"/>
  <c r="Q110" i="1"/>
  <c r="Q114" i="1"/>
  <c r="Q118" i="1"/>
  <c r="Q122" i="1"/>
  <c r="Q126" i="1"/>
  <c r="Q130" i="1"/>
  <c r="H138" i="1"/>
  <c r="CL139" i="1"/>
  <c r="CP143" i="1"/>
  <c r="CR143" i="1" s="1"/>
  <c r="CT143" i="1" s="1"/>
  <c r="BL143" i="1" s="1"/>
  <c r="BM143" i="1" s="1"/>
  <c r="V143" i="1" s="1"/>
  <c r="CP144" i="1"/>
  <c r="CR144" i="1" s="1"/>
  <c r="CT144" i="1" s="1"/>
  <c r="BL144" i="1" s="1"/>
  <c r="BM144" i="1" s="1"/>
  <c r="V144" i="1" s="1"/>
  <c r="CP148" i="1"/>
  <c r="CR148" i="1" s="1"/>
  <c r="CT148" i="1" s="1"/>
  <c r="BL148" i="1" s="1"/>
  <c r="BM148" i="1" s="1"/>
  <c r="V148" i="1" s="1"/>
  <c r="J150" i="1"/>
  <c r="H150" i="1"/>
  <c r="CP151" i="1"/>
  <c r="CR151" i="1" s="1"/>
  <c r="CT151" i="1" s="1"/>
  <c r="BL151" i="1" s="1"/>
  <c r="BM151" i="1" s="1"/>
  <c r="V151" i="1" s="1"/>
  <c r="CL152" i="1"/>
  <c r="Q152" i="1"/>
  <c r="H153" i="1"/>
  <c r="CP157" i="1"/>
  <c r="CR157" i="1" s="1"/>
  <c r="CT157" i="1" s="1"/>
  <c r="BL157" i="1" s="1"/>
  <c r="BM157" i="1" s="1"/>
  <c r="V157" i="1" s="1"/>
  <c r="CL159" i="1"/>
  <c r="CP164" i="1"/>
  <c r="CR164" i="1" s="1"/>
  <c r="CT164" i="1" s="1"/>
  <c r="BL164" i="1" s="1"/>
  <c r="BM164" i="1" s="1"/>
  <c r="V164" i="1" s="1"/>
  <c r="J166" i="1"/>
  <c r="H166" i="1"/>
  <c r="CP167" i="1"/>
  <c r="CR167" i="1" s="1"/>
  <c r="CT167" i="1" s="1"/>
  <c r="BL167" i="1" s="1"/>
  <c r="BM167" i="1" s="1"/>
  <c r="V167" i="1" s="1"/>
  <c r="CL168" i="1"/>
  <c r="Q168" i="1"/>
  <c r="H169" i="1"/>
  <c r="CP173" i="1"/>
  <c r="CR173" i="1" s="1"/>
  <c r="CT173" i="1" s="1"/>
  <c r="BL173" i="1" s="1"/>
  <c r="BM173" i="1" s="1"/>
  <c r="V173" i="1" s="1"/>
  <c r="CP180" i="1"/>
  <c r="CR180" i="1" s="1"/>
  <c r="CT180" i="1" s="1"/>
  <c r="BL180" i="1" s="1"/>
  <c r="BM180" i="1" s="1"/>
  <c r="V180" i="1" s="1"/>
  <c r="J182" i="1"/>
  <c r="H182" i="1"/>
  <c r="CP183" i="1"/>
  <c r="CR183" i="1" s="1"/>
  <c r="CT183" i="1" s="1"/>
  <c r="BL183" i="1" s="1"/>
  <c r="BM183" i="1" s="1"/>
  <c r="V183" i="1" s="1"/>
  <c r="CL184" i="1"/>
  <c r="Q184" i="1"/>
  <c r="H185" i="1"/>
  <c r="CP189" i="1"/>
  <c r="CR189" i="1" s="1"/>
  <c r="CT189" i="1" s="1"/>
  <c r="BL189" i="1" s="1"/>
  <c r="BM189" i="1" s="1"/>
  <c r="V189" i="1" s="1"/>
  <c r="CP196" i="1"/>
  <c r="CR196" i="1" s="1"/>
  <c r="CT196" i="1" s="1"/>
  <c r="BL196" i="1" s="1"/>
  <c r="BM196" i="1" s="1"/>
  <c r="V196" i="1" s="1"/>
  <c r="J198" i="1"/>
  <c r="H198" i="1"/>
  <c r="CP199" i="1"/>
  <c r="CR199" i="1" s="1"/>
  <c r="CT199" i="1" s="1"/>
  <c r="BL199" i="1" s="1"/>
  <c r="BM199" i="1" s="1"/>
  <c r="V199" i="1" s="1"/>
  <c r="CL200" i="1"/>
  <c r="Q200" i="1"/>
  <c r="H201" i="1"/>
  <c r="CP207" i="1"/>
  <c r="CR207" i="1" s="1"/>
  <c r="CT207" i="1" s="1"/>
  <c r="BL207" i="1" s="1"/>
  <c r="BM207" i="1" s="1"/>
  <c r="V207" i="1" s="1"/>
  <c r="H210" i="1"/>
  <c r="CP211" i="1"/>
  <c r="CR211" i="1" s="1"/>
  <c r="CT211" i="1" s="1"/>
  <c r="BL211" i="1" s="1"/>
  <c r="BM211" i="1" s="1"/>
  <c r="V211" i="1" s="1"/>
  <c r="CL229" i="1"/>
  <c r="Q229" i="1"/>
  <c r="CP236" i="1"/>
  <c r="CR236" i="1" s="1"/>
  <c r="CT236" i="1" s="1"/>
  <c r="BL236" i="1" s="1"/>
  <c r="BM236" i="1" s="1"/>
  <c r="V236" i="1" s="1"/>
  <c r="CL253" i="1"/>
  <c r="Q253" i="1"/>
  <c r="CP311" i="1"/>
  <c r="CR311" i="1" s="1"/>
  <c r="CT311" i="1" s="1"/>
  <c r="BL311" i="1" s="1"/>
  <c r="BM311" i="1" s="1"/>
  <c r="V311" i="1" s="1"/>
  <c r="CP312" i="1"/>
  <c r="CR312" i="1" s="1"/>
  <c r="CT312" i="1" s="1"/>
  <c r="BL312" i="1" s="1"/>
  <c r="BM312" i="1" s="1"/>
  <c r="V312" i="1" s="1"/>
  <c r="CP328" i="1"/>
  <c r="CR328" i="1" s="1"/>
  <c r="CT328" i="1" s="1"/>
  <c r="BL328" i="1" s="1"/>
  <c r="BM328" i="1" s="1"/>
  <c r="V328" i="1" s="1"/>
  <c r="Q29" i="1"/>
  <c r="Q33" i="1"/>
  <c r="Q37" i="1"/>
  <c r="Q41" i="1"/>
  <c r="Q45" i="1"/>
  <c r="Q49" i="1"/>
  <c r="Q53" i="1"/>
  <c r="Q57" i="1"/>
  <c r="Q61" i="1"/>
  <c r="Q65" i="1"/>
  <c r="Q69" i="1"/>
  <c r="Q73" i="1"/>
  <c r="Q77" i="1"/>
  <c r="Q81" i="1"/>
  <c r="Q85" i="1"/>
  <c r="Q89" i="1"/>
  <c r="Q93" i="1"/>
  <c r="Q97" i="1"/>
  <c r="Q101" i="1"/>
  <c r="Q105" i="1"/>
  <c r="Q109" i="1"/>
  <c r="Q113" i="1"/>
  <c r="Q117" i="1"/>
  <c r="Q121" i="1"/>
  <c r="Q125" i="1"/>
  <c r="Q129" i="1"/>
  <c r="Q133" i="1"/>
  <c r="CL138" i="1"/>
  <c r="Q138" i="1"/>
  <c r="H140" i="1"/>
  <c r="CL146" i="1"/>
  <c r="CP147" i="1"/>
  <c r="CR147" i="1" s="1"/>
  <c r="CT147" i="1" s="1"/>
  <c r="BL147" i="1" s="1"/>
  <c r="BM147" i="1" s="1"/>
  <c r="V147" i="1" s="1"/>
  <c r="Q148" i="1"/>
  <c r="CP152" i="1"/>
  <c r="CR152" i="1" s="1"/>
  <c r="CT152" i="1" s="1"/>
  <c r="BL152" i="1" s="1"/>
  <c r="BM152" i="1" s="1"/>
  <c r="V152" i="1" s="1"/>
  <c r="J154" i="1"/>
  <c r="H154" i="1"/>
  <c r="CP155" i="1"/>
  <c r="CR155" i="1" s="1"/>
  <c r="CT155" i="1" s="1"/>
  <c r="BL155" i="1" s="1"/>
  <c r="BM155" i="1" s="1"/>
  <c r="V155" i="1" s="1"/>
  <c r="CL156" i="1"/>
  <c r="Q156" i="1"/>
  <c r="H157" i="1"/>
  <c r="CP161" i="1"/>
  <c r="CR161" i="1" s="1"/>
  <c r="CT161" i="1" s="1"/>
  <c r="BL161" i="1" s="1"/>
  <c r="BM161" i="1" s="1"/>
  <c r="V161" i="1" s="1"/>
  <c r="CL163" i="1"/>
  <c r="CP168" i="1"/>
  <c r="CR168" i="1" s="1"/>
  <c r="CT168" i="1" s="1"/>
  <c r="BL168" i="1" s="1"/>
  <c r="BM168" i="1" s="1"/>
  <c r="V168" i="1" s="1"/>
  <c r="J170" i="1"/>
  <c r="H170" i="1"/>
  <c r="CP171" i="1"/>
  <c r="CR171" i="1" s="1"/>
  <c r="CT171" i="1" s="1"/>
  <c r="BL171" i="1" s="1"/>
  <c r="BM171" i="1" s="1"/>
  <c r="V171" i="1" s="1"/>
  <c r="CL172" i="1"/>
  <c r="Q172" i="1"/>
  <c r="H173" i="1"/>
  <c r="CP177" i="1"/>
  <c r="CR177" i="1" s="1"/>
  <c r="CT177" i="1" s="1"/>
  <c r="BL177" i="1" s="1"/>
  <c r="BM177" i="1" s="1"/>
  <c r="V177" i="1" s="1"/>
  <c r="CL179" i="1"/>
  <c r="CP184" i="1"/>
  <c r="CR184" i="1" s="1"/>
  <c r="CT184" i="1" s="1"/>
  <c r="BL184" i="1" s="1"/>
  <c r="BM184" i="1" s="1"/>
  <c r="V184" i="1" s="1"/>
  <c r="J186" i="1"/>
  <c r="H186" i="1"/>
  <c r="CP187" i="1"/>
  <c r="CR187" i="1" s="1"/>
  <c r="CT187" i="1" s="1"/>
  <c r="BL187" i="1" s="1"/>
  <c r="BM187" i="1" s="1"/>
  <c r="V187" i="1" s="1"/>
  <c r="CL188" i="1"/>
  <c r="Q188" i="1"/>
  <c r="H189" i="1"/>
  <c r="CP193" i="1"/>
  <c r="CR193" i="1" s="1"/>
  <c r="CT193" i="1" s="1"/>
  <c r="BL193" i="1" s="1"/>
  <c r="BM193" i="1" s="1"/>
  <c r="V193" i="1" s="1"/>
  <c r="CL195" i="1"/>
  <c r="CP200" i="1"/>
  <c r="CR200" i="1" s="1"/>
  <c r="CT200" i="1" s="1"/>
  <c r="BL200" i="1" s="1"/>
  <c r="BM200" i="1" s="1"/>
  <c r="V200" i="1" s="1"/>
  <c r="J202" i="1"/>
  <c r="H202" i="1"/>
  <c r="CP203" i="1"/>
  <c r="CR203" i="1" s="1"/>
  <c r="CT203" i="1" s="1"/>
  <c r="BL203" i="1" s="1"/>
  <c r="BM203" i="1" s="1"/>
  <c r="V203" i="1" s="1"/>
  <c r="CP217" i="1"/>
  <c r="CR217" i="1" s="1"/>
  <c r="CT217" i="1" s="1"/>
  <c r="BL217" i="1" s="1"/>
  <c r="BM217" i="1" s="1"/>
  <c r="V217" i="1" s="1"/>
  <c r="H220" i="1"/>
  <c r="CP228" i="1"/>
  <c r="CR228" i="1" s="1"/>
  <c r="CT228" i="1" s="1"/>
  <c r="BL228" i="1" s="1"/>
  <c r="BM228" i="1" s="1"/>
  <c r="V228" i="1" s="1"/>
  <c r="CP252" i="1"/>
  <c r="CR252" i="1" s="1"/>
  <c r="CT252" i="1" s="1"/>
  <c r="BL252" i="1" s="1"/>
  <c r="BM252" i="1" s="1"/>
  <c r="V252" i="1" s="1"/>
  <c r="CL207" i="1"/>
  <c r="Q207" i="1"/>
  <c r="CL215" i="1"/>
  <c r="Q215" i="1"/>
  <c r="H226" i="1"/>
  <c r="CP229" i="1"/>
  <c r="CR229" i="1" s="1"/>
  <c r="CT229" i="1" s="1"/>
  <c r="BL229" i="1" s="1"/>
  <c r="BM229" i="1" s="1"/>
  <c r="V229" i="1" s="1"/>
  <c r="H234" i="1"/>
  <c r="CP237" i="1"/>
  <c r="CR237" i="1" s="1"/>
  <c r="CT237" i="1" s="1"/>
  <c r="BL237" i="1" s="1"/>
  <c r="BM237" i="1" s="1"/>
  <c r="V237" i="1" s="1"/>
  <c r="H242" i="1"/>
  <c r="CP245" i="1"/>
  <c r="CR245" i="1" s="1"/>
  <c r="CT245" i="1" s="1"/>
  <c r="BL245" i="1" s="1"/>
  <c r="BM245" i="1" s="1"/>
  <c r="V245" i="1" s="1"/>
  <c r="H250" i="1"/>
  <c r="CP253" i="1"/>
  <c r="CR253" i="1" s="1"/>
  <c r="CT253" i="1" s="1"/>
  <c r="BL253" i="1" s="1"/>
  <c r="BM253" i="1" s="1"/>
  <c r="V253" i="1" s="1"/>
  <c r="BM257" i="1"/>
  <c r="V257" i="1" s="1"/>
  <c r="J259" i="1"/>
  <c r="H259" i="1"/>
  <c r="CP265" i="1"/>
  <c r="CR265" i="1" s="1"/>
  <c r="CT265" i="1" s="1"/>
  <c r="BL265" i="1" s="1"/>
  <c r="BM265" i="1" s="1"/>
  <c r="V265" i="1" s="1"/>
  <c r="CP270" i="1"/>
  <c r="CR270" i="1" s="1"/>
  <c r="CT270" i="1" s="1"/>
  <c r="BL270" i="1" s="1"/>
  <c r="BM270" i="1" s="1"/>
  <c r="V270" i="1" s="1"/>
  <c r="H274" i="1"/>
  <c r="CP287" i="1"/>
  <c r="CR287" i="1" s="1"/>
  <c r="CT287" i="1" s="1"/>
  <c r="BL287" i="1" s="1"/>
  <c r="BM287" i="1" s="1"/>
  <c r="V287" i="1" s="1"/>
  <c r="CP288" i="1"/>
  <c r="CR288" i="1" s="1"/>
  <c r="CT288" i="1" s="1"/>
  <c r="BL288" i="1" s="1"/>
  <c r="BM288" i="1" s="1"/>
  <c r="V288" i="1" s="1"/>
  <c r="V289" i="1"/>
  <c r="CL305" i="1"/>
  <c r="Q305" i="1"/>
  <c r="CP319" i="1"/>
  <c r="CR319" i="1" s="1"/>
  <c r="CT319" i="1" s="1"/>
  <c r="BL319" i="1" s="1"/>
  <c r="BM319" i="1" s="1"/>
  <c r="V319" i="1" s="1"/>
  <c r="CP320" i="1"/>
  <c r="CR320" i="1" s="1"/>
  <c r="CT320" i="1" s="1"/>
  <c r="BL320" i="1" s="1"/>
  <c r="BM320" i="1" s="1"/>
  <c r="V320" i="1" s="1"/>
  <c r="V321" i="1"/>
  <c r="Q151" i="1"/>
  <c r="Q155" i="1"/>
  <c r="Q159" i="1"/>
  <c r="Q163" i="1"/>
  <c r="Q167" i="1"/>
  <c r="Q171" i="1"/>
  <c r="Q175" i="1"/>
  <c r="Q179" i="1"/>
  <c r="Q183" i="1"/>
  <c r="Q187" i="1"/>
  <c r="Q191" i="1"/>
  <c r="Q195" i="1"/>
  <c r="Q199" i="1"/>
  <c r="CL204" i="1"/>
  <c r="H211" i="1"/>
  <c r="CL212" i="1"/>
  <c r="H219" i="1"/>
  <c r="CL220" i="1"/>
  <c r="Q221" i="1"/>
  <c r="CP224" i="1"/>
  <c r="CR224" i="1" s="1"/>
  <c r="CT224" i="1" s="1"/>
  <c r="BL224" i="1" s="1"/>
  <c r="BM224" i="1" s="1"/>
  <c r="V224" i="1" s="1"/>
  <c r="CL225" i="1"/>
  <c r="Q225" i="1"/>
  <c r="CP232" i="1"/>
  <c r="CR232" i="1" s="1"/>
  <c r="CT232" i="1" s="1"/>
  <c r="BL232" i="1" s="1"/>
  <c r="BM232" i="1" s="1"/>
  <c r="V232" i="1" s="1"/>
  <c r="CL233" i="1"/>
  <c r="Q233" i="1"/>
  <c r="CP240" i="1"/>
  <c r="CR240" i="1" s="1"/>
  <c r="CT240" i="1" s="1"/>
  <c r="BL240" i="1" s="1"/>
  <c r="BM240" i="1" s="1"/>
  <c r="V240" i="1" s="1"/>
  <c r="CL241" i="1"/>
  <c r="Q241" i="1"/>
  <c r="CP248" i="1"/>
  <c r="CR248" i="1" s="1"/>
  <c r="CT248" i="1" s="1"/>
  <c r="BL248" i="1" s="1"/>
  <c r="BM248" i="1" s="1"/>
  <c r="V248" i="1" s="1"/>
  <c r="CL249" i="1"/>
  <c r="Q249" i="1"/>
  <c r="CP263" i="1"/>
  <c r="CR263" i="1" s="1"/>
  <c r="CT263" i="1" s="1"/>
  <c r="BL263" i="1" s="1"/>
  <c r="BM263" i="1" s="1"/>
  <c r="V263" i="1" s="1"/>
  <c r="CP264" i="1"/>
  <c r="CR264" i="1" s="1"/>
  <c r="CT264" i="1" s="1"/>
  <c r="BL264" i="1" s="1"/>
  <c r="BM264" i="1" s="1"/>
  <c r="V264" i="1" s="1"/>
  <c r="CL281" i="1"/>
  <c r="Q281" i="1"/>
  <c r="CP295" i="1"/>
  <c r="CR295" i="1" s="1"/>
  <c r="CT295" i="1" s="1"/>
  <c r="BL295" i="1" s="1"/>
  <c r="BM295" i="1" s="1"/>
  <c r="V295" i="1" s="1"/>
  <c r="CP296" i="1"/>
  <c r="CR296" i="1" s="1"/>
  <c r="CT296" i="1" s="1"/>
  <c r="BL296" i="1" s="1"/>
  <c r="BM296" i="1" s="1"/>
  <c r="V296" i="1" s="1"/>
  <c r="V297" i="1"/>
  <c r="CL313" i="1"/>
  <c r="Q313" i="1"/>
  <c r="CP339" i="1"/>
  <c r="CR339" i="1" s="1"/>
  <c r="CT339" i="1" s="1"/>
  <c r="BL339" i="1" s="1"/>
  <c r="BM339" i="1" s="1"/>
  <c r="V339" i="1" s="1"/>
  <c r="Q146" i="1"/>
  <c r="Q150" i="1"/>
  <c r="Q154" i="1"/>
  <c r="Q158" i="1"/>
  <c r="Q162" i="1"/>
  <c r="Q166" i="1"/>
  <c r="Q170" i="1"/>
  <c r="Q174" i="1"/>
  <c r="Q178" i="1"/>
  <c r="Q182" i="1"/>
  <c r="Q186" i="1"/>
  <c r="Q190" i="1"/>
  <c r="Q194" i="1"/>
  <c r="Q198" i="1"/>
  <c r="Q202" i="1"/>
  <c r="CL203" i="1"/>
  <c r="H205" i="1"/>
  <c r="CL211" i="1"/>
  <c r="Q211" i="1"/>
  <c r="H213" i="1"/>
  <c r="CL219" i="1"/>
  <c r="Q219" i="1"/>
  <c r="H221" i="1"/>
  <c r="H222" i="1"/>
  <c r="CP225" i="1"/>
  <c r="CR225" i="1" s="1"/>
  <c r="CT225" i="1" s="1"/>
  <c r="BL225" i="1" s="1"/>
  <c r="BM225" i="1" s="1"/>
  <c r="V225" i="1" s="1"/>
  <c r="H230" i="1"/>
  <c r="H231" i="1"/>
  <c r="CP233" i="1"/>
  <c r="CR233" i="1" s="1"/>
  <c r="CT233" i="1" s="1"/>
  <c r="BL233" i="1" s="1"/>
  <c r="BM233" i="1" s="1"/>
  <c r="V233" i="1" s="1"/>
  <c r="H238" i="1"/>
  <c r="H239" i="1"/>
  <c r="CP241" i="1"/>
  <c r="CR241" i="1" s="1"/>
  <c r="CT241" i="1" s="1"/>
  <c r="BL241" i="1" s="1"/>
  <c r="BM241" i="1" s="1"/>
  <c r="V241" i="1" s="1"/>
  <c r="H246" i="1"/>
  <c r="H247" i="1"/>
  <c r="CP249" i="1"/>
  <c r="CR249" i="1" s="1"/>
  <c r="CT249" i="1" s="1"/>
  <c r="BL249" i="1" s="1"/>
  <c r="BM249" i="1" s="1"/>
  <c r="V249" i="1" s="1"/>
  <c r="H254" i="1"/>
  <c r="H255" i="1"/>
  <c r="Q257" i="1"/>
  <c r="CL257" i="1"/>
  <c r="CL261" i="1"/>
  <c r="Q261" i="1"/>
  <c r="J263" i="1"/>
  <c r="H263" i="1"/>
  <c r="CL289" i="1"/>
  <c r="Q289" i="1"/>
  <c r="CP303" i="1"/>
  <c r="CR303" i="1" s="1"/>
  <c r="CT303" i="1" s="1"/>
  <c r="BL303" i="1" s="1"/>
  <c r="BM303" i="1" s="1"/>
  <c r="V303" i="1" s="1"/>
  <c r="CP304" i="1"/>
  <c r="CR304" i="1" s="1"/>
  <c r="CT304" i="1" s="1"/>
  <c r="BL304" i="1" s="1"/>
  <c r="BM304" i="1" s="1"/>
  <c r="V304" i="1" s="1"/>
  <c r="V305" i="1"/>
  <c r="CL321" i="1"/>
  <c r="Q321" i="1"/>
  <c r="J325" i="1"/>
  <c r="H325" i="1"/>
  <c r="CP325" i="1"/>
  <c r="CR325" i="1" s="1"/>
  <c r="CT325" i="1" s="1"/>
  <c r="BL325" i="1" s="1"/>
  <c r="BM325" i="1" s="1"/>
  <c r="V325" i="1" s="1"/>
  <c r="CP333" i="1"/>
  <c r="CR333" i="1" s="1"/>
  <c r="CT333" i="1" s="1"/>
  <c r="BL333" i="1" s="1"/>
  <c r="BM333" i="1" s="1"/>
  <c r="V333" i="1" s="1"/>
  <c r="CP334" i="1"/>
  <c r="CR334" i="1" s="1"/>
  <c r="CT334" i="1" s="1"/>
  <c r="BL334" i="1" s="1"/>
  <c r="BM334" i="1" s="1"/>
  <c r="V334" i="1" s="1"/>
  <c r="CP261" i="1"/>
  <c r="CR261" i="1" s="1"/>
  <c r="CT261" i="1" s="1"/>
  <c r="BL261" i="1" s="1"/>
  <c r="BM261" i="1" s="1"/>
  <c r="V261" i="1" s="1"/>
  <c r="CP266" i="1"/>
  <c r="CR266" i="1" s="1"/>
  <c r="CT266" i="1" s="1"/>
  <c r="BL266" i="1" s="1"/>
  <c r="BM266" i="1" s="1"/>
  <c r="V266" i="1" s="1"/>
  <c r="CL268" i="1"/>
  <c r="H270" i="1"/>
  <c r="CL273" i="1"/>
  <c r="Q273" i="1"/>
  <c r="J275" i="1"/>
  <c r="H275" i="1"/>
  <c r="CP276" i="1"/>
  <c r="CR276" i="1" s="1"/>
  <c r="CT276" i="1" s="1"/>
  <c r="BL276" i="1" s="1"/>
  <c r="BM276" i="1" s="1"/>
  <c r="V276" i="1" s="1"/>
  <c r="CP277" i="1"/>
  <c r="CR277" i="1" s="1"/>
  <c r="CT277" i="1" s="1"/>
  <c r="BL277" i="1" s="1"/>
  <c r="BM277" i="1" s="1"/>
  <c r="V277" i="1" s="1"/>
  <c r="CP280" i="1"/>
  <c r="CR280" i="1" s="1"/>
  <c r="CT280" i="1" s="1"/>
  <c r="BL280" i="1" s="1"/>
  <c r="BM280" i="1" s="1"/>
  <c r="V280" i="1" s="1"/>
  <c r="CP281" i="1"/>
  <c r="CR281" i="1" s="1"/>
  <c r="CT281" i="1" s="1"/>
  <c r="BL281" i="1" s="1"/>
  <c r="BM281" i="1" s="1"/>
  <c r="V281" i="1" s="1"/>
  <c r="J283" i="1"/>
  <c r="H283" i="1"/>
  <c r="CP286" i="1"/>
  <c r="CR286" i="1" s="1"/>
  <c r="CT286" i="1" s="1"/>
  <c r="BL286" i="1" s="1"/>
  <c r="BM286" i="1" s="1"/>
  <c r="V286" i="1" s="1"/>
  <c r="J291" i="1"/>
  <c r="H291" i="1"/>
  <c r="CP294" i="1"/>
  <c r="CR294" i="1" s="1"/>
  <c r="CT294" i="1" s="1"/>
  <c r="BL294" i="1" s="1"/>
  <c r="BM294" i="1" s="1"/>
  <c r="V294" i="1" s="1"/>
  <c r="J299" i="1"/>
  <c r="H299" i="1"/>
  <c r="CP302" i="1"/>
  <c r="CR302" i="1" s="1"/>
  <c r="CT302" i="1" s="1"/>
  <c r="BL302" i="1" s="1"/>
  <c r="BM302" i="1" s="1"/>
  <c r="V302" i="1" s="1"/>
  <c r="J307" i="1"/>
  <c r="H307" i="1"/>
  <c r="CP310" i="1"/>
  <c r="CR310" i="1" s="1"/>
  <c r="CT310" i="1" s="1"/>
  <c r="BL310" i="1" s="1"/>
  <c r="BM310" i="1" s="1"/>
  <c r="V310" i="1" s="1"/>
  <c r="J315" i="1"/>
  <c r="H315" i="1"/>
  <c r="CP318" i="1"/>
  <c r="CR318" i="1" s="1"/>
  <c r="CT318" i="1" s="1"/>
  <c r="BL318" i="1" s="1"/>
  <c r="BM318" i="1" s="1"/>
  <c r="V318" i="1" s="1"/>
  <c r="CP323" i="1"/>
  <c r="CR323" i="1" s="1"/>
  <c r="CT323" i="1" s="1"/>
  <c r="BL323" i="1" s="1"/>
  <c r="BM323" i="1" s="1"/>
  <c r="V323" i="1" s="1"/>
  <c r="J329" i="1"/>
  <c r="H329" i="1"/>
  <c r="CP329" i="1"/>
  <c r="CR329" i="1" s="1"/>
  <c r="CT329" i="1" s="1"/>
  <c r="BL329" i="1" s="1"/>
  <c r="BM329" i="1" s="1"/>
  <c r="V329" i="1" s="1"/>
  <c r="J333" i="1"/>
  <c r="H333" i="1"/>
  <c r="CP337" i="1"/>
  <c r="CR337" i="1" s="1"/>
  <c r="CT337" i="1" s="1"/>
  <c r="BL337" i="1" s="1"/>
  <c r="BM337" i="1" s="1"/>
  <c r="V337" i="1" s="1"/>
  <c r="CP338" i="1"/>
  <c r="CR338" i="1" s="1"/>
  <c r="CT338" i="1" s="1"/>
  <c r="BL338" i="1" s="1"/>
  <c r="BM338" i="1" s="1"/>
  <c r="V338" i="1" s="1"/>
  <c r="BM343" i="1"/>
  <c r="V343" i="1" s="1"/>
  <c r="H258" i="1"/>
  <c r="CP258" i="1"/>
  <c r="CR258" i="1" s="1"/>
  <c r="CT258" i="1" s="1"/>
  <c r="BL258" i="1" s="1"/>
  <c r="BM258" i="1" s="1"/>
  <c r="V258" i="1" s="1"/>
  <c r="CL260" i="1"/>
  <c r="CP262" i="1"/>
  <c r="CR262" i="1" s="1"/>
  <c r="CT262" i="1" s="1"/>
  <c r="BL262" i="1" s="1"/>
  <c r="BM262" i="1" s="1"/>
  <c r="V262" i="1" s="1"/>
  <c r="CL264" i="1"/>
  <c r="H266" i="1"/>
  <c r="CL269" i="1"/>
  <c r="Q269" i="1"/>
  <c r="J271" i="1"/>
  <c r="H271" i="1"/>
  <c r="CP272" i="1"/>
  <c r="CR272" i="1" s="1"/>
  <c r="CT272" i="1" s="1"/>
  <c r="BL272" i="1" s="1"/>
  <c r="BM272" i="1" s="1"/>
  <c r="V272" i="1" s="1"/>
  <c r="CP273" i="1"/>
  <c r="CR273" i="1" s="1"/>
  <c r="CT273" i="1" s="1"/>
  <c r="BL273" i="1" s="1"/>
  <c r="BM273" i="1" s="1"/>
  <c r="V273" i="1" s="1"/>
  <c r="CP278" i="1"/>
  <c r="CR278" i="1" s="1"/>
  <c r="CT278" i="1" s="1"/>
  <c r="BL278" i="1" s="1"/>
  <c r="BM278" i="1" s="1"/>
  <c r="V278" i="1" s="1"/>
  <c r="CP284" i="1"/>
  <c r="CR284" i="1" s="1"/>
  <c r="CT284" i="1" s="1"/>
  <c r="BL284" i="1" s="1"/>
  <c r="BM284" i="1" s="1"/>
  <c r="V284" i="1" s="1"/>
  <c r="CL285" i="1"/>
  <c r="Q285" i="1"/>
  <c r="CL288" i="1"/>
  <c r="CP292" i="1"/>
  <c r="CR292" i="1" s="1"/>
  <c r="CT292" i="1" s="1"/>
  <c r="BL292" i="1" s="1"/>
  <c r="BM292" i="1" s="1"/>
  <c r="V292" i="1" s="1"/>
  <c r="CL293" i="1"/>
  <c r="Q293" i="1"/>
  <c r="CL296" i="1"/>
  <c r="CP300" i="1"/>
  <c r="CR300" i="1" s="1"/>
  <c r="CT300" i="1" s="1"/>
  <c r="BL300" i="1" s="1"/>
  <c r="BM300" i="1" s="1"/>
  <c r="V300" i="1" s="1"/>
  <c r="CL301" i="1"/>
  <c r="Q301" i="1"/>
  <c r="CL304" i="1"/>
  <c r="CP308" i="1"/>
  <c r="CR308" i="1" s="1"/>
  <c r="CT308" i="1" s="1"/>
  <c r="BL308" i="1" s="1"/>
  <c r="BM308" i="1" s="1"/>
  <c r="V308" i="1" s="1"/>
  <c r="CL309" i="1"/>
  <c r="Q309" i="1"/>
  <c r="CL312" i="1"/>
  <c r="CP316" i="1"/>
  <c r="CR316" i="1" s="1"/>
  <c r="CT316" i="1" s="1"/>
  <c r="BL316" i="1" s="1"/>
  <c r="BM316" i="1" s="1"/>
  <c r="V316" i="1" s="1"/>
  <c r="CL317" i="1"/>
  <c r="Q317" i="1"/>
  <c r="CL320" i="1"/>
  <c r="H324" i="1"/>
  <c r="J337" i="1"/>
  <c r="H337" i="1"/>
  <c r="CL355" i="1"/>
  <c r="Q355" i="1"/>
  <c r="CL371" i="1"/>
  <c r="Q371" i="1"/>
  <c r="Q223" i="1"/>
  <c r="Q227" i="1"/>
  <c r="Q231" i="1"/>
  <c r="Q235" i="1"/>
  <c r="Q239" i="1"/>
  <c r="Q243" i="1"/>
  <c r="Q247" i="1"/>
  <c r="Q251" i="1"/>
  <c r="Q255" i="1"/>
  <c r="H262" i="1"/>
  <c r="CL265" i="1"/>
  <c r="Q265" i="1"/>
  <c r="J267" i="1"/>
  <c r="H267" i="1"/>
  <c r="CP268" i="1"/>
  <c r="CR268" i="1" s="1"/>
  <c r="CT268" i="1" s="1"/>
  <c r="BL268" i="1" s="1"/>
  <c r="BM268" i="1" s="1"/>
  <c r="V268" i="1" s="1"/>
  <c r="CP269" i="1"/>
  <c r="CR269" i="1" s="1"/>
  <c r="CT269" i="1" s="1"/>
  <c r="BL269" i="1" s="1"/>
  <c r="BM269" i="1" s="1"/>
  <c r="V269" i="1" s="1"/>
  <c r="CP274" i="1"/>
  <c r="CR274" i="1" s="1"/>
  <c r="CT274" i="1" s="1"/>
  <c r="BL274" i="1" s="1"/>
  <c r="BM274" i="1" s="1"/>
  <c r="V274" i="1" s="1"/>
  <c r="CL276" i="1"/>
  <c r="H278" i="1"/>
  <c r="CL280" i="1"/>
  <c r="H282" i="1"/>
  <c r="CP282" i="1"/>
  <c r="CR282" i="1" s="1"/>
  <c r="CT282" i="1" s="1"/>
  <c r="BL282" i="1" s="1"/>
  <c r="BM282" i="1" s="1"/>
  <c r="V282" i="1" s="1"/>
  <c r="CR285" i="1"/>
  <c r="CT285" i="1" s="1"/>
  <c r="BL285" i="1" s="1"/>
  <c r="BM285" i="1" s="1"/>
  <c r="V285" i="1" s="1"/>
  <c r="J287" i="1"/>
  <c r="H287" i="1"/>
  <c r="H290" i="1"/>
  <c r="CP290" i="1"/>
  <c r="CR290" i="1" s="1"/>
  <c r="CT290" i="1" s="1"/>
  <c r="BL290" i="1" s="1"/>
  <c r="BM290" i="1" s="1"/>
  <c r="V290" i="1" s="1"/>
  <c r="CR293" i="1"/>
  <c r="CT293" i="1" s="1"/>
  <c r="BL293" i="1" s="1"/>
  <c r="BM293" i="1" s="1"/>
  <c r="V293" i="1" s="1"/>
  <c r="J295" i="1"/>
  <c r="H295" i="1"/>
  <c r="H298" i="1"/>
  <c r="CP298" i="1"/>
  <c r="CR298" i="1" s="1"/>
  <c r="CT298" i="1" s="1"/>
  <c r="BL298" i="1" s="1"/>
  <c r="BM298" i="1" s="1"/>
  <c r="V298" i="1" s="1"/>
  <c r="CR301" i="1"/>
  <c r="CT301" i="1" s="1"/>
  <c r="BL301" i="1" s="1"/>
  <c r="BM301" i="1" s="1"/>
  <c r="V301" i="1" s="1"/>
  <c r="J303" i="1"/>
  <c r="H303" i="1"/>
  <c r="H306" i="1"/>
  <c r="CP306" i="1"/>
  <c r="CR306" i="1" s="1"/>
  <c r="CT306" i="1" s="1"/>
  <c r="BL306" i="1" s="1"/>
  <c r="BM306" i="1" s="1"/>
  <c r="V306" i="1" s="1"/>
  <c r="CR309" i="1"/>
  <c r="CT309" i="1" s="1"/>
  <c r="BL309" i="1" s="1"/>
  <c r="BM309" i="1" s="1"/>
  <c r="V309" i="1" s="1"/>
  <c r="J311" i="1"/>
  <c r="H311" i="1"/>
  <c r="H314" i="1"/>
  <c r="CP314" i="1"/>
  <c r="CR314" i="1" s="1"/>
  <c r="CT314" i="1" s="1"/>
  <c r="BL314" i="1" s="1"/>
  <c r="BM314" i="1" s="1"/>
  <c r="V314" i="1" s="1"/>
  <c r="CR317" i="1"/>
  <c r="CT317" i="1" s="1"/>
  <c r="BL317" i="1" s="1"/>
  <c r="BM317" i="1" s="1"/>
  <c r="V317" i="1" s="1"/>
  <c r="J319" i="1"/>
  <c r="H319" i="1"/>
  <c r="H322" i="1"/>
  <c r="CP322" i="1"/>
  <c r="CR322" i="1" s="1"/>
  <c r="CT322" i="1" s="1"/>
  <c r="BL322" i="1" s="1"/>
  <c r="BM322" i="1" s="1"/>
  <c r="V322" i="1" s="1"/>
  <c r="CP324" i="1"/>
  <c r="CR324" i="1" s="1"/>
  <c r="CT324" i="1" s="1"/>
  <c r="BL324" i="1" s="1"/>
  <c r="BM324" i="1" s="1"/>
  <c r="V324" i="1" s="1"/>
  <c r="H328" i="1"/>
  <c r="CP335" i="1"/>
  <c r="CR335" i="1" s="1"/>
  <c r="CT335" i="1" s="1"/>
  <c r="BL335" i="1" s="1"/>
  <c r="BM335" i="1" s="1"/>
  <c r="V335" i="1" s="1"/>
  <c r="CL326" i="1"/>
  <c r="Q326" i="1"/>
  <c r="CL330" i="1"/>
  <c r="Q330" i="1"/>
  <c r="CP354" i="1"/>
  <c r="CR354" i="1" s="1"/>
  <c r="CT354" i="1" s="1"/>
  <c r="BL354" i="1" s="1"/>
  <c r="BM354" i="1" s="1"/>
  <c r="V354" i="1" s="1"/>
  <c r="CP370" i="1"/>
  <c r="CR370" i="1" s="1"/>
  <c r="CT370" i="1" s="1"/>
  <c r="BL370" i="1" s="1"/>
  <c r="BM370" i="1" s="1"/>
  <c r="V370" i="1" s="1"/>
  <c r="BM376" i="1"/>
  <c r="V376" i="1" s="1"/>
  <c r="Q260" i="1"/>
  <c r="Q264" i="1"/>
  <c r="Q268" i="1"/>
  <c r="Q272" i="1"/>
  <c r="Q276" i="1"/>
  <c r="Q280" i="1"/>
  <c r="Q284" i="1"/>
  <c r="Q288" i="1"/>
  <c r="Q292" i="1"/>
  <c r="Q296" i="1"/>
  <c r="Q300" i="1"/>
  <c r="Q304" i="1"/>
  <c r="Q308" i="1"/>
  <c r="Q312" i="1"/>
  <c r="Q316" i="1"/>
  <c r="Q320" i="1"/>
  <c r="CP327" i="1"/>
  <c r="CR327" i="1" s="1"/>
  <c r="CT327" i="1" s="1"/>
  <c r="BL327" i="1" s="1"/>
  <c r="BM327" i="1" s="1"/>
  <c r="V327" i="1" s="1"/>
  <c r="CP331" i="1"/>
  <c r="CR331" i="1" s="1"/>
  <c r="CT331" i="1" s="1"/>
  <c r="BL331" i="1" s="1"/>
  <c r="BM331" i="1" s="1"/>
  <c r="V331" i="1" s="1"/>
  <c r="CP332" i="1"/>
  <c r="CR332" i="1" s="1"/>
  <c r="CT332" i="1" s="1"/>
  <c r="BL332" i="1" s="1"/>
  <c r="BM332" i="1" s="1"/>
  <c r="V332" i="1" s="1"/>
  <c r="CL334" i="1"/>
  <c r="CP336" i="1"/>
  <c r="CR336" i="1" s="1"/>
  <c r="CT336" i="1" s="1"/>
  <c r="BL336" i="1" s="1"/>
  <c r="BM336" i="1" s="1"/>
  <c r="V336" i="1" s="1"/>
  <c r="CL338" i="1"/>
  <c r="CP340" i="1"/>
  <c r="CR340" i="1" s="1"/>
  <c r="CT340" i="1" s="1"/>
  <c r="BL340" i="1" s="1"/>
  <c r="BM340" i="1" s="1"/>
  <c r="V340" i="1" s="1"/>
  <c r="CP341" i="1"/>
  <c r="CR341" i="1" s="1"/>
  <c r="CT341" i="1" s="1"/>
  <c r="BL341" i="1" s="1"/>
  <c r="BM341" i="1" s="1"/>
  <c r="V341" i="1" s="1"/>
  <c r="CL363" i="1"/>
  <c r="Q363" i="1"/>
  <c r="BM390" i="1"/>
  <c r="V390" i="1" s="1"/>
  <c r="Q259" i="1"/>
  <c r="Q263" i="1"/>
  <c r="Q267" i="1"/>
  <c r="Q271" i="1"/>
  <c r="Q275" i="1"/>
  <c r="CR326" i="1"/>
  <c r="CT326" i="1" s="1"/>
  <c r="BL326" i="1" s="1"/>
  <c r="BM326" i="1" s="1"/>
  <c r="V326" i="1" s="1"/>
  <c r="CR330" i="1"/>
  <c r="CT330" i="1" s="1"/>
  <c r="BL330" i="1" s="1"/>
  <c r="BM330" i="1" s="1"/>
  <c r="V330" i="1" s="1"/>
  <c r="H332" i="1"/>
  <c r="CL335" i="1"/>
  <c r="Q335" i="1"/>
  <c r="H336" i="1"/>
  <c r="CL339" i="1"/>
  <c r="Q339" i="1"/>
  <c r="H340" i="1"/>
  <c r="H342" i="1"/>
  <c r="CP362" i="1"/>
  <c r="CR362" i="1" s="1"/>
  <c r="CT362" i="1" s="1"/>
  <c r="BL362" i="1" s="1"/>
  <c r="BM362" i="1" s="1"/>
  <c r="V362" i="1" s="1"/>
  <c r="CL410" i="1"/>
  <c r="Q410" i="1"/>
  <c r="BM410" i="1"/>
  <c r="V410" i="1" s="1"/>
  <c r="H352" i="1"/>
  <c r="CP355" i="1"/>
  <c r="CR355" i="1" s="1"/>
  <c r="CT355" i="1" s="1"/>
  <c r="BL355" i="1" s="1"/>
  <c r="BM355" i="1" s="1"/>
  <c r="V355" i="1" s="1"/>
  <c r="H360" i="1"/>
  <c r="CP363" i="1"/>
  <c r="CR363" i="1" s="1"/>
  <c r="CT363" i="1" s="1"/>
  <c r="BL363" i="1" s="1"/>
  <c r="BM363" i="1" s="1"/>
  <c r="V363" i="1" s="1"/>
  <c r="H368" i="1"/>
  <c r="CP371" i="1"/>
  <c r="CR371" i="1" s="1"/>
  <c r="CT371" i="1" s="1"/>
  <c r="BL371" i="1" s="1"/>
  <c r="BM371" i="1" s="1"/>
  <c r="V371" i="1" s="1"/>
  <c r="CP374" i="1"/>
  <c r="CR374" i="1" s="1"/>
  <c r="CT374" i="1" s="1"/>
  <c r="BL374" i="1" s="1"/>
  <c r="BM374" i="1" s="1"/>
  <c r="V374" i="1" s="1"/>
  <c r="Q376" i="1"/>
  <c r="CL376" i="1"/>
  <c r="CP377" i="1"/>
  <c r="CR377" i="1" s="1"/>
  <c r="CT377" i="1" s="1"/>
  <c r="BL377" i="1" s="1"/>
  <c r="BM377" i="1" s="1"/>
  <c r="V377" i="1" s="1"/>
  <c r="BM382" i="1"/>
  <c r="V382" i="1" s="1"/>
  <c r="CL396" i="1"/>
  <c r="Q396" i="1"/>
  <c r="CP406" i="1"/>
  <c r="CR406" i="1" s="1"/>
  <c r="CT406" i="1" s="1"/>
  <c r="BL406" i="1" s="1"/>
  <c r="BM406" i="1" s="1"/>
  <c r="V406" i="1" s="1"/>
  <c r="Q334" i="1"/>
  <c r="Q338" i="1"/>
  <c r="H341" i="1"/>
  <c r="CL342" i="1"/>
  <c r="H345" i="1"/>
  <c r="CR345" i="1"/>
  <c r="CT345" i="1" s="1"/>
  <c r="BL345" i="1" s="1"/>
  <c r="CL345" i="1"/>
  <c r="Q345" i="1"/>
  <c r="CP350" i="1"/>
  <c r="CR350" i="1" s="1"/>
  <c r="CT350" i="1" s="1"/>
  <c r="BL350" i="1" s="1"/>
  <c r="BM350" i="1" s="1"/>
  <c r="V350" i="1" s="1"/>
  <c r="CL351" i="1"/>
  <c r="Q351" i="1"/>
  <c r="CP358" i="1"/>
  <c r="CR358" i="1" s="1"/>
  <c r="CT358" i="1" s="1"/>
  <c r="BL358" i="1" s="1"/>
  <c r="BM358" i="1" s="1"/>
  <c r="V358" i="1" s="1"/>
  <c r="CL359" i="1"/>
  <c r="Q359" i="1"/>
  <c r="CP366" i="1"/>
  <c r="CR366" i="1" s="1"/>
  <c r="CT366" i="1" s="1"/>
  <c r="BL366" i="1" s="1"/>
  <c r="BM366" i="1" s="1"/>
  <c r="V366" i="1" s="1"/>
  <c r="CL367" i="1"/>
  <c r="Q367" i="1"/>
  <c r="CL388" i="1"/>
  <c r="Q388" i="1"/>
  <c r="CP395" i="1"/>
  <c r="CR395" i="1" s="1"/>
  <c r="CT395" i="1" s="1"/>
  <c r="BL395" i="1" s="1"/>
  <c r="BM395" i="1" s="1"/>
  <c r="V395" i="1" s="1"/>
  <c r="CP415" i="1"/>
  <c r="CR415" i="1" s="1"/>
  <c r="CT415" i="1" s="1"/>
  <c r="BL415" i="1" s="1"/>
  <c r="BM415" i="1" s="1"/>
  <c r="V415" i="1" s="1"/>
  <c r="Q325" i="1"/>
  <c r="Q329" i="1"/>
  <c r="Q333" i="1"/>
  <c r="Q337" i="1"/>
  <c r="CL341" i="1"/>
  <c r="Q341" i="1"/>
  <c r="H343" i="1"/>
  <c r="CP344" i="1"/>
  <c r="CR344" i="1" s="1"/>
  <c r="CT344" i="1" s="1"/>
  <c r="BL344" i="1" s="1"/>
  <c r="BM344" i="1" s="1"/>
  <c r="V344" i="1" s="1"/>
  <c r="H347" i="1"/>
  <c r="CR347" i="1"/>
  <c r="CT347" i="1" s="1"/>
  <c r="BL347" i="1" s="1"/>
  <c r="CL347" i="1"/>
  <c r="Q347" i="1"/>
  <c r="H349" i="1"/>
  <c r="CR349" i="1"/>
  <c r="CT349" i="1" s="1"/>
  <c r="BL349" i="1" s="1"/>
  <c r="CL349" i="1"/>
  <c r="Q349" i="1"/>
  <c r="CP351" i="1"/>
  <c r="CR351" i="1" s="1"/>
  <c r="CT351" i="1" s="1"/>
  <c r="BL351" i="1" s="1"/>
  <c r="BM351" i="1" s="1"/>
  <c r="V351" i="1" s="1"/>
  <c r="H356" i="1"/>
  <c r="H357" i="1"/>
  <c r="CP359" i="1"/>
  <c r="CR359" i="1" s="1"/>
  <c r="CT359" i="1" s="1"/>
  <c r="BL359" i="1" s="1"/>
  <c r="BM359" i="1" s="1"/>
  <c r="V359" i="1" s="1"/>
  <c r="H364" i="1"/>
  <c r="H365" i="1"/>
  <c r="CP367" i="1"/>
  <c r="CR367" i="1" s="1"/>
  <c r="CT367" i="1" s="1"/>
  <c r="BL367" i="1" s="1"/>
  <c r="BM367" i="1" s="1"/>
  <c r="V367" i="1" s="1"/>
  <c r="H372" i="1"/>
  <c r="H373" i="1"/>
  <c r="CL374" i="1"/>
  <c r="Q374" i="1"/>
  <c r="J377" i="1"/>
  <c r="H377" i="1"/>
  <c r="CP387" i="1"/>
  <c r="CR387" i="1" s="1"/>
  <c r="CT387" i="1" s="1"/>
  <c r="BL387" i="1" s="1"/>
  <c r="BM387" i="1" s="1"/>
  <c r="V387" i="1" s="1"/>
  <c r="BM398" i="1"/>
  <c r="V398" i="1" s="1"/>
  <c r="H385" i="1"/>
  <c r="CP388" i="1"/>
  <c r="CR388" i="1" s="1"/>
  <c r="CT388" i="1" s="1"/>
  <c r="BL388" i="1" s="1"/>
  <c r="BM388" i="1" s="1"/>
  <c r="V388" i="1" s="1"/>
  <c r="H393" i="1"/>
  <c r="CP396" i="1"/>
  <c r="CR396" i="1" s="1"/>
  <c r="CT396" i="1" s="1"/>
  <c r="BL396" i="1" s="1"/>
  <c r="BM396" i="1" s="1"/>
  <c r="V396" i="1" s="1"/>
  <c r="H401" i="1"/>
  <c r="H403" i="1"/>
  <c r="BM412" i="1"/>
  <c r="V412" i="1" s="1"/>
  <c r="CP424" i="1"/>
  <c r="CR424" i="1" s="1"/>
  <c r="CT424" i="1" s="1"/>
  <c r="BL424" i="1" s="1"/>
  <c r="BM424" i="1" s="1"/>
  <c r="V424" i="1" s="1"/>
  <c r="CR378" i="1"/>
  <c r="CT378" i="1" s="1"/>
  <c r="BL378" i="1" s="1"/>
  <c r="CL378" i="1"/>
  <c r="Q378" i="1"/>
  <c r="CP383" i="1"/>
  <c r="CR383" i="1" s="1"/>
  <c r="CT383" i="1" s="1"/>
  <c r="BL383" i="1" s="1"/>
  <c r="BM383" i="1" s="1"/>
  <c r="V383" i="1" s="1"/>
  <c r="CL384" i="1"/>
  <c r="Q384" i="1"/>
  <c r="CP391" i="1"/>
  <c r="CR391" i="1" s="1"/>
  <c r="CT391" i="1" s="1"/>
  <c r="BL391" i="1" s="1"/>
  <c r="BM391" i="1" s="1"/>
  <c r="V391" i="1" s="1"/>
  <c r="CL392" i="1"/>
  <c r="Q392" i="1"/>
  <c r="CP399" i="1"/>
  <c r="CR399" i="1" s="1"/>
  <c r="CT399" i="1" s="1"/>
  <c r="BL399" i="1" s="1"/>
  <c r="BM399" i="1" s="1"/>
  <c r="V399" i="1" s="1"/>
  <c r="CL400" i="1"/>
  <c r="Q400" i="1"/>
  <c r="BM420" i="1"/>
  <c r="V420" i="1" s="1"/>
  <c r="BM428" i="1"/>
  <c r="V428" i="1" s="1"/>
  <c r="Q353" i="1"/>
  <c r="Q357" i="1"/>
  <c r="Q361" i="1"/>
  <c r="Q365" i="1"/>
  <c r="Q369" i="1"/>
  <c r="Q373" i="1"/>
  <c r="H380" i="1"/>
  <c r="CR380" i="1"/>
  <c r="CT380" i="1" s="1"/>
  <c r="BL380" i="1" s="1"/>
  <c r="CL380" i="1"/>
  <c r="Q380" i="1"/>
  <c r="H381" i="1"/>
  <c r="H382" i="1"/>
  <c r="CP384" i="1"/>
  <c r="CR384" i="1" s="1"/>
  <c r="CT384" i="1" s="1"/>
  <c r="BL384" i="1" s="1"/>
  <c r="BM384" i="1" s="1"/>
  <c r="V384" i="1" s="1"/>
  <c r="H389" i="1"/>
  <c r="H390" i="1"/>
  <c r="CP392" i="1"/>
  <c r="CR392" i="1" s="1"/>
  <c r="CT392" i="1" s="1"/>
  <c r="BL392" i="1" s="1"/>
  <c r="BM392" i="1" s="1"/>
  <c r="V392" i="1" s="1"/>
  <c r="H397" i="1"/>
  <c r="H398" i="1"/>
  <c r="CP400" i="1"/>
  <c r="CR400" i="1" s="1"/>
  <c r="CT400" i="1" s="1"/>
  <c r="BL400" i="1" s="1"/>
  <c r="BM400" i="1" s="1"/>
  <c r="V400" i="1" s="1"/>
  <c r="CL406" i="1"/>
  <c r="Q406" i="1"/>
  <c r="CP407" i="1"/>
  <c r="CR407" i="1" s="1"/>
  <c r="CT407" i="1" s="1"/>
  <c r="BL407" i="1" s="1"/>
  <c r="BM407" i="1" s="1"/>
  <c r="V407" i="1" s="1"/>
  <c r="Q412" i="1"/>
  <c r="CL412" i="1"/>
  <c r="CP413" i="1"/>
  <c r="CR413" i="1" s="1"/>
  <c r="CT413" i="1" s="1"/>
  <c r="BL413" i="1" s="1"/>
  <c r="BM413" i="1" s="1"/>
  <c r="V413" i="1" s="1"/>
  <c r="CP417" i="1"/>
  <c r="CR417" i="1" s="1"/>
  <c r="CT417" i="1" s="1"/>
  <c r="BL417" i="1" s="1"/>
  <c r="BM417" i="1" s="1"/>
  <c r="V417" i="1" s="1"/>
  <c r="Q419" i="1"/>
  <c r="CL419" i="1"/>
  <c r="CL422" i="1"/>
  <c r="Q422" i="1"/>
  <c r="CP448" i="1"/>
  <c r="CR448" i="1" s="1"/>
  <c r="CT448" i="1" s="1"/>
  <c r="BL448" i="1" s="1"/>
  <c r="BM448" i="1" s="1"/>
  <c r="V448" i="1" s="1"/>
  <c r="CL408" i="1"/>
  <c r="Q408" i="1"/>
  <c r="Q415" i="1"/>
  <c r="CL415" i="1"/>
  <c r="Q382" i="1"/>
  <c r="Q386" i="1"/>
  <c r="Q390" i="1"/>
  <c r="Q394" i="1"/>
  <c r="Q398" i="1"/>
  <c r="Q402" i="1"/>
  <c r="H404" i="1"/>
  <c r="H408" i="1"/>
  <c r="J413" i="1"/>
  <c r="H413" i="1"/>
  <c r="Q416" i="1"/>
  <c r="H419" i="1"/>
  <c r="H420" i="1"/>
  <c r="Q423" i="1"/>
  <c r="BM433" i="1"/>
  <c r="V433" i="1" s="1"/>
  <c r="BM440" i="1"/>
  <c r="V440" i="1" s="1"/>
  <c r="CL414" i="1"/>
  <c r="Q414" i="1"/>
  <c r="H416" i="1"/>
  <c r="CL418" i="1"/>
  <c r="Q418" i="1"/>
  <c r="V422" i="1"/>
  <c r="CP425" i="1"/>
  <c r="CR425" i="1" s="1"/>
  <c r="CT425" i="1" s="1"/>
  <c r="BL425" i="1" s="1"/>
  <c r="BM425" i="1" s="1"/>
  <c r="V425" i="1" s="1"/>
  <c r="CL426" i="1"/>
  <c r="Q426" i="1"/>
  <c r="H428" i="1"/>
  <c r="CP429" i="1"/>
  <c r="CR429" i="1" s="1"/>
  <c r="CT429" i="1" s="1"/>
  <c r="BL429" i="1" s="1"/>
  <c r="BM429" i="1" s="1"/>
  <c r="V429" i="1" s="1"/>
  <c r="CL430" i="1"/>
  <c r="Q430" i="1"/>
  <c r="H432" i="1"/>
  <c r="BM432" i="1"/>
  <c r="V432" i="1" s="1"/>
  <c r="CP434" i="1"/>
  <c r="CR434" i="1" s="1"/>
  <c r="CT434" i="1" s="1"/>
  <c r="BL434" i="1" s="1"/>
  <c r="BM434" i="1" s="1"/>
  <c r="V434" i="1" s="1"/>
  <c r="BM444" i="1"/>
  <c r="V444" i="1" s="1"/>
  <c r="H409" i="1"/>
  <c r="H417" i="1"/>
  <c r="H421" i="1"/>
  <c r="H423" i="1"/>
  <c r="H424" i="1"/>
  <c r="CR426" i="1"/>
  <c r="CT426" i="1" s="1"/>
  <c r="BL426" i="1" s="1"/>
  <c r="BM426" i="1" s="1"/>
  <c r="V426" i="1" s="1"/>
  <c r="CR430" i="1"/>
  <c r="CT430" i="1" s="1"/>
  <c r="BL430" i="1" s="1"/>
  <c r="BM430" i="1" s="1"/>
  <c r="V430" i="1" s="1"/>
  <c r="H439" i="1"/>
  <c r="H443" i="1"/>
  <c r="CP445" i="1"/>
  <c r="CR445" i="1" s="1"/>
  <c r="CT445" i="1" s="1"/>
  <c r="BL445" i="1" s="1"/>
  <c r="BM445" i="1" s="1"/>
  <c r="V445" i="1" s="1"/>
  <c r="CL446" i="1"/>
  <c r="Q446" i="1"/>
  <c r="H448" i="1"/>
  <c r="H435" i="1"/>
  <c r="H436" i="1"/>
  <c r="CP443" i="1"/>
  <c r="CR443" i="1" s="1"/>
  <c r="CT443" i="1" s="1"/>
  <c r="BL443" i="1" s="1"/>
  <c r="BM443" i="1" s="1"/>
  <c r="V443" i="1" s="1"/>
  <c r="CR446" i="1"/>
  <c r="CT446" i="1" s="1"/>
  <c r="BL446" i="1" s="1"/>
  <c r="BM446" i="1" s="1"/>
  <c r="V446" i="1" s="1"/>
  <c r="CL434" i="1"/>
  <c r="Q434" i="1"/>
  <c r="CP437" i="1"/>
  <c r="CR437" i="1" s="1"/>
  <c r="CT437" i="1" s="1"/>
  <c r="BL437" i="1" s="1"/>
  <c r="BM437" i="1" s="1"/>
  <c r="V437" i="1" s="1"/>
  <c r="CL438" i="1"/>
  <c r="Q438" i="1"/>
  <c r="CP441" i="1"/>
  <c r="CR441" i="1" s="1"/>
  <c r="CT441" i="1" s="1"/>
  <c r="BL441" i="1" s="1"/>
  <c r="BM441" i="1" s="1"/>
  <c r="V441" i="1" s="1"/>
  <c r="CL442" i="1"/>
  <c r="Q442" i="1"/>
  <c r="H447" i="1"/>
  <c r="H444" i="1"/>
  <c r="Q445" i="1"/>
  <c r="CL450" i="1" l="1"/>
  <c r="BM349" i="1"/>
  <c r="V349" i="1" s="1"/>
  <c r="J450" i="1"/>
  <c r="BM347" i="1"/>
  <c r="V347" i="1" s="1"/>
  <c r="Q450" i="1"/>
  <c r="CP450" i="1"/>
  <c r="CR10" i="1"/>
  <c r="BM380" i="1"/>
  <c r="V380" i="1" s="1"/>
  <c r="BM378" i="1"/>
  <c r="V378" i="1" s="1"/>
  <c r="BM345" i="1"/>
  <c r="V345" i="1" s="1"/>
  <c r="H450" i="1"/>
  <c r="H452" i="1" l="1"/>
  <c r="CR450" i="1"/>
  <c r="CT10" i="1"/>
  <c r="CT450" i="1" l="1"/>
  <c r="BL10" i="1"/>
  <c r="BL450" i="1" l="1"/>
  <c r="BF5" i="1" s="1"/>
  <c r="BM10" i="1"/>
  <c r="BM450" i="1" l="1"/>
  <c r="V10" i="1"/>
  <c r="V450" i="1" s="1"/>
  <c r="BG4" i="1"/>
  <c r="BG5" i="1" s="1"/>
  <c r="BH4" i="1" s="1"/>
  <c r="BH5" i="1" s="1"/>
  <c r="BN378" i="1" s="1"/>
  <c r="K378" i="1" s="1"/>
  <c r="BN170" i="1"/>
  <c r="K170" i="1" s="1"/>
  <c r="BN70" i="1"/>
  <c r="K70" i="1" s="1"/>
  <c r="BN117" i="1"/>
  <c r="K117" i="1" s="1"/>
  <c r="BN299" i="1"/>
  <c r="K299" i="1" s="1"/>
  <c r="BN352" i="1"/>
  <c r="K352" i="1" s="1"/>
  <c r="BN430" i="1"/>
  <c r="K430" i="1" s="1"/>
  <c r="BN431" i="1"/>
  <c r="K431" i="1" s="1"/>
  <c r="BN190" i="1"/>
  <c r="K190" i="1" s="1"/>
  <c r="BN96" i="1"/>
  <c r="K96" i="1" s="1"/>
  <c r="BN248" i="1"/>
  <c r="K248" i="1" s="1"/>
  <c r="BN350" i="1"/>
  <c r="K350" i="1" s="1"/>
  <c r="BN28" i="1"/>
  <c r="K28" i="1" s="1"/>
  <c r="BN132" i="1"/>
  <c r="K132" i="1" s="1"/>
  <c r="BN144" i="1"/>
  <c r="K144" i="1" s="1"/>
  <c r="BN212" i="1"/>
  <c r="K212" i="1" s="1"/>
  <c r="BN239" i="1"/>
  <c r="K239" i="1" s="1"/>
  <c r="BN310" i="1"/>
  <c r="K310" i="1" s="1"/>
  <c r="BN278" i="1"/>
  <c r="K278" i="1" s="1"/>
  <c r="BN374" i="1"/>
  <c r="K374" i="1" s="1"/>
  <c r="BN348" i="1"/>
  <c r="K348" i="1" s="1"/>
  <c r="BN385" i="1"/>
  <c r="K385" i="1" s="1"/>
  <c r="BN419" i="1"/>
  <c r="K419" i="1" s="1"/>
  <c r="BN55" i="1"/>
  <c r="K55" i="1" s="1"/>
  <c r="BN162" i="1"/>
  <c r="K162" i="1" s="1"/>
  <c r="BN230" i="1"/>
  <c r="K230" i="1" s="1"/>
  <c r="BN266" i="1"/>
  <c r="K266" i="1" s="1"/>
  <c r="BN379" i="1"/>
  <c r="K379" i="1" s="1"/>
  <c r="BN400" i="1"/>
  <c r="K400" i="1" s="1"/>
  <c r="BN438" i="1"/>
  <c r="K438" i="1" s="1"/>
  <c r="BN31" i="1"/>
  <c r="K31" i="1" s="1"/>
  <c r="BN44" i="1"/>
  <c r="K44" i="1" s="1"/>
  <c r="BN67" i="1"/>
  <c r="K67" i="1" s="1"/>
  <c r="BN188" i="1"/>
  <c r="K188" i="1" s="1"/>
  <c r="BN91" i="1"/>
  <c r="K91" i="1" s="1"/>
  <c r="BN153" i="1"/>
  <c r="K153" i="1" s="1"/>
  <c r="BN185" i="1"/>
  <c r="K185" i="1" s="1"/>
  <c r="BN161" i="1"/>
  <c r="K161" i="1" s="1"/>
  <c r="BN184" i="1"/>
  <c r="K184" i="1" s="1"/>
  <c r="BN303" i="1"/>
  <c r="K303" i="1" s="1"/>
  <c r="BN242" i="1"/>
  <c r="K242" i="1" s="1"/>
  <c r="BN283" i="1"/>
  <c r="K283" i="1" s="1"/>
  <c r="BN315" i="1"/>
  <c r="K315" i="1" s="1"/>
  <c r="BN330" i="1"/>
  <c r="K330" i="1" s="1"/>
  <c r="BN336" i="1"/>
  <c r="K336" i="1" s="1"/>
  <c r="BN371" i="1"/>
  <c r="K371" i="1" s="1"/>
  <c r="BN396" i="1"/>
  <c r="K396" i="1" s="1"/>
  <c r="BN19" i="1"/>
  <c r="K19" i="1" s="1"/>
  <c r="BN140" i="1"/>
  <c r="K140" i="1" s="1"/>
  <c r="BN88" i="1"/>
  <c r="K88" i="1" s="1"/>
  <c r="BN205" i="1"/>
  <c r="K205" i="1" s="1"/>
  <c r="BN101" i="1"/>
  <c r="K101" i="1" s="1"/>
  <c r="BN151" i="1"/>
  <c r="K151" i="1" s="1"/>
  <c r="BN200" i="1"/>
  <c r="K200" i="1" s="1"/>
  <c r="BN258" i="1"/>
  <c r="K258" i="1" s="1"/>
  <c r="BN364" i="1"/>
  <c r="K364" i="1" s="1"/>
  <c r="BN409" i="1"/>
  <c r="K409" i="1" s="1"/>
  <c r="BN344" i="1"/>
  <c r="K344" i="1" s="1"/>
  <c r="BN300" i="1"/>
  <c r="K300" i="1" s="1"/>
  <c r="BN128" i="1"/>
  <c r="K128" i="1" s="1"/>
  <c r="BN51" i="1"/>
  <c r="K51" i="1" s="1"/>
  <c r="BN341" i="1"/>
  <c r="K341" i="1" s="1"/>
  <c r="BN290" i="1"/>
  <c r="K290" i="1" s="1"/>
  <c r="BN236" i="1"/>
  <c r="K236" i="1" s="1"/>
  <c r="BN134" i="1"/>
  <c r="K134" i="1" s="1"/>
  <c r="BN94" i="1"/>
  <c r="K94" i="1" s="1"/>
  <c r="BN62" i="1"/>
  <c r="K62" i="1" s="1"/>
  <c r="BN252" i="1"/>
  <c r="K252" i="1" s="1"/>
  <c r="BN176" i="1"/>
  <c r="K176" i="1" s="1"/>
  <c r="BN155" i="1"/>
  <c r="K155" i="1" s="1"/>
  <c r="BN434" i="1"/>
  <c r="K434" i="1" s="1"/>
  <c r="BN122" i="1"/>
  <c r="K122" i="1" s="1"/>
  <c r="BN260" i="1"/>
  <c r="K260" i="1" s="1"/>
  <c r="BN380" i="1"/>
  <c r="K380" i="1" s="1"/>
  <c r="BN331" i="1"/>
  <c r="K331" i="1" s="1"/>
  <c r="BN187" i="1"/>
  <c r="K187" i="1" s="1"/>
  <c r="BN211" i="1"/>
  <c r="K211" i="1" s="1"/>
  <c r="BN71" i="1"/>
  <c r="K71" i="1" s="1"/>
  <c r="BN35" i="1"/>
  <c r="K35" i="1" s="1"/>
  <c r="BN102" i="1"/>
  <c r="K102" i="1" s="1"/>
  <c r="BN437" i="1"/>
  <c r="K437" i="1" s="1"/>
  <c r="BN63" i="1"/>
  <c r="K63" i="1" s="1"/>
  <c r="BN349" i="1"/>
  <c r="K349" i="1" s="1"/>
  <c r="BN366" i="1"/>
  <c r="K366" i="1" s="1"/>
  <c r="BN292" i="1"/>
  <c r="K292" i="1" s="1"/>
  <c r="BN12" i="1"/>
  <c r="K12" i="1" s="1"/>
  <c r="BN415" i="1"/>
  <c r="K415" i="1" s="1"/>
  <c r="BN327" i="1"/>
  <c r="K327" i="1" s="1"/>
  <c r="BN302" i="1"/>
  <c r="K302" i="1" s="1"/>
  <c r="BN75" i="1"/>
  <c r="K75" i="1" s="1"/>
  <c r="BN38" i="1"/>
  <c r="K38" i="1" s="1"/>
  <c r="BN58" i="1"/>
  <c r="K58" i="1" s="1"/>
  <c r="BN394" i="1" l="1"/>
  <c r="K394" i="1" s="1"/>
  <c r="BN280" i="1"/>
  <c r="K280" i="1" s="1"/>
  <c r="BN338" i="1"/>
  <c r="K338" i="1" s="1"/>
  <c r="BN20" i="1"/>
  <c r="K20" i="1" s="1"/>
  <c r="BN308" i="1"/>
  <c r="K308" i="1" s="1"/>
  <c r="S308" i="1" s="1"/>
  <c r="T308" i="1" s="1"/>
  <c r="BN29" i="1"/>
  <c r="K29" i="1" s="1"/>
  <c r="L29" i="1" s="1"/>
  <c r="N29" i="1" s="1"/>
  <c r="BN130" i="1"/>
  <c r="K130" i="1" s="1"/>
  <c r="BN76" i="1"/>
  <c r="K76" i="1" s="1"/>
  <c r="BN152" i="1"/>
  <c r="K152" i="1" s="1"/>
  <c r="BN407" i="1"/>
  <c r="K407" i="1" s="1"/>
  <c r="BN87" i="1"/>
  <c r="K87" i="1" s="1"/>
  <c r="BN110" i="1"/>
  <c r="K110" i="1" s="1"/>
  <c r="BN312" i="1"/>
  <c r="K312" i="1" s="1"/>
  <c r="BN179" i="1"/>
  <c r="K179" i="1" s="1"/>
  <c r="S179" i="1" s="1"/>
  <c r="T179" i="1" s="1"/>
  <c r="BN167" i="1"/>
  <c r="K167" i="1" s="1"/>
  <c r="BN322" i="1"/>
  <c r="K322" i="1" s="1"/>
  <c r="BN86" i="1"/>
  <c r="K86" i="1" s="1"/>
  <c r="BN316" i="1"/>
  <c r="K316" i="1" s="1"/>
  <c r="BN389" i="1"/>
  <c r="K389" i="1" s="1"/>
  <c r="BN245" i="1"/>
  <c r="K245" i="1" s="1"/>
  <c r="BN119" i="1"/>
  <c r="K119" i="1" s="1"/>
  <c r="BN165" i="1"/>
  <c r="K165" i="1" s="1"/>
  <c r="S165" i="1" s="1"/>
  <c r="T165" i="1" s="1"/>
  <c r="BN25" i="1"/>
  <c r="K25" i="1" s="1"/>
  <c r="BN388" i="1"/>
  <c r="K388" i="1" s="1"/>
  <c r="BN332" i="1"/>
  <c r="K332" i="1" s="1"/>
  <c r="BN306" i="1"/>
  <c r="K306" i="1" s="1"/>
  <c r="BN226" i="1"/>
  <c r="K226" i="1" s="1"/>
  <c r="BN166" i="1"/>
  <c r="K166" i="1" s="1"/>
  <c r="BN169" i="1"/>
  <c r="K169" i="1" s="1"/>
  <c r="S169" i="1" s="1"/>
  <c r="T169" i="1" s="1"/>
  <c r="BN84" i="1"/>
  <c r="K84" i="1" s="1"/>
  <c r="S84" i="1" s="1"/>
  <c r="T84" i="1" s="1"/>
  <c r="BN49" i="1"/>
  <c r="K49" i="1" s="1"/>
  <c r="BN141" i="1"/>
  <c r="K141" i="1" s="1"/>
  <c r="BN392" i="1"/>
  <c r="K392" i="1" s="1"/>
  <c r="BN246" i="1"/>
  <c r="K246" i="1" s="1"/>
  <c r="BN244" i="1"/>
  <c r="K244" i="1" s="1"/>
  <c r="BN401" i="1"/>
  <c r="K401" i="1" s="1"/>
  <c r="BN406" i="1"/>
  <c r="K406" i="1" s="1"/>
  <c r="BN273" i="1"/>
  <c r="K273" i="1" s="1"/>
  <c r="S273" i="1" s="1"/>
  <c r="T273" i="1" s="1"/>
  <c r="BN270" i="1"/>
  <c r="K270" i="1" s="1"/>
  <c r="BN219" i="1"/>
  <c r="K219" i="1" s="1"/>
  <c r="BN123" i="1"/>
  <c r="K123" i="1" s="1"/>
  <c r="BN23" i="1"/>
  <c r="K23" i="1" s="1"/>
  <c r="BN346" i="1"/>
  <c r="K346" i="1" s="1"/>
  <c r="BN265" i="1"/>
  <c r="K265" i="1" s="1"/>
  <c r="BN32" i="1"/>
  <c r="K32" i="1" s="1"/>
  <c r="S32" i="1" s="1"/>
  <c r="T32" i="1" s="1"/>
  <c r="BN136" i="1"/>
  <c r="K136" i="1" s="1"/>
  <c r="S136" i="1" s="1"/>
  <c r="T136" i="1" s="1"/>
  <c r="BN440" i="1"/>
  <c r="K440" i="1" s="1"/>
  <c r="BN427" i="1"/>
  <c r="K427" i="1" s="1"/>
  <c r="BN365" i="1"/>
  <c r="K365" i="1" s="1"/>
  <c r="BN250" i="1"/>
  <c r="K250" i="1" s="1"/>
  <c r="BN106" i="1"/>
  <c r="K106" i="1" s="1"/>
  <c r="BN21" i="1"/>
  <c r="K21" i="1" s="1"/>
  <c r="BN73" i="1"/>
  <c r="K73" i="1" s="1"/>
  <c r="S73" i="1" s="1"/>
  <c r="T73" i="1" s="1"/>
  <c r="BN202" i="1"/>
  <c r="K202" i="1" s="1"/>
  <c r="S202" i="1" s="1"/>
  <c r="T202" i="1" s="1"/>
  <c r="BN386" i="1"/>
  <c r="K386" i="1" s="1"/>
  <c r="BN116" i="1"/>
  <c r="K116" i="1" s="1"/>
  <c r="BN229" i="1"/>
  <c r="K229" i="1" s="1"/>
  <c r="BN432" i="1"/>
  <c r="K432" i="1" s="1"/>
  <c r="BN186" i="1"/>
  <c r="K186" i="1" s="1"/>
  <c r="BN345" i="1"/>
  <c r="K345" i="1" s="1"/>
  <c r="BN11" i="1"/>
  <c r="K11" i="1" s="1"/>
  <c r="S11" i="1" s="1"/>
  <c r="T11" i="1" s="1"/>
  <c r="BN14" i="1"/>
  <c r="K14" i="1" s="1"/>
  <c r="S14" i="1" s="1"/>
  <c r="T14" i="1" s="1"/>
  <c r="BN240" i="1"/>
  <c r="K240" i="1" s="1"/>
  <c r="BN24" i="1"/>
  <c r="K24" i="1" s="1"/>
  <c r="BN193" i="1"/>
  <c r="K193" i="1" s="1"/>
  <c r="BN358" i="1"/>
  <c r="K358" i="1" s="1"/>
  <c r="BN218" i="1"/>
  <c r="K218" i="1" s="1"/>
  <c r="BN46" i="1"/>
  <c r="K46" i="1" s="1"/>
  <c r="BN382" i="1"/>
  <c r="K382" i="1" s="1"/>
  <c r="BN182" i="1"/>
  <c r="K182" i="1" s="1"/>
  <c r="S182" i="1" s="1"/>
  <c r="T182" i="1" s="1"/>
  <c r="BN90" i="1"/>
  <c r="K90" i="1" s="1"/>
  <c r="BN82" i="1"/>
  <c r="K82" i="1" s="1"/>
  <c r="BN13" i="1"/>
  <c r="K13" i="1" s="1"/>
  <c r="BN363" i="1"/>
  <c r="K363" i="1" s="1"/>
  <c r="BN326" i="1"/>
  <c r="K326" i="1" s="1"/>
  <c r="BN279" i="1"/>
  <c r="K279" i="1" s="1"/>
  <c r="BN221" i="1"/>
  <c r="K221" i="1" s="1"/>
  <c r="BN328" i="1"/>
  <c r="K328" i="1" s="1"/>
  <c r="S328" i="1" s="1"/>
  <c r="T328" i="1" s="1"/>
  <c r="BN103" i="1"/>
  <c r="K103" i="1" s="1"/>
  <c r="BN181" i="1"/>
  <c r="K181" i="1" s="1"/>
  <c r="BN68" i="1"/>
  <c r="K68" i="1" s="1"/>
  <c r="BN423" i="1"/>
  <c r="K423" i="1" s="1"/>
  <c r="BN357" i="1"/>
  <c r="K357" i="1" s="1"/>
  <c r="BN249" i="1"/>
  <c r="K249" i="1" s="1"/>
  <c r="BN118" i="1"/>
  <c r="K118" i="1" s="1"/>
  <c r="BN360" i="1"/>
  <c r="K360" i="1" s="1"/>
  <c r="S360" i="1" s="1"/>
  <c r="T360" i="1" s="1"/>
  <c r="BN335" i="1"/>
  <c r="K335" i="1" s="1"/>
  <c r="BN254" i="1"/>
  <c r="K254" i="1" s="1"/>
  <c r="BN217" i="1"/>
  <c r="K217" i="1" s="1"/>
  <c r="BN139" i="1"/>
  <c r="K139" i="1" s="1"/>
  <c r="BN97" i="1"/>
  <c r="K97" i="1" s="1"/>
  <c r="BN426" i="1"/>
  <c r="K426" i="1" s="1"/>
  <c r="BN304" i="1"/>
  <c r="K304" i="1" s="1"/>
  <c r="BN177" i="1"/>
  <c r="K177" i="1" s="1"/>
  <c r="S177" i="1" s="1"/>
  <c r="T177" i="1" s="1"/>
  <c r="BN36" i="1"/>
  <c r="K36" i="1" s="1"/>
  <c r="BN447" i="1"/>
  <c r="K447" i="1" s="1"/>
  <c r="BN372" i="1"/>
  <c r="K372" i="1" s="1"/>
  <c r="BN433" i="1"/>
  <c r="K433" i="1" s="1"/>
  <c r="BN313" i="1"/>
  <c r="K313" i="1" s="1"/>
  <c r="BN208" i="1"/>
  <c r="K208" i="1" s="1"/>
  <c r="BN42" i="1"/>
  <c r="K42" i="1" s="1"/>
  <c r="BN109" i="1"/>
  <c r="K109" i="1" s="1"/>
  <c r="S109" i="1" s="1"/>
  <c r="T109" i="1" s="1"/>
  <c r="BN41" i="1"/>
  <c r="K41" i="1" s="1"/>
  <c r="BN227" i="1"/>
  <c r="K227" i="1" s="1"/>
  <c r="BN416" i="1"/>
  <c r="K416" i="1" s="1"/>
  <c r="BN215" i="1"/>
  <c r="K215" i="1" s="1"/>
  <c r="BN324" i="1"/>
  <c r="K324" i="1" s="1"/>
  <c r="BN111" i="1"/>
  <c r="K111" i="1" s="1"/>
  <c r="BN321" i="1"/>
  <c r="K321" i="1" s="1"/>
  <c r="S321" i="1" s="1"/>
  <c r="T321" i="1" s="1"/>
  <c r="BN53" i="1"/>
  <c r="K53" i="1" s="1"/>
  <c r="S53" i="1" s="1"/>
  <c r="T53" i="1" s="1"/>
  <c r="BN235" i="1"/>
  <c r="K235" i="1" s="1"/>
  <c r="BN79" i="1"/>
  <c r="K79" i="1" s="1"/>
  <c r="BN50" i="1"/>
  <c r="K50" i="1" s="1"/>
  <c r="BN146" i="1"/>
  <c r="K146" i="1" s="1"/>
  <c r="BN287" i="1"/>
  <c r="K287" i="1" s="1"/>
  <c r="BN333" i="1"/>
  <c r="K333" i="1" s="1"/>
  <c r="BN100" i="1"/>
  <c r="K100" i="1" s="1"/>
  <c r="S100" i="1" s="1"/>
  <c r="T100" i="1" s="1"/>
  <c r="BN183" i="1"/>
  <c r="K183" i="1" s="1"/>
  <c r="S183" i="1" s="1"/>
  <c r="T183" i="1" s="1"/>
  <c r="BN351" i="1"/>
  <c r="K351" i="1" s="1"/>
  <c r="BN120" i="1"/>
  <c r="K120" i="1" s="1"/>
  <c r="BN347" i="1"/>
  <c r="K347" i="1" s="1"/>
  <c r="BN173" i="1"/>
  <c r="K173" i="1" s="1"/>
  <c r="BN27" i="1"/>
  <c r="K27" i="1" s="1"/>
  <c r="BN174" i="1"/>
  <c r="K174" i="1" s="1"/>
  <c r="BN263" i="1"/>
  <c r="K263" i="1" s="1"/>
  <c r="S263" i="1" s="1"/>
  <c r="T263" i="1" s="1"/>
  <c r="BN52" i="1"/>
  <c r="K52" i="1" s="1"/>
  <c r="S52" i="1" s="1"/>
  <c r="T52" i="1" s="1"/>
  <c r="BN228" i="1"/>
  <c r="K228" i="1" s="1"/>
  <c r="BN370" i="1"/>
  <c r="K370" i="1" s="1"/>
  <c r="BN329" i="1"/>
  <c r="K329" i="1" s="1"/>
  <c r="BN59" i="1"/>
  <c r="K59" i="1" s="1"/>
  <c r="BN319" i="1"/>
  <c r="K319" i="1" s="1"/>
  <c r="BN359" i="1"/>
  <c r="K359" i="1" s="1"/>
  <c r="BN288" i="1"/>
  <c r="K288" i="1" s="1"/>
  <c r="S288" i="1" s="1"/>
  <c r="T288" i="1" s="1"/>
  <c r="BN66" i="1"/>
  <c r="K66" i="1" s="1"/>
  <c r="S66" i="1" s="1"/>
  <c r="T66" i="1" s="1"/>
  <c r="BN377" i="1"/>
  <c r="K377" i="1" s="1"/>
  <c r="BN171" i="1"/>
  <c r="K171" i="1" s="1"/>
  <c r="BN37" i="1"/>
  <c r="K37" i="1" s="1"/>
  <c r="BN47" i="1"/>
  <c r="K47" i="1" s="1"/>
  <c r="BN16" i="1"/>
  <c r="K16" i="1" s="1"/>
  <c r="BN355" i="1"/>
  <c r="K355" i="1" s="1"/>
  <c r="BN317" i="1"/>
  <c r="K317" i="1" s="1"/>
  <c r="S317" i="1" s="1"/>
  <c r="T317" i="1" s="1"/>
  <c r="BN275" i="1"/>
  <c r="K275" i="1" s="1"/>
  <c r="S275" i="1" s="1"/>
  <c r="T275" i="1" s="1"/>
  <c r="BN295" i="1"/>
  <c r="K295" i="1" s="1"/>
  <c r="BN180" i="1"/>
  <c r="K180" i="1" s="1"/>
  <c r="BN85" i="1"/>
  <c r="K85" i="1" s="1"/>
  <c r="BN137" i="1"/>
  <c r="K137" i="1" s="1"/>
  <c r="BN149" i="1"/>
  <c r="K149" i="1" s="1"/>
  <c r="BN425" i="1"/>
  <c r="K425" i="1" s="1"/>
  <c r="BN256" i="1"/>
  <c r="K256" i="1" s="1"/>
  <c r="S256" i="1" s="1"/>
  <c r="T256" i="1" s="1"/>
  <c r="BN233" i="1"/>
  <c r="K233" i="1" s="1"/>
  <c r="S233" i="1" s="1"/>
  <c r="T233" i="1" s="1"/>
  <c r="BN83" i="1"/>
  <c r="K83" i="1" s="1"/>
  <c r="BN444" i="1"/>
  <c r="K444" i="1" s="1"/>
  <c r="BN314" i="1"/>
  <c r="K314" i="1" s="1"/>
  <c r="BN238" i="1"/>
  <c r="K238" i="1" s="1"/>
  <c r="BN168" i="1"/>
  <c r="K168" i="1" s="1"/>
  <c r="BN133" i="1"/>
  <c r="K133" i="1" s="1"/>
  <c r="BN33" i="1"/>
  <c r="K33" i="1" s="1"/>
  <c r="S33" i="1" s="1"/>
  <c r="T33" i="1" s="1"/>
  <c r="BN422" i="1"/>
  <c r="K422" i="1" s="1"/>
  <c r="S422" i="1" s="1"/>
  <c r="T422" i="1" s="1"/>
  <c r="BN241" i="1"/>
  <c r="K241" i="1" s="1"/>
  <c r="BN311" i="1"/>
  <c r="K311" i="1" s="1"/>
  <c r="BN158" i="1"/>
  <c r="K158" i="1" s="1"/>
  <c r="BN443" i="1"/>
  <c r="K443" i="1" s="1"/>
  <c r="BN356" i="1"/>
  <c r="K356" i="1" s="1"/>
  <c r="BN404" i="1"/>
  <c r="K404" i="1" s="1"/>
  <c r="BN305" i="1"/>
  <c r="K305" i="1" s="1"/>
  <c r="S305" i="1" s="1"/>
  <c r="T305" i="1" s="1"/>
  <c r="BN231" i="1"/>
  <c r="K231" i="1" s="1"/>
  <c r="S231" i="1" s="1"/>
  <c r="T231" i="1" s="1"/>
  <c r="BN30" i="1"/>
  <c r="K30" i="1" s="1"/>
  <c r="BN98" i="1"/>
  <c r="K98" i="1" s="1"/>
  <c r="BN89" i="1"/>
  <c r="K89" i="1" s="1"/>
  <c r="BN243" i="1"/>
  <c r="K243" i="1" s="1"/>
  <c r="BN402" i="1"/>
  <c r="K402" i="1" s="1"/>
  <c r="BN435" i="1"/>
  <c r="K435" i="1" s="1"/>
  <c r="BN107" i="1"/>
  <c r="K107" i="1" s="1"/>
  <c r="S107" i="1" s="1"/>
  <c r="T107" i="1" s="1"/>
  <c r="BN397" i="1"/>
  <c r="K397" i="1" s="1"/>
  <c r="S397" i="1" s="1"/>
  <c r="T397" i="1" s="1"/>
  <c r="BN234" i="1"/>
  <c r="K234" i="1" s="1"/>
  <c r="BN222" i="1"/>
  <c r="K222" i="1" s="1"/>
  <c r="BN408" i="1"/>
  <c r="K408" i="1" s="1"/>
  <c r="BN48" i="1"/>
  <c r="K48" i="1" s="1"/>
  <c r="BN429" i="1"/>
  <c r="K429" i="1" s="1"/>
  <c r="BN112" i="1"/>
  <c r="K112" i="1" s="1"/>
  <c r="BN175" i="1"/>
  <c r="K175" i="1" s="1"/>
  <c r="BN142" i="1"/>
  <c r="K142" i="1" s="1"/>
  <c r="S142" i="1" s="1"/>
  <c r="T142" i="1" s="1"/>
  <c r="BN207" i="1"/>
  <c r="K207" i="1" s="1"/>
  <c r="BN367" i="1"/>
  <c r="K367" i="1" s="1"/>
  <c r="BN115" i="1"/>
  <c r="K115" i="1" s="1"/>
  <c r="BN74" i="1"/>
  <c r="K74" i="1" s="1"/>
  <c r="BN354" i="1"/>
  <c r="K354" i="1" s="1"/>
  <c r="BN40" i="1"/>
  <c r="K40" i="1" s="1"/>
  <c r="BN160" i="1"/>
  <c r="K160" i="1" s="1"/>
  <c r="S160" i="1" s="1"/>
  <c r="T160" i="1" s="1"/>
  <c r="BN276" i="1"/>
  <c r="K276" i="1" s="1"/>
  <c r="S276" i="1" s="1"/>
  <c r="T276" i="1" s="1"/>
  <c r="BN191" i="1"/>
  <c r="K191" i="1" s="1"/>
  <c r="BN232" i="1"/>
  <c r="K232" i="1" s="1"/>
  <c r="BN362" i="1"/>
  <c r="K362" i="1" s="1"/>
  <c r="BN274" i="1"/>
  <c r="K274" i="1" s="1"/>
  <c r="BN99" i="1"/>
  <c r="K99" i="1" s="1"/>
  <c r="BN277" i="1"/>
  <c r="K277" i="1" s="1"/>
  <c r="BN383" i="1"/>
  <c r="K383" i="1" s="1"/>
  <c r="S383" i="1" s="1"/>
  <c r="T383" i="1" s="1"/>
  <c r="BN264" i="1"/>
  <c r="K264" i="1" s="1"/>
  <c r="S264" i="1" s="1"/>
  <c r="T264" i="1" s="1"/>
  <c r="BN163" i="1"/>
  <c r="K163" i="1" s="1"/>
  <c r="BN342" i="1"/>
  <c r="K342" i="1" s="1"/>
  <c r="BN135" i="1"/>
  <c r="K135" i="1" s="1"/>
  <c r="BN60" i="1"/>
  <c r="K60" i="1" s="1"/>
  <c r="BN213" i="1"/>
  <c r="K213" i="1" s="1"/>
  <c r="BN15" i="1"/>
  <c r="K15" i="1" s="1"/>
  <c r="BN410" i="1"/>
  <c r="K410" i="1" s="1"/>
  <c r="S410" i="1" s="1"/>
  <c r="T410" i="1" s="1"/>
  <c r="BN309" i="1"/>
  <c r="K309" i="1" s="1"/>
  <c r="S309" i="1" s="1"/>
  <c r="T309" i="1" s="1"/>
  <c r="BN318" i="1"/>
  <c r="K318" i="1" s="1"/>
  <c r="BN247" i="1"/>
  <c r="K247" i="1" s="1"/>
  <c r="BN164" i="1"/>
  <c r="K164" i="1" s="1"/>
  <c r="BN80" i="1"/>
  <c r="K80" i="1" s="1"/>
  <c r="BN131" i="1"/>
  <c r="K131" i="1" s="1"/>
  <c r="BN95" i="1"/>
  <c r="K95" i="1" s="1"/>
  <c r="BN411" i="1"/>
  <c r="K411" i="1" s="1"/>
  <c r="BN343" i="1"/>
  <c r="K343" i="1" s="1"/>
  <c r="S343" i="1" s="1"/>
  <c r="T343" i="1" s="1"/>
  <c r="BN223" i="1"/>
  <c r="K223" i="1" s="1"/>
  <c r="BN18" i="1"/>
  <c r="K18" i="1" s="1"/>
  <c r="BN381" i="1"/>
  <c r="K381" i="1" s="1"/>
  <c r="BN291" i="1"/>
  <c r="K291" i="1" s="1"/>
  <c r="BN325" i="1"/>
  <c r="K325" i="1" s="1"/>
  <c r="BN150" i="1"/>
  <c r="K150" i="1" s="1"/>
  <c r="BN69" i="1"/>
  <c r="K69" i="1" s="1"/>
  <c r="S69" i="1" s="1"/>
  <c r="T69" i="1" s="1"/>
  <c r="BN22" i="1"/>
  <c r="K22" i="1" s="1"/>
  <c r="S22" i="1" s="1"/>
  <c r="T22" i="1" s="1"/>
  <c r="BN403" i="1"/>
  <c r="K403" i="1" s="1"/>
  <c r="BN225" i="1"/>
  <c r="K225" i="1" s="1"/>
  <c r="BN199" i="1"/>
  <c r="K199" i="1" s="1"/>
  <c r="BN129" i="1"/>
  <c r="K129" i="1" s="1"/>
  <c r="BN418" i="1"/>
  <c r="K418" i="1" s="1"/>
  <c r="BN398" i="1"/>
  <c r="K398" i="1" s="1"/>
  <c r="BN393" i="1"/>
  <c r="K393" i="1" s="1"/>
  <c r="S393" i="1" s="1"/>
  <c r="T393" i="1" s="1"/>
  <c r="BN297" i="1"/>
  <c r="K297" i="1" s="1"/>
  <c r="S297" i="1" s="1"/>
  <c r="T297" i="1" s="1"/>
  <c r="BN257" i="1"/>
  <c r="K257" i="1" s="1"/>
  <c r="BN206" i="1"/>
  <c r="K206" i="1" s="1"/>
  <c r="BN45" i="1"/>
  <c r="K45" i="1" s="1"/>
  <c r="BN105" i="1"/>
  <c r="K105" i="1" s="1"/>
  <c r="BN267" i="1"/>
  <c r="K267" i="1" s="1"/>
  <c r="BN421" i="1"/>
  <c r="K421" i="1" s="1"/>
  <c r="BN224" i="1"/>
  <c r="K224" i="1" s="1"/>
  <c r="S224" i="1" s="1"/>
  <c r="T224" i="1" s="1"/>
  <c r="BN64" i="1"/>
  <c r="K64" i="1" s="1"/>
  <c r="S64" i="1" s="1"/>
  <c r="T64" i="1" s="1"/>
  <c r="BN391" i="1"/>
  <c r="K391" i="1" s="1"/>
  <c r="BN127" i="1"/>
  <c r="K127" i="1" s="1"/>
  <c r="BN192" i="1"/>
  <c r="K192" i="1" s="1"/>
  <c r="BN262" i="1"/>
  <c r="K262" i="1" s="1"/>
  <c r="BN56" i="1"/>
  <c r="K56" i="1" s="1"/>
  <c r="BN272" i="1"/>
  <c r="K272" i="1" s="1"/>
  <c r="BN104" i="1"/>
  <c r="K104" i="1" s="1"/>
  <c r="S104" i="1" s="1"/>
  <c r="T104" i="1" s="1"/>
  <c r="BN441" i="1"/>
  <c r="K441" i="1" s="1"/>
  <c r="S441" i="1" s="1"/>
  <c r="T441" i="1" s="1"/>
  <c r="BN259" i="1"/>
  <c r="K259" i="1" s="1"/>
  <c r="BN323" i="1"/>
  <c r="K323" i="1" s="1"/>
  <c r="BN413" i="1"/>
  <c r="K413" i="1" s="1"/>
  <c r="BN334" i="1"/>
  <c r="K334" i="1" s="1"/>
  <c r="BN293" i="1"/>
  <c r="K293" i="1" s="1"/>
  <c r="BN307" i="1"/>
  <c r="K307" i="1" s="1"/>
  <c r="BN178" i="1"/>
  <c r="K178" i="1" s="1"/>
  <c r="S178" i="1" s="1"/>
  <c r="T178" i="1" s="1"/>
  <c r="BN54" i="1"/>
  <c r="K54" i="1" s="1"/>
  <c r="S54" i="1" s="1"/>
  <c r="T54" i="1" s="1"/>
  <c r="BN78" i="1"/>
  <c r="K78" i="1" s="1"/>
  <c r="BN446" i="1"/>
  <c r="K446" i="1" s="1"/>
  <c r="BN390" i="1"/>
  <c r="K390" i="1" s="1"/>
  <c r="BN301" i="1"/>
  <c r="K301" i="1" s="1"/>
  <c r="BN286" i="1"/>
  <c r="K286" i="1" s="1"/>
  <c r="BN220" i="1"/>
  <c r="K220" i="1" s="1"/>
  <c r="BN210" i="1"/>
  <c r="K210" i="1" s="1"/>
  <c r="S210" i="1" s="1"/>
  <c r="T210" i="1" s="1"/>
  <c r="BN39" i="1"/>
  <c r="K39" i="1" s="1"/>
  <c r="S39" i="1" s="1"/>
  <c r="T39" i="1" s="1"/>
  <c r="BN113" i="1"/>
  <c r="K113" i="1" s="1"/>
  <c r="BN77" i="1"/>
  <c r="K77" i="1" s="1"/>
  <c r="BN448" i="1"/>
  <c r="K448" i="1" s="1"/>
  <c r="BN337" i="1"/>
  <c r="K337" i="1" s="1"/>
  <c r="BN253" i="1"/>
  <c r="K253" i="1" s="1"/>
  <c r="BN172" i="1"/>
  <c r="K172" i="1" s="1"/>
  <c r="BN428" i="1"/>
  <c r="K428" i="1" s="1"/>
  <c r="S428" i="1" s="1"/>
  <c r="T428" i="1" s="1"/>
  <c r="BN282" i="1"/>
  <c r="K282" i="1" s="1"/>
  <c r="S282" i="1" s="1"/>
  <c r="T282" i="1" s="1"/>
  <c r="BN216" i="1"/>
  <c r="K216" i="1" s="1"/>
  <c r="BN196" i="1"/>
  <c r="K196" i="1" s="1"/>
  <c r="BN194" i="1"/>
  <c r="K194" i="1" s="1"/>
  <c r="BN125" i="1"/>
  <c r="K125" i="1" s="1"/>
  <c r="BN384" i="1"/>
  <c r="K384" i="1" s="1"/>
  <c r="BN296" i="1"/>
  <c r="K296" i="1" s="1"/>
  <c r="BN214" i="1"/>
  <c r="K214" i="1" s="1"/>
  <c r="S214" i="1" s="1"/>
  <c r="T214" i="1" s="1"/>
  <c r="BN124" i="1"/>
  <c r="K124" i="1" s="1"/>
  <c r="S124" i="1" s="1"/>
  <c r="T124" i="1" s="1"/>
  <c r="BN420" i="1"/>
  <c r="K420" i="1" s="1"/>
  <c r="BN442" i="1"/>
  <c r="K442" i="1" s="1"/>
  <c r="BN412" i="1"/>
  <c r="K412" i="1" s="1"/>
  <c r="BN289" i="1"/>
  <c r="K289" i="1" s="1"/>
  <c r="BN204" i="1"/>
  <c r="K204" i="1" s="1"/>
  <c r="BN159" i="1"/>
  <c r="K159" i="1" s="1"/>
  <c r="BN34" i="1"/>
  <c r="K34" i="1" s="1"/>
  <c r="S34" i="1" s="1"/>
  <c r="T34" i="1" s="1"/>
  <c r="BN121" i="1"/>
  <c r="K121" i="1" s="1"/>
  <c r="S121" i="1" s="1"/>
  <c r="T121" i="1" s="1"/>
  <c r="BN361" i="1"/>
  <c r="K361" i="1" s="1"/>
  <c r="BN195" i="1"/>
  <c r="K195" i="1" s="1"/>
  <c r="BN320" i="1"/>
  <c r="K320" i="1" s="1"/>
  <c r="BN261" i="1"/>
  <c r="K261" i="1" s="1"/>
  <c r="BN399" i="1"/>
  <c r="K399" i="1" s="1"/>
  <c r="BN143" i="1"/>
  <c r="K143" i="1" s="1"/>
  <c r="BN147" i="1"/>
  <c r="K147" i="1" s="1"/>
  <c r="S147" i="1" s="1"/>
  <c r="T147" i="1" s="1"/>
  <c r="BN92" i="1"/>
  <c r="K92" i="1" s="1"/>
  <c r="S92" i="1" s="1"/>
  <c r="T92" i="1" s="1"/>
  <c r="BN209" i="1"/>
  <c r="K209" i="1" s="1"/>
  <c r="BN189" i="1"/>
  <c r="K189" i="1" s="1"/>
  <c r="BN268" i="1"/>
  <c r="K268" i="1" s="1"/>
  <c r="BN26" i="1"/>
  <c r="K26" i="1" s="1"/>
  <c r="BN445" i="1"/>
  <c r="K445" i="1" s="1"/>
  <c r="BN138" i="1"/>
  <c r="K138" i="1" s="1"/>
  <c r="BN114" i="1"/>
  <c r="K114" i="1" s="1"/>
  <c r="S114" i="1" s="1"/>
  <c r="T114" i="1" s="1"/>
  <c r="BN156" i="1"/>
  <c r="K156" i="1" s="1"/>
  <c r="S156" i="1" s="1"/>
  <c r="T156" i="1" s="1"/>
  <c r="BN269" i="1"/>
  <c r="K269" i="1" s="1"/>
  <c r="BN387" i="1"/>
  <c r="K387" i="1" s="1"/>
  <c r="BN284" i="1"/>
  <c r="K284" i="1" s="1"/>
  <c r="BN395" i="1"/>
  <c r="K395" i="1" s="1"/>
  <c r="BN298" i="1"/>
  <c r="K298" i="1" s="1"/>
  <c r="BN157" i="1"/>
  <c r="K157" i="1" s="1"/>
  <c r="BN43" i="1"/>
  <c r="K43" i="1" s="1"/>
  <c r="S43" i="1" s="1"/>
  <c r="T43" i="1" s="1"/>
  <c r="BN17" i="1"/>
  <c r="K17" i="1" s="1"/>
  <c r="S17" i="1" s="1"/>
  <c r="T17" i="1" s="1"/>
  <c r="BN424" i="1"/>
  <c r="K424" i="1" s="1"/>
  <c r="BN340" i="1"/>
  <c r="K340" i="1" s="1"/>
  <c r="BN285" i="1"/>
  <c r="K285" i="1" s="1"/>
  <c r="BN281" i="1"/>
  <c r="K281" i="1" s="1"/>
  <c r="BN203" i="1"/>
  <c r="K203" i="1" s="1"/>
  <c r="BN201" i="1"/>
  <c r="K201" i="1" s="1"/>
  <c r="BN126" i="1"/>
  <c r="K126" i="1" s="1"/>
  <c r="S126" i="1" s="1"/>
  <c r="T126" i="1" s="1"/>
  <c r="BN108" i="1"/>
  <c r="K108" i="1" s="1"/>
  <c r="S108" i="1" s="1"/>
  <c r="T108" i="1" s="1"/>
  <c r="BN72" i="1"/>
  <c r="K72" i="1" s="1"/>
  <c r="BN417" i="1"/>
  <c r="K417" i="1" s="1"/>
  <c r="BN294" i="1"/>
  <c r="K294" i="1" s="1"/>
  <c r="BN237" i="1"/>
  <c r="K237" i="1" s="1"/>
  <c r="BN93" i="1"/>
  <c r="K93" i="1" s="1"/>
  <c r="BN373" i="1"/>
  <c r="K373" i="1" s="1"/>
  <c r="BN271" i="1"/>
  <c r="K271" i="1" s="1"/>
  <c r="S271" i="1" s="1"/>
  <c r="T271" i="1" s="1"/>
  <c r="BN339" i="1"/>
  <c r="K339" i="1" s="1"/>
  <c r="S339" i="1" s="1"/>
  <c r="T339" i="1" s="1"/>
  <c r="BN148" i="1"/>
  <c r="K148" i="1" s="1"/>
  <c r="BN145" i="1"/>
  <c r="K145" i="1" s="1"/>
  <c r="BN61" i="1"/>
  <c r="K61" i="1" s="1"/>
  <c r="BN375" i="1"/>
  <c r="K375" i="1" s="1"/>
  <c r="BN255" i="1"/>
  <c r="K255" i="1" s="1"/>
  <c r="BN197" i="1"/>
  <c r="K197" i="1" s="1"/>
  <c r="BN65" i="1"/>
  <c r="K65" i="1" s="1"/>
  <c r="S65" i="1" s="1"/>
  <c r="T65" i="1" s="1"/>
  <c r="BN436" i="1"/>
  <c r="K436" i="1" s="1"/>
  <c r="S436" i="1" s="1"/>
  <c r="T436" i="1" s="1"/>
  <c r="BN439" i="1"/>
  <c r="K439" i="1" s="1"/>
  <c r="BN368" i="1"/>
  <c r="K368" i="1" s="1"/>
  <c r="BN376" i="1"/>
  <c r="K376" i="1" s="1"/>
  <c r="BN198" i="1"/>
  <c r="K198" i="1" s="1"/>
  <c r="BN81" i="1"/>
  <c r="K81" i="1" s="1"/>
  <c r="BN57" i="1"/>
  <c r="K57" i="1" s="1"/>
  <c r="BN154" i="1"/>
  <c r="K154" i="1" s="1"/>
  <c r="S154" i="1" s="1"/>
  <c r="T154" i="1" s="1"/>
  <c r="BN369" i="1"/>
  <c r="K369" i="1" s="1"/>
  <c r="S369" i="1" s="1"/>
  <c r="T369" i="1" s="1"/>
  <c r="S207" i="1"/>
  <c r="T207" i="1" s="1"/>
  <c r="L207" i="1"/>
  <c r="N207" i="1" s="1"/>
  <c r="S20" i="1"/>
  <c r="T20" i="1" s="1"/>
  <c r="L20" i="1"/>
  <c r="N20" i="1" s="1"/>
  <c r="S74" i="1"/>
  <c r="T74" i="1" s="1"/>
  <c r="L74" i="1"/>
  <c r="N74" i="1" s="1"/>
  <c r="S130" i="1"/>
  <c r="T130" i="1" s="1"/>
  <c r="L130" i="1"/>
  <c r="N130" i="1" s="1"/>
  <c r="S407" i="1"/>
  <c r="T407" i="1" s="1"/>
  <c r="L407" i="1"/>
  <c r="N407" i="1" s="1"/>
  <c r="S232" i="1"/>
  <c r="T232" i="1" s="1"/>
  <c r="L232" i="1"/>
  <c r="N232" i="1" s="1"/>
  <c r="S312" i="1"/>
  <c r="T312" i="1" s="1"/>
  <c r="L312" i="1"/>
  <c r="N312" i="1" s="1"/>
  <c r="S99" i="1"/>
  <c r="T99" i="1" s="1"/>
  <c r="L99" i="1"/>
  <c r="N99" i="1" s="1"/>
  <c r="S316" i="1"/>
  <c r="T316" i="1" s="1"/>
  <c r="L316" i="1"/>
  <c r="N316" i="1" s="1"/>
  <c r="S245" i="1"/>
  <c r="T245" i="1" s="1"/>
  <c r="L245" i="1"/>
  <c r="N245" i="1" s="1"/>
  <c r="S60" i="1"/>
  <c r="T60" i="1" s="1"/>
  <c r="L60" i="1"/>
  <c r="N60" i="1" s="1"/>
  <c r="S25" i="1"/>
  <c r="T25" i="1" s="1"/>
  <c r="L25" i="1"/>
  <c r="N25" i="1" s="1"/>
  <c r="S318" i="1"/>
  <c r="T318" i="1" s="1"/>
  <c r="L318" i="1"/>
  <c r="N318" i="1" s="1"/>
  <c r="S166" i="1"/>
  <c r="T166" i="1" s="1"/>
  <c r="L166" i="1"/>
  <c r="N166" i="1" s="1"/>
  <c r="S80" i="1"/>
  <c r="T80" i="1" s="1"/>
  <c r="L80" i="1"/>
  <c r="N80" i="1" s="1"/>
  <c r="S49" i="1"/>
  <c r="T49" i="1" s="1"/>
  <c r="L49" i="1"/>
  <c r="N49" i="1" s="1"/>
  <c r="S411" i="1"/>
  <c r="T411" i="1" s="1"/>
  <c r="L411" i="1"/>
  <c r="N411" i="1" s="1"/>
  <c r="S246" i="1"/>
  <c r="T246" i="1" s="1"/>
  <c r="L246" i="1"/>
  <c r="N246" i="1" s="1"/>
  <c r="S18" i="1"/>
  <c r="T18" i="1" s="1"/>
  <c r="L18" i="1"/>
  <c r="N18" i="1" s="1"/>
  <c r="S291" i="1"/>
  <c r="T291" i="1" s="1"/>
  <c r="L291" i="1"/>
  <c r="N291" i="1" s="1"/>
  <c r="S270" i="1"/>
  <c r="T270" i="1" s="1"/>
  <c r="L270" i="1"/>
  <c r="N270" i="1" s="1"/>
  <c r="S123" i="1"/>
  <c r="T123" i="1" s="1"/>
  <c r="L123" i="1"/>
  <c r="N123" i="1" s="1"/>
  <c r="S346" i="1"/>
  <c r="T346" i="1" s="1"/>
  <c r="L346" i="1"/>
  <c r="N346" i="1" s="1"/>
  <c r="S199" i="1"/>
  <c r="T199" i="1" s="1"/>
  <c r="L199" i="1"/>
  <c r="N199" i="1" s="1"/>
  <c r="L136" i="1"/>
  <c r="N136" i="1" s="1"/>
  <c r="S398" i="1"/>
  <c r="T398" i="1" s="1"/>
  <c r="L398" i="1"/>
  <c r="N398" i="1" s="1"/>
  <c r="S365" i="1"/>
  <c r="T365" i="1" s="1"/>
  <c r="L365" i="1"/>
  <c r="N365" i="1" s="1"/>
  <c r="S257" i="1"/>
  <c r="T257" i="1" s="1"/>
  <c r="L257" i="1"/>
  <c r="N257" i="1" s="1"/>
  <c r="S45" i="1"/>
  <c r="T45" i="1" s="1"/>
  <c r="L45" i="1"/>
  <c r="N45" i="1" s="1"/>
  <c r="S58" i="1"/>
  <c r="T58" i="1" s="1"/>
  <c r="L58" i="1"/>
  <c r="N58" i="1" s="1"/>
  <c r="S327" i="1"/>
  <c r="T327" i="1" s="1"/>
  <c r="L327" i="1"/>
  <c r="N327" i="1" s="1"/>
  <c r="L64" i="1"/>
  <c r="N64" i="1" s="1"/>
  <c r="S391" i="1"/>
  <c r="T391" i="1" s="1"/>
  <c r="L391" i="1"/>
  <c r="N391" i="1" s="1"/>
  <c r="S71" i="1"/>
  <c r="T71" i="1" s="1"/>
  <c r="L71" i="1"/>
  <c r="N71" i="1" s="1"/>
  <c r="S262" i="1"/>
  <c r="T262" i="1" s="1"/>
  <c r="L262" i="1"/>
  <c r="N262" i="1" s="1"/>
  <c r="S122" i="1"/>
  <c r="T122" i="1" s="1"/>
  <c r="L122" i="1"/>
  <c r="N122" i="1" s="1"/>
  <c r="S272" i="1"/>
  <c r="T272" i="1" s="1"/>
  <c r="L272" i="1"/>
  <c r="N272" i="1" s="1"/>
  <c r="S252" i="1"/>
  <c r="T252" i="1" s="1"/>
  <c r="L252" i="1"/>
  <c r="N252" i="1" s="1"/>
  <c r="L441" i="1"/>
  <c r="N441" i="1" s="1"/>
  <c r="S94" i="1"/>
  <c r="T94" i="1" s="1"/>
  <c r="L94" i="1"/>
  <c r="N94" i="1" s="1"/>
  <c r="S259" i="1"/>
  <c r="T259" i="1" s="1"/>
  <c r="L259" i="1"/>
  <c r="N259" i="1" s="1"/>
  <c r="S236" i="1"/>
  <c r="T236" i="1" s="1"/>
  <c r="L236" i="1"/>
  <c r="N236" i="1" s="1"/>
  <c r="S323" i="1"/>
  <c r="T323" i="1" s="1"/>
  <c r="L323" i="1"/>
  <c r="N323" i="1" s="1"/>
  <c r="S341" i="1"/>
  <c r="T341" i="1" s="1"/>
  <c r="L341" i="1"/>
  <c r="N341" i="1" s="1"/>
  <c r="S413" i="1"/>
  <c r="T413" i="1" s="1"/>
  <c r="L413" i="1"/>
  <c r="N413" i="1" s="1"/>
  <c r="S128" i="1"/>
  <c r="T128" i="1" s="1"/>
  <c r="L128" i="1"/>
  <c r="N128" i="1" s="1"/>
  <c r="S334" i="1"/>
  <c r="T334" i="1" s="1"/>
  <c r="L334" i="1"/>
  <c r="N334" i="1" s="1"/>
  <c r="S344" i="1"/>
  <c r="T344" i="1" s="1"/>
  <c r="L344" i="1"/>
  <c r="N344" i="1" s="1"/>
  <c r="S293" i="1"/>
  <c r="T293" i="1" s="1"/>
  <c r="L293" i="1"/>
  <c r="N293" i="1" s="1"/>
  <c r="S364" i="1"/>
  <c r="T364" i="1" s="1"/>
  <c r="L364" i="1"/>
  <c r="N364" i="1" s="1"/>
  <c r="S307" i="1"/>
  <c r="T307" i="1" s="1"/>
  <c r="L307" i="1"/>
  <c r="N307" i="1" s="1"/>
  <c r="S200" i="1"/>
  <c r="T200" i="1" s="1"/>
  <c r="L200" i="1"/>
  <c r="N200" i="1" s="1"/>
  <c r="S101" i="1"/>
  <c r="T101" i="1" s="1"/>
  <c r="L101" i="1"/>
  <c r="N101" i="1" s="1"/>
  <c r="L54" i="1"/>
  <c r="N54" i="1" s="1"/>
  <c r="S88" i="1"/>
  <c r="T88" i="1" s="1"/>
  <c r="L88" i="1"/>
  <c r="N88" i="1" s="1"/>
  <c r="S78" i="1"/>
  <c r="T78" i="1" s="1"/>
  <c r="L78" i="1"/>
  <c r="N78" i="1" s="1"/>
  <c r="S19" i="1"/>
  <c r="T19" i="1" s="1"/>
  <c r="L19" i="1"/>
  <c r="N19" i="1" s="1"/>
  <c r="S446" i="1"/>
  <c r="T446" i="1" s="1"/>
  <c r="L446" i="1"/>
  <c r="N446" i="1" s="1"/>
  <c r="S371" i="1"/>
  <c r="T371" i="1" s="1"/>
  <c r="L371" i="1"/>
  <c r="N371" i="1" s="1"/>
  <c r="S390" i="1"/>
  <c r="T390" i="1" s="1"/>
  <c r="L390" i="1"/>
  <c r="N390" i="1" s="1"/>
  <c r="S330" i="1"/>
  <c r="T330" i="1" s="1"/>
  <c r="L330" i="1"/>
  <c r="N330" i="1" s="1"/>
  <c r="S301" i="1"/>
  <c r="T301" i="1" s="1"/>
  <c r="L301" i="1"/>
  <c r="N301" i="1" s="1"/>
  <c r="S283" i="1"/>
  <c r="T283" i="1" s="1"/>
  <c r="L283" i="1"/>
  <c r="N283" i="1" s="1"/>
  <c r="S286" i="1"/>
  <c r="T286" i="1" s="1"/>
  <c r="L286" i="1"/>
  <c r="N286" i="1" s="1"/>
  <c r="S303" i="1"/>
  <c r="T303" i="1" s="1"/>
  <c r="L303" i="1"/>
  <c r="N303" i="1" s="1"/>
  <c r="S220" i="1"/>
  <c r="T220" i="1" s="1"/>
  <c r="L220" i="1"/>
  <c r="N220" i="1" s="1"/>
  <c r="S161" i="1"/>
  <c r="T161" i="1" s="1"/>
  <c r="L161" i="1"/>
  <c r="N161" i="1" s="1"/>
  <c r="S153" i="1"/>
  <c r="T153" i="1" s="1"/>
  <c r="L153" i="1"/>
  <c r="N153" i="1" s="1"/>
  <c r="L39" i="1"/>
  <c r="N39" i="1" s="1"/>
  <c r="S188" i="1"/>
  <c r="T188" i="1" s="1"/>
  <c r="L188" i="1"/>
  <c r="N188" i="1" s="1"/>
  <c r="S113" i="1"/>
  <c r="T113" i="1" s="1"/>
  <c r="L113" i="1"/>
  <c r="N113" i="1" s="1"/>
  <c r="S44" i="1"/>
  <c r="T44" i="1" s="1"/>
  <c r="L44" i="1"/>
  <c r="N44" i="1" s="1"/>
  <c r="S77" i="1"/>
  <c r="T77" i="1" s="1"/>
  <c r="L77" i="1"/>
  <c r="N77" i="1" s="1"/>
  <c r="S438" i="1"/>
  <c r="T438" i="1" s="1"/>
  <c r="L438" i="1"/>
  <c r="N438" i="1" s="1"/>
  <c r="S448" i="1"/>
  <c r="T448" i="1" s="1"/>
  <c r="L448" i="1"/>
  <c r="N448" i="1" s="1"/>
  <c r="S379" i="1"/>
  <c r="T379" i="1" s="1"/>
  <c r="L379" i="1"/>
  <c r="N379" i="1" s="1"/>
  <c r="S337" i="1"/>
  <c r="T337" i="1" s="1"/>
  <c r="L337" i="1"/>
  <c r="N337" i="1" s="1"/>
  <c r="S230" i="1"/>
  <c r="T230" i="1" s="1"/>
  <c r="L230" i="1"/>
  <c r="N230" i="1" s="1"/>
  <c r="S253" i="1"/>
  <c r="T253" i="1" s="1"/>
  <c r="L253" i="1"/>
  <c r="N253" i="1" s="1"/>
  <c r="S55" i="1"/>
  <c r="T55" i="1" s="1"/>
  <c r="L55" i="1"/>
  <c r="N55" i="1" s="1"/>
  <c r="S172" i="1"/>
  <c r="T172" i="1" s="1"/>
  <c r="L172" i="1"/>
  <c r="N172" i="1" s="1"/>
  <c r="S385" i="1"/>
  <c r="T385" i="1" s="1"/>
  <c r="L385" i="1"/>
  <c r="N385" i="1" s="1"/>
  <c r="S374" i="1"/>
  <c r="T374" i="1" s="1"/>
  <c r="L374" i="1"/>
  <c r="N374" i="1" s="1"/>
  <c r="L282" i="1"/>
  <c r="N282" i="1" s="1"/>
  <c r="S310" i="1"/>
  <c r="T310" i="1" s="1"/>
  <c r="L310" i="1"/>
  <c r="N310" i="1" s="1"/>
  <c r="S216" i="1"/>
  <c r="T216" i="1" s="1"/>
  <c r="L216" i="1"/>
  <c r="N216" i="1" s="1"/>
  <c r="S212" i="1"/>
  <c r="T212" i="1" s="1"/>
  <c r="L212" i="1"/>
  <c r="N212" i="1" s="1"/>
  <c r="S196" i="1"/>
  <c r="T196" i="1" s="1"/>
  <c r="L196" i="1"/>
  <c r="N196" i="1" s="1"/>
  <c r="S215" i="1"/>
  <c r="T215" i="1" s="1"/>
  <c r="L215" i="1"/>
  <c r="N215" i="1" s="1"/>
  <c r="S194" i="1"/>
  <c r="T194" i="1" s="1"/>
  <c r="L194" i="1"/>
  <c r="N194" i="1" s="1"/>
  <c r="S116" i="1"/>
  <c r="T116" i="1" s="1"/>
  <c r="L116" i="1"/>
  <c r="N116" i="1" s="1"/>
  <c r="S125" i="1"/>
  <c r="T125" i="1" s="1"/>
  <c r="L125" i="1"/>
  <c r="N125" i="1" s="1"/>
  <c r="S435" i="1"/>
  <c r="T435" i="1" s="1"/>
  <c r="L435" i="1"/>
  <c r="N435" i="1" s="1"/>
  <c r="S384" i="1"/>
  <c r="T384" i="1" s="1"/>
  <c r="L384" i="1"/>
  <c r="N384" i="1" s="1"/>
  <c r="S324" i="1"/>
  <c r="T324" i="1" s="1"/>
  <c r="L324" i="1"/>
  <c r="N324" i="1" s="1"/>
  <c r="S296" i="1"/>
  <c r="T296" i="1" s="1"/>
  <c r="L296" i="1"/>
  <c r="N296" i="1" s="1"/>
  <c r="S229" i="1"/>
  <c r="T229" i="1" s="1"/>
  <c r="L229" i="1"/>
  <c r="N229" i="1" s="1"/>
  <c r="L124" i="1"/>
  <c r="N124" i="1" s="1"/>
  <c r="S111" i="1"/>
  <c r="T111" i="1" s="1"/>
  <c r="L111" i="1"/>
  <c r="N111" i="1" s="1"/>
  <c r="S420" i="1"/>
  <c r="T420" i="1" s="1"/>
  <c r="L420" i="1"/>
  <c r="N420" i="1" s="1"/>
  <c r="S442" i="1"/>
  <c r="T442" i="1" s="1"/>
  <c r="L442" i="1"/>
  <c r="N442" i="1" s="1"/>
  <c r="S432" i="1"/>
  <c r="T432" i="1" s="1"/>
  <c r="L432" i="1"/>
  <c r="N432" i="1" s="1"/>
  <c r="S412" i="1"/>
  <c r="T412" i="1" s="1"/>
  <c r="L412" i="1"/>
  <c r="N412" i="1" s="1"/>
  <c r="S289" i="1"/>
  <c r="T289" i="1" s="1"/>
  <c r="L289" i="1"/>
  <c r="N289" i="1" s="1"/>
  <c r="S234" i="1"/>
  <c r="T234" i="1" s="1"/>
  <c r="L234" i="1"/>
  <c r="N234" i="1" s="1"/>
  <c r="S204" i="1"/>
  <c r="T204" i="1" s="1"/>
  <c r="L204" i="1"/>
  <c r="N204" i="1" s="1"/>
  <c r="S159" i="1"/>
  <c r="T159" i="1" s="1"/>
  <c r="L159" i="1"/>
  <c r="N159" i="1" s="1"/>
  <c r="S222" i="1"/>
  <c r="T222" i="1" s="1"/>
  <c r="L222" i="1"/>
  <c r="N222" i="1" s="1"/>
  <c r="S186" i="1"/>
  <c r="T186" i="1" s="1"/>
  <c r="L186" i="1"/>
  <c r="N186" i="1" s="1"/>
  <c r="L121" i="1"/>
  <c r="N121" i="1" s="1"/>
  <c r="S235" i="1"/>
  <c r="T235" i="1" s="1"/>
  <c r="L235" i="1"/>
  <c r="N235" i="1" s="1"/>
  <c r="S267" i="1"/>
  <c r="T267" i="1" s="1"/>
  <c r="L267" i="1"/>
  <c r="N267" i="1" s="1"/>
  <c r="S394" i="1"/>
  <c r="T394" i="1" s="1"/>
  <c r="L394" i="1"/>
  <c r="N394" i="1" s="1"/>
  <c r="S416" i="1"/>
  <c r="T416" i="1" s="1"/>
  <c r="L416" i="1"/>
  <c r="N416" i="1" s="1"/>
  <c r="S280" i="1"/>
  <c r="T280" i="1" s="1"/>
  <c r="L280" i="1"/>
  <c r="N280" i="1" s="1"/>
  <c r="S367" i="1"/>
  <c r="T367" i="1" s="1"/>
  <c r="L367" i="1"/>
  <c r="N367" i="1" s="1"/>
  <c r="S354" i="1"/>
  <c r="T354" i="1" s="1"/>
  <c r="L354" i="1"/>
  <c r="N354" i="1" s="1"/>
  <c r="S76" i="1"/>
  <c r="T76" i="1" s="1"/>
  <c r="L76" i="1"/>
  <c r="N76" i="1" s="1"/>
  <c r="S191" i="1"/>
  <c r="T191" i="1" s="1"/>
  <c r="L191" i="1"/>
  <c r="N191" i="1" s="1"/>
  <c r="S110" i="1"/>
  <c r="T110" i="1" s="1"/>
  <c r="L110" i="1"/>
  <c r="N110" i="1" s="1"/>
  <c r="S274" i="1"/>
  <c r="T274" i="1" s="1"/>
  <c r="L274" i="1"/>
  <c r="N274" i="1" s="1"/>
  <c r="S167" i="1"/>
  <c r="T167" i="1" s="1"/>
  <c r="L167" i="1"/>
  <c r="N167" i="1" s="1"/>
  <c r="S322" i="1"/>
  <c r="T322" i="1" s="1"/>
  <c r="L322" i="1"/>
  <c r="N322" i="1" s="1"/>
  <c r="S389" i="1"/>
  <c r="T389" i="1" s="1"/>
  <c r="L389" i="1"/>
  <c r="N389" i="1" s="1"/>
  <c r="S135" i="1"/>
  <c r="T135" i="1" s="1"/>
  <c r="L135" i="1"/>
  <c r="N135" i="1" s="1"/>
  <c r="S15" i="1"/>
  <c r="T15" i="1" s="1"/>
  <c r="L15" i="1"/>
  <c r="N15" i="1" s="1"/>
  <c r="L309" i="1"/>
  <c r="N309" i="1" s="1"/>
  <c r="S226" i="1"/>
  <c r="T226" i="1" s="1"/>
  <c r="L226" i="1"/>
  <c r="N226" i="1" s="1"/>
  <c r="S164" i="1"/>
  <c r="T164" i="1" s="1"/>
  <c r="L164" i="1"/>
  <c r="N164" i="1" s="1"/>
  <c r="S95" i="1"/>
  <c r="T95" i="1" s="1"/>
  <c r="L95" i="1"/>
  <c r="N95" i="1" s="1"/>
  <c r="S392" i="1"/>
  <c r="T392" i="1" s="1"/>
  <c r="L392" i="1"/>
  <c r="N392" i="1" s="1"/>
  <c r="S244" i="1"/>
  <c r="T244" i="1" s="1"/>
  <c r="L244" i="1"/>
  <c r="N244" i="1" s="1"/>
  <c r="S381" i="1"/>
  <c r="T381" i="1" s="1"/>
  <c r="L381" i="1"/>
  <c r="N381" i="1" s="1"/>
  <c r="L273" i="1"/>
  <c r="N273" i="1" s="1"/>
  <c r="S150" i="1"/>
  <c r="T150" i="1" s="1"/>
  <c r="L150" i="1"/>
  <c r="N150" i="1" s="1"/>
  <c r="S23" i="1"/>
  <c r="T23" i="1" s="1"/>
  <c r="L23" i="1"/>
  <c r="N23" i="1" s="1"/>
  <c r="S265" i="1"/>
  <c r="T265" i="1" s="1"/>
  <c r="L265" i="1"/>
  <c r="N265" i="1" s="1"/>
  <c r="S129" i="1"/>
  <c r="T129" i="1" s="1"/>
  <c r="L129" i="1"/>
  <c r="N129" i="1" s="1"/>
  <c r="S440" i="1"/>
  <c r="T440" i="1" s="1"/>
  <c r="L440" i="1"/>
  <c r="N440" i="1" s="1"/>
  <c r="S250" i="1"/>
  <c r="T250" i="1" s="1"/>
  <c r="L250" i="1"/>
  <c r="N250" i="1" s="1"/>
  <c r="S206" i="1"/>
  <c r="T206" i="1" s="1"/>
  <c r="L206" i="1"/>
  <c r="N206" i="1" s="1"/>
  <c r="S408" i="1"/>
  <c r="T408" i="1" s="1"/>
  <c r="L408" i="1"/>
  <c r="N408" i="1" s="1"/>
  <c r="S75" i="1"/>
  <c r="T75" i="1" s="1"/>
  <c r="L75" i="1"/>
  <c r="N75" i="1" s="1"/>
  <c r="S378" i="1"/>
  <c r="T378" i="1" s="1"/>
  <c r="L378" i="1"/>
  <c r="N378" i="1" s="1"/>
  <c r="S366" i="1"/>
  <c r="T366" i="1" s="1"/>
  <c r="L366" i="1"/>
  <c r="N366" i="1" s="1"/>
  <c r="S102" i="1"/>
  <c r="T102" i="1" s="1"/>
  <c r="L102" i="1"/>
  <c r="N102" i="1" s="1"/>
  <c r="S380" i="1"/>
  <c r="T380" i="1" s="1"/>
  <c r="L380" i="1"/>
  <c r="N380" i="1" s="1"/>
  <c r="S48" i="1"/>
  <c r="T48" i="1" s="1"/>
  <c r="L48" i="1"/>
  <c r="N48" i="1" s="1"/>
  <c r="S345" i="1"/>
  <c r="T345" i="1" s="1"/>
  <c r="L345" i="1"/>
  <c r="N345" i="1" s="1"/>
  <c r="S50" i="1"/>
  <c r="T50" i="1" s="1"/>
  <c r="L50" i="1"/>
  <c r="N50" i="1" s="1"/>
  <c r="S112" i="1"/>
  <c r="T112" i="1" s="1"/>
  <c r="L112" i="1"/>
  <c r="N112" i="1" s="1"/>
  <c r="S189" i="1"/>
  <c r="T189" i="1" s="1"/>
  <c r="L189" i="1"/>
  <c r="N189" i="1" s="1"/>
  <c r="S287" i="1"/>
  <c r="T287" i="1" s="1"/>
  <c r="L287" i="1"/>
  <c r="N287" i="1" s="1"/>
  <c r="S26" i="1"/>
  <c r="T26" i="1" s="1"/>
  <c r="L26" i="1"/>
  <c r="N26" i="1" s="1"/>
  <c r="S175" i="1"/>
  <c r="T175" i="1" s="1"/>
  <c r="L175" i="1"/>
  <c r="N175" i="1" s="1"/>
  <c r="S445" i="1"/>
  <c r="T445" i="1" s="1"/>
  <c r="L445" i="1"/>
  <c r="N445" i="1" s="1"/>
  <c r="S240" i="1"/>
  <c r="T240" i="1" s="1"/>
  <c r="L240" i="1"/>
  <c r="N240" i="1" s="1"/>
  <c r="S138" i="1"/>
  <c r="T138" i="1" s="1"/>
  <c r="L138" i="1"/>
  <c r="N138" i="1" s="1"/>
  <c r="S333" i="1"/>
  <c r="T333" i="1" s="1"/>
  <c r="L333" i="1"/>
  <c r="N333" i="1" s="1"/>
  <c r="S24" i="1"/>
  <c r="T24" i="1" s="1"/>
  <c r="L24" i="1"/>
  <c r="N24" i="1" s="1"/>
  <c r="S193" i="1"/>
  <c r="T193" i="1" s="1"/>
  <c r="L193" i="1"/>
  <c r="N193" i="1" s="1"/>
  <c r="S269" i="1"/>
  <c r="T269" i="1" s="1"/>
  <c r="L269" i="1"/>
  <c r="N269" i="1" s="1"/>
  <c r="S358" i="1"/>
  <c r="T358" i="1" s="1"/>
  <c r="L358" i="1"/>
  <c r="N358" i="1" s="1"/>
  <c r="S387" i="1"/>
  <c r="T387" i="1" s="1"/>
  <c r="L387" i="1"/>
  <c r="N387" i="1" s="1"/>
  <c r="S218" i="1"/>
  <c r="T218" i="1" s="1"/>
  <c r="L218" i="1"/>
  <c r="N218" i="1" s="1"/>
  <c r="S284" i="1"/>
  <c r="T284" i="1" s="1"/>
  <c r="L284" i="1"/>
  <c r="N284" i="1" s="1"/>
  <c r="S46" i="1"/>
  <c r="T46" i="1" s="1"/>
  <c r="L46" i="1"/>
  <c r="N46" i="1" s="1"/>
  <c r="S395" i="1"/>
  <c r="T395" i="1" s="1"/>
  <c r="L395" i="1"/>
  <c r="N395" i="1" s="1"/>
  <c r="S382" i="1"/>
  <c r="T382" i="1" s="1"/>
  <c r="L382" i="1"/>
  <c r="N382" i="1" s="1"/>
  <c r="S298" i="1"/>
  <c r="T298" i="1" s="1"/>
  <c r="L298" i="1"/>
  <c r="N298" i="1" s="1"/>
  <c r="S157" i="1"/>
  <c r="T157" i="1" s="1"/>
  <c r="L157" i="1"/>
  <c r="N157" i="1" s="1"/>
  <c r="S90" i="1"/>
  <c r="T90" i="1" s="1"/>
  <c r="L90" i="1"/>
  <c r="N90" i="1" s="1"/>
  <c r="S82" i="1"/>
  <c r="T82" i="1" s="1"/>
  <c r="L82" i="1"/>
  <c r="N82" i="1" s="1"/>
  <c r="S13" i="1"/>
  <c r="T13" i="1" s="1"/>
  <c r="L13" i="1"/>
  <c r="N13" i="1" s="1"/>
  <c r="S424" i="1"/>
  <c r="T424" i="1" s="1"/>
  <c r="L424" i="1"/>
  <c r="N424" i="1" s="1"/>
  <c r="S363" i="1"/>
  <c r="T363" i="1" s="1"/>
  <c r="L363" i="1"/>
  <c r="N363" i="1" s="1"/>
  <c r="S340" i="1"/>
  <c r="T340" i="1" s="1"/>
  <c r="L340" i="1"/>
  <c r="N340" i="1" s="1"/>
  <c r="S326" i="1"/>
  <c r="T326" i="1" s="1"/>
  <c r="L326" i="1"/>
  <c r="N326" i="1" s="1"/>
  <c r="S285" i="1"/>
  <c r="T285" i="1" s="1"/>
  <c r="L285" i="1"/>
  <c r="N285" i="1" s="1"/>
  <c r="S279" i="1"/>
  <c r="T279" i="1" s="1"/>
  <c r="L279" i="1"/>
  <c r="N279" i="1" s="1"/>
  <c r="S281" i="1"/>
  <c r="T281" i="1" s="1"/>
  <c r="L281" i="1"/>
  <c r="N281" i="1" s="1"/>
  <c r="S221" i="1"/>
  <c r="T221" i="1" s="1"/>
  <c r="L221" i="1"/>
  <c r="N221" i="1" s="1"/>
  <c r="S203" i="1"/>
  <c r="T203" i="1" s="1"/>
  <c r="L203" i="1"/>
  <c r="N203" i="1" s="1"/>
  <c r="S201" i="1"/>
  <c r="T201" i="1" s="1"/>
  <c r="L201" i="1"/>
  <c r="N201" i="1" s="1"/>
  <c r="S103" i="1"/>
  <c r="T103" i="1" s="1"/>
  <c r="L103" i="1"/>
  <c r="N103" i="1" s="1"/>
  <c r="S181" i="1"/>
  <c r="T181" i="1" s="1"/>
  <c r="L181" i="1"/>
  <c r="N181" i="1" s="1"/>
  <c r="S68" i="1"/>
  <c r="T68" i="1" s="1"/>
  <c r="L68" i="1"/>
  <c r="N68" i="1" s="1"/>
  <c r="S72" i="1"/>
  <c r="T72" i="1" s="1"/>
  <c r="L72" i="1"/>
  <c r="N72" i="1" s="1"/>
  <c r="S423" i="1"/>
  <c r="T423" i="1" s="1"/>
  <c r="L423" i="1"/>
  <c r="N423" i="1" s="1"/>
  <c r="S417" i="1"/>
  <c r="T417" i="1" s="1"/>
  <c r="L417" i="1"/>
  <c r="N417" i="1" s="1"/>
  <c r="S357" i="1"/>
  <c r="T357" i="1" s="1"/>
  <c r="L357" i="1"/>
  <c r="N357" i="1" s="1"/>
  <c r="S294" i="1"/>
  <c r="T294" i="1" s="1"/>
  <c r="L294" i="1"/>
  <c r="N294" i="1" s="1"/>
  <c r="S249" i="1"/>
  <c r="T249" i="1" s="1"/>
  <c r="L249" i="1"/>
  <c r="N249" i="1" s="1"/>
  <c r="S237" i="1"/>
  <c r="T237" i="1" s="1"/>
  <c r="L237" i="1"/>
  <c r="N237" i="1" s="1"/>
  <c r="S118" i="1"/>
  <c r="T118" i="1" s="1"/>
  <c r="L118" i="1"/>
  <c r="N118" i="1" s="1"/>
  <c r="S93" i="1"/>
  <c r="T93" i="1" s="1"/>
  <c r="L93" i="1"/>
  <c r="N93" i="1" s="1"/>
  <c r="S373" i="1"/>
  <c r="T373" i="1" s="1"/>
  <c r="L373" i="1"/>
  <c r="N373" i="1" s="1"/>
  <c r="S335" i="1"/>
  <c r="T335" i="1" s="1"/>
  <c r="L335" i="1"/>
  <c r="N335" i="1" s="1"/>
  <c r="S254" i="1"/>
  <c r="T254" i="1" s="1"/>
  <c r="L254" i="1"/>
  <c r="N254" i="1" s="1"/>
  <c r="S217" i="1"/>
  <c r="T217" i="1" s="1"/>
  <c r="L217" i="1"/>
  <c r="N217" i="1" s="1"/>
  <c r="S148" i="1"/>
  <c r="T148" i="1" s="1"/>
  <c r="L148" i="1"/>
  <c r="N148" i="1" s="1"/>
  <c r="S139" i="1"/>
  <c r="T139" i="1" s="1"/>
  <c r="L139" i="1"/>
  <c r="N139" i="1" s="1"/>
  <c r="S145" i="1"/>
  <c r="T145" i="1" s="1"/>
  <c r="L145" i="1"/>
  <c r="N145" i="1" s="1"/>
  <c r="S97" i="1"/>
  <c r="T97" i="1" s="1"/>
  <c r="L97" i="1"/>
  <c r="N97" i="1" s="1"/>
  <c r="S61" i="1"/>
  <c r="T61" i="1" s="1"/>
  <c r="L61" i="1"/>
  <c r="N61" i="1" s="1"/>
  <c r="S426" i="1"/>
  <c r="T426" i="1" s="1"/>
  <c r="L426" i="1"/>
  <c r="N426" i="1" s="1"/>
  <c r="S375" i="1"/>
  <c r="T375" i="1" s="1"/>
  <c r="L375" i="1"/>
  <c r="N375" i="1" s="1"/>
  <c r="S304" i="1"/>
  <c r="T304" i="1" s="1"/>
  <c r="L304" i="1"/>
  <c r="N304" i="1" s="1"/>
  <c r="S255" i="1"/>
  <c r="T255" i="1" s="1"/>
  <c r="L255" i="1"/>
  <c r="N255" i="1" s="1"/>
  <c r="S197" i="1"/>
  <c r="T197" i="1" s="1"/>
  <c r="L197" i="1"/>
  <c r="N197" i="1" s="1"/>
  <c r="S36" i="1"/>
  <c r="T36" i="1" s="1"/>
  <c r="L36" i="1"/>
  <c r="N36" i="1" s="1"/>
  <c r="S447" i="1"/>
  <c r="T447" i="1" s="1"/>
  <c r="L447" i="1"/>
  <c r="N447" i="1" s="1"/>
  <c r="S372" i="1"/>
  <c r="T372" i="1" s="1"/>
  <c r="L372" i="1"/>
  <c r="N372" i="1" s="1"/>
  <c r="S439" i="1"/>
  <c r="T439" i="1" s="1"/>
  <c r="L439" i="1"/>
  <c r="N439" i="1" s="1"/>
  <c r="L433" i="1"/>
  <c r="N433" i="1" s="1"/>
  <c r="S433" i="1"/>
  <c r="T433" i="1" s="1"/>
  <c r="S368" i="1"/>
  <c r="T368" i="1" s="1"/>
  <c r="L368" i="1"/>
  <c r="N368" i="1" s="1"/>
  <c r="S313" i="1"/>
  <c r="T313" i="1" s="1"/>
  <c r="L313" i="1"/>
  <c r="N313" i="1" s="1"/>
  <c r="S376" i="1"/>
  <c r="T376" i="1" s="1"/>
  <c r="L376" i="1"/>
  <c r="N376" i="1" s="1"/>
  <c r="S208" i="1"/>
  <c r="T208" i="1" s="1"/>
  <c r="L208" i="1"/>
  <c r="N208" i="1" s="1"/>
  <c r="S198" i="1"/>
  <c r="T198" i="1" s="1"/>
  <c r="L198" i="1"/>
  <c r="N198" i="1" s="1"/>
  <c r="S42" i="1"/>
  <c r="T42" i="1" s="1"/>
  <c r="L42" i="1"/>
  <c r="N42" i="1" s="1"/>
  <c r="S81" i="1"/>
  <c r="T81" i="1" s="1"/>
  <c r="L81" i="1"/>
  <c r="N81" i="1" s="1"/>
  <c r="S57" i="1"/>
  <c r="T57" i="1" s="1"/>
  <c r="L57" i="1"/>
  <c r="N57" i="1" s="1"/>
  <c r="S41" i="1"/>
  <c r="T41" i="1" s="1"/>
  <c r="L41" i="1"/>
  <c r="N41" i="1" s="1"/>
  <c r="S227" i="1"/>
  <c r="T227" i="1" s="1"/>
  <c r="L227" i="1"/>
  <c r="N227" i="1" s="1"/>
  <c r="S361" i="1"/>
  <c r="T361" i="1" s="1"/>
  <c r="L361" i="1"/>
  <c r="N361" i="1" s="1"/>
  <c r="S386" i="1"/>
  <c r="T386" i="1" s="1"/>
  <c r="L386" i="1"/>
  <c r="N386" i="1" s="1"/>
  <c r="S402" i="1"/>
  <c r="T402" i="1" s="1"/>
  <c r="L402" i="1"/>
  <c r="N402" i="1" s="1"/>
  <c r="S338" i="1"/>
  <c r="T338" i="1" s="1"/>
  <c r="L338" i="1"/>
  <c r="N338" i="1" s="1"/>
  <c r="S115" i="1"/>
  <c r="T115" i="1" s="1"/>
  <c r="L115" i="1"/>
  <c r="N115" i="1" s="1"/>
  <c r="S40" i="1"/>
  <c r="T40" i="1" s="1"/>
  <c r="L40" i="1"/>
  <c r="N40" i="1" s="1"/>
  <c r="S152" i="1"/>
  <c r="T152" i="1" s="1"/>
  <c r="L152" i="1"/>
  <c r="N152" i="1" s="1"/>
  <c r="L276" i="1"/>
  <c r="N276" i="1" s="1"/>
  <c r="S87" i="1"/>
  <c r="T87" i="1" s="1"/>
  <c r="L87" i="1"/>
  <c r="N87" i="1" s="1"/>
  <c r="S362" i="1"/>
  <c r="T362" i="1" s="1"/>
  <c r="L362" i="1"/>
  <c r="N362" i="1" s="1"/>
  <c r="S277" i="1"/>
  <c r="T277" i="1" s="1"/>
  <c r="L277" i="1"/>
  <c r="N277" i="1" s="1"/>
  <c r="S86" i="1"/>
  <c r="T86" i="1" s="1"/>
  <c r="L86" i="1"/>
  <c r="N86" i="1" s="1"/>
  <c r="S163" i="1"/>
  <c r="T163" i="1" s="1"/>
  <c r="L163" i="1"/>
  <c r="N163" i="1" s="1"/>
  <c r="S342" i="1"/>
  <c r="T342" i="1" s="1"/>
  <c r="L342" i="1"/>
  <c r="N342" i="1" s="1"/>
  <c r="S119" i="1"/>
  <c r="T119" i="1" s="1"/>
  <c r="L119" i="1"/>
  <c r="N119" i="1" s="1"/>
  <c r="S213" i="1"/>
  <c r="T213" i="1" s="1"/>
  <c r="L213" i="1"/>
  <c r="N213" i="1" s="1"/>
  <c r="S388" i="1"/>
  <c r="T388" i="1" s="1"/>
  <c r="L388" i="1"/>
  <c r="N388" i="1" s="1"/>
  <c r="S332" i="1"/>
  <c r="T332" i="1" s="1"/>
  <c r="L332" i="1"/>
  <c r="N332" i="1" s="1"/>
  <c r="S306" i="1"/>
  <c r="T306" i="1" s="1"/>
  <c r="L306" i="1"/>
  <c r="N306" i="1" s="1"/>
  <c r="S247" i="1"/>
  <c r="T247" i="1" s="1"/>
  <c r="L247" i="1"/>
  <c r="N247" i="1" s="1"/>
  <c r="S131" i="1"/>
  <c r="T131" i="1" s="1"/>
  <c r="L131" i="1"/>
  <c r="N131" i="1" s="1"/>
  <c r="S141" i="1"/>
  <c r="T141" i="1" s="1"/>
  <c r="L141" i="1"/>
  <c r="N141" i="1" s="1"/>
  <c r="S223" i="1"/>
  <c r="T223" i="1" s="1"/>
  <c r="L223" i="1"/>
  <c r="N223" i="1" s="1"/>
  <c r="S401" i="1"/>
  <c r="T401" i="1" s="1"/>
  <c r="L401" i="1"/>
  <c r="N401" i="1" s="1"/>
  <c r="S406" i="1"/>
  <c r="T406" i="1" s="1"/>
  <c r="L406" i="1"/>
  <c r="N406" i="1" s="1"/>
  <c r="S325" i="1"/>
  <c r="T325" i="1" s="1"/>
  <c r="L325" i="1"/>
  <c r="N325" i="1" s="1"/>
  <c r="S219" i="1"/>
  <c r="T219" i="1" s="1"/>
  <c r="L219" i="1"/>
  <c r="N219" i="1" s="1"/>
  <c r="S403" i="1"/>
  <c r="T403" i="1" s="1"/>
  <c r="L403" i="1"/>
  <c r="N403" i="1" s="1"/>
  <c r="S225" i="1"/>
  <c r="T225" i="1" s="1"/>
  <c r="L225" i="1"/>
  <c r="N225" i="1" s="1"/>
  <c r="S418" i="1"/>
  <c r="T418" i="1" s="1"/>
  <c r="L418" i="1"/>
  <c r="N418" i="1" s="1"/>
  <c r="S427" i="1"/>
  <c r="T427" i="1" s="1"/>
  <c r="L427" i="1"/>
  <c r="N427" i="1" s="1"/>
  <c r="S106" i="1"/>
  <c r="T106" i="1" s="1"/>
  <c r="L106" i="1"/>
  <c r="N106" i="1" s="1"/>
  <c r="S21" i="1"/>
  <c r="T21" i="1" s="1"/>
  <c r="L21" i="1"/>
  <c r="N21" i="1" s="1"/>
  <c r="S105" i="1"/>
  <c r="T105" i="1" s="1"/>
  <c r="L105" i="1"/>
  <c r="N105" i="1" s="1"/>
  <c r="S243" i="1"/>
  <c r="T243" i="1" s="1"/>
  <c r="L243" i="1"/>
  <c r="N243" i="1" s="1"/>
  <c r="S421" i="1"/>
  <c r="T421" i="1" s="1"/>
  <c r="L421" i="1"/>
  <c r="N421" i="1" s="1"/>
  <c r="S12" i="1"/>
  <c r="T12" i="1" s="1"/>
  <c r="L12" i="1"/>
  <c r="N12" i="1" s="1"/>
  <c r="S195" i="1"/>
  <c r="T195" i="1" s="1"/>
  <c r="L195" i="1"/>
  <c r="N195" i="1" s="1"/>
  <c r="S63" i="1"/>
  <c r="T63" i="1" s="1"/>
  <c r="L63" i="1"/>
  <c r="N63" i="1" s="1"/>
  <c r="S127" i="1"/>
  <c r="T127" i="1" s="1"/>
  <c r="L127" i="1"/>
  <c r="N127" i="1" s="1"/>
  <c r="S192" i="1"/>
  <c r="T192" i="1" s="1"/>
  <c r="L192" i="1"/>
  <c r="N192" i="1" s="1"/>
  <c r="S187" i="1"/>
  <c r="T187" i="1" s="1"/>
  <c r="L187" i="1"/>
  <c r="N187" i="1" s="1"/>
  <c r="S56" i="1"/>
  <c r="T56" i="1" s="1"/>
  <c r="L56" i="1"/>
  <c r="N56" i="1" s="1"/>
  <c r="S155" i="1"/>
  <c r="T155" i="1" s="1"/>
  <c r="L155" i="1"/>
  <c r="N155" i="1" s="1"/>
  <c r="S79" i="1"/>
  <c r="T79" i="1" s="1"/>
  <c r="L79" i="1"/>
  <c r="N79" i="1" s="1"/>
  <c r="S320" i="1"/>
  <c r="T320" i="1" s="1"/>
  <c r="L320" i="1"/>
  <c r="N320" i="1" s="1"/>
  <c r="S261" i="1"/>
  <c r="T261" i="1" s="1"/>
  <c r="L261" i="1"/>
  <c r="N261" i="1" s="1"/>
  <c r="S399" i="1"/>
  <c r="T399" i="1" s="1"/>
  <c r="L399" i="1"/>
  <c r="N399" i="1" s="1"/>
  <c r="S143" i="1"/>
  <c r="T143" i="1" s="1"/>
  <c r="L143" i="1"/>
  <c r="N143" i="1" s="1"/>
  <c r="S429" i="1"/>
  <c r="T429" i="1" s="1"/>
  <c r="L429" i="1"/>
  <c r="N429" i="1" s="1"/>
  <c r="S146" i="1"/>
  <c r="T146" i="1" s="1"/>
  <c r="L146" i="1"/>
  <c r="N146" i="1" s="1"/>
  <c r="S209" i="1"/>
  <c r="T209" i="1" s="1"/>
  <c r="L209" i="1"/>
  <c r="N209" i="1" s="1"/>
  <c r="S268" i="1"/>
  <c r="T268" i="1" s="1"/>
  <c r="L268" i="1"/>
  <c r="N268" i="1" s="1"/>
  <c r="S38" i="1"/>
  <c r="T38" i="1" s="1"/>
  <c r="L38" i="1"/>
  <c r="N38" i="1" s="1"/>
  <c r="L183" i="1"/>
  <c r="N183" i="1" s="1"/>
  <c r="S302" i="1"/>
  <c r="T302" i="1" s="1"/>
  <c r="L302" i="1"/>
  <c r="N302" i="1" s="1"/>
  <c r="S351" i="1"/>
  <c r="T351" i="1" s="1"/>
  <c r="L351" i="1"/>
  <c r="N351" i="1" s="1"/>
  <c r="S415" i="1"/>
  <c r="T415" i="1" s="1"/>
  <c r="L415" i="1"/>
  <c r="N415" i="1" s="1"/>
  <c r="S120" i="1"/>
  <c r="T120" i="1" s="1"/>
  <c r="L120" i="1"/>
  <c r="N120" i="1" s="1"/>
  <c r="S292" i="1"/>
  <c r="T292" i="1" s="1"/>
  <c r="L292" i="1"/>
  <c r="N292" i="1" s="1"/>
  <c r="S347" i="1"/>
  <c r="T347" i="1" s="1"/>
  <c r="L347" i="1"/>
  <c r="N347" i="1" s="1"/>
  <c r="S349" i="1"/>
  <c r="T349" i="1" s="1"/>
  <c r="L349" i="1"/>
  <c r="N349" i="1" s="1"/>
  <c r="S173" i="1"/>
  <c r="T173" i="1" s="1"/>
  <c r="L173" i="1"/>
  <c r="N173" i="1" s="1"/>
  <c r="S437" i="1"/>
  <c r="T437" i="1" s="1"/>
  <c r="L437" i="1"/>
  <c r="N437" i="1" s="1"/>
  <c r="S27" i="1"/>
  <c r="T27" i="1" s="1"/>
  <c r="L27" i="1"/>
  <c r="N27" i="1" s="1"/>
  <c r="S35" i="1"/>
  <c r="T35" i="1" s="1"/>
  <c r="L35" i="1"/>
  <c r="N35" i="1" s="1"/>
  <c r="S174" i="1"/>
  <c r="T174" i="1" s="1"/>
  <c r="L174" i="1"/>
  <c r="N174" i="1" s="1"/>
  <c r="S211" i="1"/>
  <c r="T211" i="1" s="1"/>
  <c r="L211" i="1"/>
  <c r="N211" i="1" s="1"/>
  <c r="S331" i="1"/>
  <c r="T331" i="1" s="1"/>
  <c r="L331" i="1"/>
  <c r="N331" i="1" s="1"/>
  <c r="L52" i="1"/>
  <c r="N52" i="1" s="1"/>
  <c r="S260" i="1"/>
  <c r="T260" i="1" s="1"/>
  <c r="L260" i="1"/>
  <c r="N260" i="1" s="1"/>
  <c r="S228" i="1"/>
  <c r="T228" i="1" s="1"/>
  <c r="L228" i="1"/>
  <c r="N228" i="1" s="1"/>
  <c r="S434" i="1"/>
  <c r="T434" i="1" s="1"/>
  <c r="L434" i="1"/>
  <c r="N434" i="1" s="1"/>
  <c r="S370" i="1"/>
  <c r="T370" i="1" s="1"/>
  <c r="L370" i="1"/>
  <c r="N370" i="1" s="1"/>
  <c r="S176" i="1"/>
  <c r="T176" i="1" s="1"/>
  <c r="L176" i="1"/>
  <c r="N176" i="1" s="1"/>
  <c r="S329" i="1"/>
  <c r="T329" i="1" s="1"/>
  <c r="L329" i="1"/>
  <c r="N329" i="1" s="1"/>
  <c r="S62" i="1"/>
  <c r="T62" i="1" s="1"/>
  <c r="L62" i="1"/>
  <c r="N62" i="1" s="1"/>
  <c r="S59" i="1"/>
  <c r="T59" i="1" s="1"/>
  <c r="L59" i="1"/>
  <c r="N59" i="1" s="1"/>
  <c r="S134" i="1"/>
  <c r="T134" i="1" s="1"/>
  <c r="L134" i="1"/>
  <c r="N134" i="1" s="1"/>
  <c r="S319" i="1"/>
  <c r="T319" i="1" s="1"/>
  <c r="L319" i="1"/>
  <c r="N319" i="1" s="1"/>
  <c r="S290" i="1"/>
  <c r="T290" i="1" s="1"/>
  <c r="L290" i="1"/>
  <c r="N290" i="1" s="1"/>
  <c r="S359" i="1"/>
  <c r="T359" i="1" s="1"/>
  <c r="L359" i="1"/>
  <c r="N359" i="1" s="1"/>
  <c r="S51" i="1"/>
  <c r="T51" i="1" s="1"/>
  <c r="L51" i="1"/>
  <c r="N51" i="1" s="1"/>
  <c r="S300" i="1"/>
  <c r="T300" i="1" s="1"/>
  <c r="L300" i="1"/>
  <c r="N300" i="1" s="1"/>
  <c r="L66" i="1"/>
  <c r="N66" i="1" s="1"/>
  <c r="S409" i="1"/>
  <c r="T409" i="1" s="1"/>
  <c r="L409" i="1"/>
  <c r="N409" i="1" s="1"/>
  <c r="S377" i="1"/>
  <c r="T377" i="1" s="1"/>
  <c r="L377" i="1"/>
  <c r="N377" i="1" s="1"/>
  <c r="S258" i="1"/>
  <c r="T258" i="1" s="1"/>
  <c r="L258" i="1"/>
  <c r="N258" i="1" s="1"/>
  <c r="S171" i="1"/>
  <c r="T171" i="1" s="1"/>
  <c r="L171" i="1"/>
  <c r="N171" i="1" s="1"/>
  <c r="S151" i="1"/>
  <c r="T151" i="1" s="1"/>
  <c r="L151" i="1"/>
  <c r="N151" i="1" s="1"/>
  <c r="S37" i="1"/>
  <c r="T37" i="1" s="1"/>
  <c r="L37" i="1"/>
  <c r="N37" i="1" s="1"/>
  <c r="S205" i="1"/>
  <c r="T205" i="1" s="1"/>
  <c r="L205" i="1"/>
  <c r="N205" i="1" s="1"/>
  <c r="S47" i="1"/>
  <c r="T47" i="1" s="1"/>
  <c r="L47" i="1"/>
  <c r="N47" i="1" s="1"/>
  <c r="S140" i="1"/>
  <c r="T140" i="1" s="1"/>
  <c r="L140" i="1"/>
  <c r="N140" i="1" s="1"/>
  <c r="S16" i="1"/>
  <c r="T16" i="1" s="1"/>
  <c r="L16" i="1"/>
  <c r="N16" i="1" s="1"/>
  <c r="S396" i="1"/>
  <c r="T396" i="1" s="1"/>
  <c r="L396" i="1"/>
  <c r="N396" i="1" s="1"/>
  <c r="S355" i="1"/>
  <c r="T355" i="1" s="1"/>
  <c r="L355" i="1"/>
  <c r="N355" i="1" s="1"/>
  <c r="S336" i="1"/>
  <c r="T336" i="1" s="1"/>
  <c r="L336" i="1"/>
  <c r="N336" i="1" s="1"/>
  <c r="S315" i="1"/>
  <c r="T315" i="1" s="1"/>
  <c r="L315" i="1"/>
  <c r="N315" i="1" s="1"/>
  <c r="L275" i="1"/>
  <c r="N275" i="1" s="1"/>
  <c r="S242" i="1"/>
  <c r="T242" i="1" s="1"/>
  <c r="L242" i="1"/>
  <c r="N242" i="1" s="1"/>
  <c r="S295" i="1"/>
  <c r="T295" i="1" s="1"/>
  <c r="L295" i="1"/>
  <c r="N295" i="1" s="1"/>
  <c r="S184" i="1"/>
  <c r="T184" i="1" s="1"/>
  <c r="L184" i="1"/>
  <c r="N184" i="1" s="1"/>
  <c r="S180" i="1"/>
  <c r="T180" i="1" s="1"/>
  <c r="L180" i="1"/>
  <c r="N180" i="1" s="1"/>
  <c r="S185" i="1"/>
  <c r="T185" i="1" s="1"/>
  <c r="L185" i="1"/>
  <c r="N185" i="1" s="1"/>
  <c r="S85" i="1"/>
  <c r="T85" i="1" s="1"/>
  <c r="L85" i="1"/>
  <c r="N85" i="1" s="1"/>
  <c r="S91" i="1"/>
  <c r="T91" i="1" s="1"/>
  <c r="L91" i="1"/>
  <c r="N91" i="1" s="1"/>
  <c r="S137" i="1"/>
  <c r="T137" i="1" s="1"/>
  <c r="L137" i="1"/>
  <c r="N137" i="1" s="1"/>
  <c r="S67" i="1"/>
  <c r="T67" i="1" s="1"/>
  <c r="L67" i="1"/>
  <c r="N67" i="1" s="1"/>
  <c r="S149" i="1"/>
  <c r="T149" i="1" s="1"/>
  <c r="L149" i="1"/>
  <c r="N149" i="1" s="1"/>
  <c r="S31" i="1"/>
  <c r="T31" i="1" s="1"/>
  <c r="L31" i="1"/>
  <c r="N31" i="1" s="1"/>
  <c r="S425" i="1"/>
  <c r="T425" i="1" s="1"/>
  <c r="L425" i="1"/>
  <c r="N425" i="1" s="1"/>
  <c r="S400" i="1"/>
  <c r="T400" i="1" s="1"/>
  <c r="L400" i="1"/>
  <c r="N400" i="1" s="1"/>
  <c r="S266" i="1"/>
  <c r="T266" i="1" s="1"/>
  <c r="L266" i="1"/>
  <c r="N266" i="1" s="1"/>
  <c r="L233" i="1"/>
  <c r="N233" i="1" s="1"/>
  <c r="S162" i="1"/>
  <c r="T162" i="1" s="1"/>
  <c r="L162" i="1"/>
  <c r="N162" i="1" s="1"/>
  <c r="S83" i="1"/>
  <c r="T83" i="1" s="1"/>
  <c r="L83" i="1"/>
  <c r="N83" i="1" s="1"/>
  <c r="S419" i="1"/>
  <c r="T419" i="1" s="1"/>
  <c r="L419" i="1"/>
  <c r="N419" i="1" s="1"/>
  <c r="S444" i="1"/>
  <c r="T444" i="1" s="1"/>
  <c r="L444" i="1"/>
  <c r="N444" i="1" s="1"/>
  <c r="S348" i="1"/>
  <c r="T348" i="1" s="1"/>
  <c r="L348" i="1"/>
  <c r="N348" i="1" s="1"/>
  <c r="S314" i="1"/>
  <c r="T314" i="1" s="1"/>
  <c r="L314" i="1"/>
  <c r="N314" i="1" s="1"/>
  <c r="S278" i="1"/>
  <c r="T278" i="1" s="1"/>
  <c r="L278" i="1"/>
  <c r="N278" i="1" s="1"/>
  <c r="S238" i="1"/>
  <c r="T238" i="1" s="1"/>
  <c r="L238" i="1"/>
  <c r="N238" i="1" s="1"/>
  <c r="S239" i="1"/>
  <c r="T239" i="1" s="1"/>
  <c r="L239" i="1"/>
  <c r="N239" i="1" s="1"/>
  <c r="S168" i="1"/>
  <c r="T168" i="1" s="1"/>
  <c r="L168" i="1"/>
  <c r="N168" i="1" s="1"/>
  <c r="S144" i="1"/>
  <c r="T144" i="1" s="1"/>
  <c r="L144" i="1"/>
  <c r="N144" i="1" s="1"/>
  <c r="S133" i="1"/>
  <c r="T133" i="1" s="1"/>
  <c r="L133" i="1"/>
  <c r="N133" i="1" s="1"/>
  <c r="S132" i="1"/>
  <c r="T132" i="1" s="1"/>
  <c r="L132" i="1"/>
  <c r="N132" i="1" s="1"/>
  <c r="S28" i="1"/>
  <c r="T28" i="1" s="1"/>
  <c r="L28" i="1"/>
  <c r="N28" i="1" s="1"/>
  <c r="L422" i="1"/>
  <c r="N422" i="1" s="1"/>
  <c r="S350" i="1"/>
  <c r="T350" i="1" s="1"/>
  <c r="L350" i="1"/>
  <c r="N350" i="1" s="1"/>
  <c r="S241" i="1"/>
  <c r="T241" i="1" s="1"/>
  <c r="L241" i="1"/>
  <c r="N241" i="1" s="1"/>
  <c r="S248" i="1"/>
  <c r="T248" i="1" s="1"/>
  <c r="L248" i="1"/>
  <c r="N248" i="1" s="1"/>
  <c r="S311" i="1"/>
  <c r="T311" i="1" s="1"/>
  <c r="L311" i="1"/>
  <c r="N311" i="1" s="1"/>
  <c r="S96" i="1"/>
  <c r="T96" i="1" s="1"/>
  <c r="L96" i="1"/>
  <c r="N96" i="1" s="1"/>
  <c r="S158" i="1"/>
  <c r="T158" i="1" s="1"/>
  <c r="L158" i="1"/>
  <c r="N158" i="1" s="1"/>
  <c r="S190" i="1"/>
  <c r="T190" i="1" s="1"/>
  <c r="L190" i="1"/>
  <c r="N190" i="1" s="1"/>
  <c r="S443" i="1"/>
  <c r="T443" i="1" s="1"/>
  <c r="L443" i="1"/>
  <c r="N443" i="1" s="1"/>
  <c r="S431" i="1"/>
  <c r="T431" i="1" s="1"/>
  <c r="L431" i="1"/>
  <c r="N431" i="1" s="1"/>
  <c r="S356" i="1"/>
  <c r="T356" i="1" s="1"/>
  <c r="L356" i="1"/>
  <c r="N356" i="1" s="1"/>
  <c r="S430" i="1"/>
  <c r="T430" i="1" s="1"/>
  <c r="L430" i="1"/>
  <c r="N430" i="1" s="1"/>
  <c r="S404" i="1"/>
  <c r="T404" i="1" s="1"/>
  <c r="L404" i="1"/>
  <c r="N404" i="1" s="1"/>
  <c r="S352" i="1"/>
  <c r="T352" i="1" s="1"/>
  <c r="L352" i="1"/>
  <c r="N352" i="1" s="1"/>
  <c r="S299" i="1"/>
  <c r="T299" i="1" s="1"/>
  <c r="L299" i="1"/>
  <c r="N299" i="1" s="1"/>
  <c r="L231" i="1"/>
  <c r="N231" i="1" s="1"/>
  <c r="S117" i="1"/>
  <c r="T117" i="1" s="1"/>
  <c r="L117" i="1"/>
  <c r="N117" i="1" s="1"/>
  <c r="S30" i="1"/>
  <c r="T30" i="1" s="1"/>
  <c r="L30" i="1"/>
  <c r="N30" i="1" s="1"/>
  <c r="S70" i="1"/>
  <c r="T70" i="1" s="1"/>
  <c r="L70" i="1"/>
  <c r="N70" i="1" s="1"/>
  <c r="S98" i="1"/>
  <c r="T98" i="1" s="1"/>
  <c r="L98" i="1"/>
  <c r="N98" i="1" s="1"/>
  <c r="S170" i="1"/>
  <c r="T170" i="1" s="1"/>
  <c r="L170" i="1"/>
  <c r="N170" i="1" s="1"/>
  <c r="S89" i="1"/>
  <c r="T89" i="1" s="1"/>
  <c r="L89" i="1"/>
  <c r="N89" i="1" s="1"/>
  <c r="BN251" i="1"/>
  <c r="K251" i="1" s="1"/>
  <c r="BN353" i="1"/>
  <c r="K353" i="1" s="1"/>
  <c r="BN405" i="1"/>
  <c r="K405" i="1" s="1"/>
  <c r="BN414" i="1"/>
  <c r="K414" i="1" s="1"/>
  <c r="BN10" i="1"/>
  <c r="L297" i="1" l="1"/>
  <c r="N297" i="1" s="1"/>
  <c r="L343" i="1"/>
  <c r="N343" i="1" s="1"/>
  <c r="S29" i="1"/>
  <c r="T29" i="1" s="1"/>
  <c r="L154" i="1"/>
  <c r="N154" i="1" s="1"/>
  <c r="L65" i="1"/>
  <c r="N65" i="1" s="1"/>
  <c r="L271" i="1"/>
  <c r="N271" i="1" s="1"/>
  <c r="L126" i="1"/>
  <c r="N126" i="1" s="1"/>
  <c r="L43" i="1"/>
  <c r="N43" i="1" s="1"/>
  <c r="L114" i="1"/>
  <c r="N114" i="1" s="1"/>
  <c r="L147" i="1"/>
  <c r="N147" i="1" s="1"/>
  <c r="L369" i="1"/>
  <c r="N369" i="1" s="1"/>
  <c r="L160" i="1"/>
  <c r="N160" i="1" s="1"/>
  <c r="L92" i="1"/>
  <c r="N92" i="1" s="1"/>
  <c r="L224" i="1"/>
  <c r="N224" i="1" s="1"/>
  <c r="L22" i="1"/>
  <c r="N22" i="1" s="1"/>
  <c r="L179" i="1"/>
  <c r="N179" i="1" s="1"/>
  <c r="L436" i="1"/>
  <c r="N436" i="1" s="1"/>
  <c r="L339" i="1"/>
  <c r="N339" i="1" s="1"/>
  <c r="L108" i="1"/>
  <c r="N108" i="1" s="1"/>
  <c r="L17" i="1"/>
  <c r="N17" i="1" s="1"/>
  <c r="L156" i="1"/>
  <c r="N156" i="1" s="1"/>
  <c r="L202" i="1"/>
  <c r="N202" i="1" s="1"/>
  <c r="L393" i="1"/>
  <c r="N393" i="1" s="1"/>
  <c r="L84" i="1"/>
  <c r="N84" i="1" s="1"/>
  <c r="L264" i="1"/>
  <c r="N264" i="1" s="1"/>
  <c r="L308" i="1"/>
  <c r="N308" i="1" s="1"/>
  <c r="L53" i="1"/>
  <c r="N53" i="1" s="1"/>
  <c r="L321" i="1"/>
  <c r="N321" i="1" s="1"/>
  <c r="L397" i="1"/>
  <c r="N397" i="1" s="1"/>
  <c r="L107" i="1"/>
  <c r="N107" i="1" s="1"/>
  <c r="L410" i="1"/>
  <c r="N410" i="1" s="1"/>
  <c r="L305" i="1"/>
  <c r="N305" i="1" s="1"/>
  <c r="L33" i="1"/>
  <c r="N33" i="1" s="1"/>
  <c r="L256" i="1"/>
  <c r="N256" i="1" s="1"/>
  <c r="L317" i="1"/>
  <c r="N317" i="1" s="1"/>
  <c r="L288" i="1"/>
  <c r="N288" i="1" s="1"/>
  <c r="L263" i="1"/>
  <c r="N263" i="1" s="1"/>
  <c r="L100" i="1"/>
  <c r="N100" i="1" s="1"/>
  <c r="L32" i="1"/>
  <c r="N32" i="1" s="1"/>
  <c r="L169" i="1"/>
  <c r="N169" i="1" s="1"/>
  <c r="L142" i="1"/>
  <c r="N142" i="1" s="1"/>
  <c r="L109" i="1"/>
  <c r="N109" i="1" s="1"/>
  <c r="L177" i="1"/>
  <c r="N177" i="1" s="1"/>
  <c r="L360" i="1"/>
  <c r="N360" i="1" s="1"/>
  <c r="L328" i="1"/>
  <c r="N328" i="1" s="1"/>
  <c r="L182" i="1"/>
  <c r="N182" i="1" s="1"/>
  <c r="L14" i="1"/>
  <c r="N14" i="1" s="1"/>
  <c r="L11" i="1"/>
  <c r="N11" i="1" s="1"/>
  <c r="L73" i="1"/>
  <c r="N73" i="1" s="1"/>
  <c r="L69" i="1"/>
  <c r="N69" i="1" s="1"/>
  <c r="L165" i="1"/>
  <c r="N165" i="1" s="1"/>
  <c r="L34" i="1"/>
  <c r="N34" i="1" s="1"/>
  <c r="L214" i="1"/>
  <c r="N214" i="1" s="1"/>
  <c r="L428" i="1"/>
  <c r="N428" i="1" s="1"/>
  <c r="L210" i="1"/>
  <c r="N210" i="1" s="1"/>
  <c r="L178" i="1"/>
  <c r="N178" i="1" s="1"/>
  <c r="L104" i="1"/>
  <c r="N104" i="1" s="1"/>
  <c r="L383" i="1"/>
  <c r="N383" i="1" s="1"/>
  <c r="S405" i="1"/>
  <c r="T405" i="1" s="1"/>
  <c r="L405" i="1"/>
  <c r="N405" i="1" s="1"/>
  <c r="S353" i="1"/>
  <c r="T353" i="1" s="1"/>
  <c r="L353" i="1"/>
  <c r="N353" i="1" s="1"/>
  <c r="S414" i="1"/>
  <c r="T414" i="1" s="1"/>
  <c r="L414" i="1"/>
  <c r="N414" i="1" s="1"/>
  <c r="BN450" i="1"/>
  <c r="BN1" i="1" s="1"/>
  <c r="K10" i="1"/>
  <c r="S251" i="1"/>
  <c r="T251" i="1" s="1"/>
  <c r="L251" i="1"/>
  <c r="N251" i="1" s="1"/>
  <c r="K450" i="1" l="1"/>
  <c r="S10" i="1"/>
  <c r="L10" i="1"/>
  <c r="L450" i="1" l="1"/>
  <c r="N10" i="1"/>
  <c r="N450" i="1" s="1"/>
  <c r="S450" i="1"/>
  <c r="T10" i="1"/>
  <c r="T450" i="1" s="1"/>
  <c r="V452" i="1" s="1"/>
</calcChain>
</file>

<file path=xl/sharedStrings.xml><?xml version="1.0" encoding="utf-8"?>
<sst xmlns="http://schemas.openxmlformats.org/spreadsheetml/2006/main" count="1487" uniqueCount="543">
  <si>
    <t>Projected FY21 Charter School Tuition Payments and Reimbursements for Sending Districts (Q1)(b)</t>
  </si>
  <si>
    <t>formula - first row</t>
  </si>
  <si>
    <t>20 - Q2 chasum</t>
  </si>
  <si>
    <t>19 - Q4 chasum</t>
  </si>
  <si>
    <t>derived</t>
  </si>
  <si>
    <t>COL CF</t>
  </si>
  <si>
    <t>Aid avail in tier</t>
  </si>
  <si>
    <t>% of tier reimb</t>
  </si>
  <si>
    <t xml:space="preserve"> </t>
  </si>
  <si>
    <t xml:space="preserve">D I S T R I C T    P A Y M E N T </t>
  </si>
  <si>
    <t xml:space="preserve">S T A T E    A I D    T O   D I S T R I C T </t>
  </si>
  <si>
    <t xml:space="preserve">                            S T A T E    A I D   S U M M A R Y</t>
  </si>
  <si>
    <t xml:space="preserve">  R A W    D I S T R I C T   D A T A </t>
  </si>
  <si>
    <t xml:space="preserve">  S I B L I N G S</t>
  </si>
  <si>
    <t xml:space="preserve">  1 0 0  /  6 0  /  4 0     T R A N S I T I O N    A I D</t>
  </si>
  <si>
    <t xml:space="preserve">  P R I O R     Y E A R   A D J U S T M E N T S</t>
  </si>
  <si>
    <t>sibling only adjustments</t>
  </si>
  <si>
    <t>LEA</t>
  </si>
  <si>
    <t>DOR</t>
  </si>
  <si>
    <t>DISTRICT</t>
  </si>
  <si>
    <t>FTE</t>
  </si>
  <si>
    <t>LOCAL FOUNDATION TUITION</t>
  </si>
  <si>
    <t>LOCAL
TRANSPOR-
TATION
TUITION</t>
  </si>
  <si>
    <t>LOCAL
FACILITIES 
TUITION</t>
  </si>
  <si>
    <t>LOCAL PAYMENT</t>
  </si>
  <si>
    <t>FACILITIES AID</t>
  </si>
  <si>
    <t>100/60/40
TRANS-
ITION AID</t>
  </si>
  <si>
    <t>TOTAL
CHARTER
AID</t>
  </si>
  <si>
    <t xml:space="preserve">N E T   
D I S T R I C T 
C O S T </t>
  </si>
  <si>
    <t>TOTAL
FACILITIES
AID</t>
  </si>
  <si>
    <t>STATE PAYMENT FOR PRIVATE/
SIBLING/
HOMESCHOOLED</t>
  </si>
  <si>
    <t>FACILITIES FOR PRIVATE/ HOMESCHOOL/ SIBLING</t>
  </si>
  <si>
    <t>TOTAL
STATE
AID</t>
  </si>
  <si>
    <t>S T A T E
A I D
A T   F U L L
F U N D I N G</t>
  </si>
  <si>
    <t>Lea</t>
  </si>
  <si>
    <t>FTE CAP</t>
  </si>
  <si>
    <t>Transp FTE</t>
  </si>
  <si>
    <t>Matched Sibling Headct</t>
  </si>
  <si>
    <t>State Tuit 
Sib FTE</t>
  </si>
  <si>
    <t>Unadj Local Tuition</t>
  </si>
  <si>
    <t>Sib
Reduc-
tion</t>
  </si>
  <si>
    <t>NSS Reduction</t>
  </si>
  <si>
    <t>Adjusted Local Payment</t>
  </si>
  <si>
    <t>Local Transporation</t>
  </si>
  <si>
    <t>Local Facilities Tuition</t>
  </si>
  <si>
    <t>Total Local Payment</t>
  </si>
  <si>
    <t>State Tuition</t>
  </si>
  <si>
    <t>State Transportation</t>
  </si>
  <si>
    <t>State Facilities Tuition</t>
  </si>
  <si>
    <t>Total State Payment</t>
  </si>
  <si>
    <t>Total Payment to Charter</t>
  </si>
  <si>
    <t>FTE for Sibling State Tuit</t>
  </si>
  <si>
    <t>Foundation
Tuition</t>
  </si>
  <si>
    <t>Trans-
portation</t>
  </si>
  <si>
    <t>Facilities Tuition</t>
  </si>
  <si>
    <t>Total
Sibling
Tuition</t>
  </si>
  <si>
    <t>District</t>
  </si>
  <si>
    <t>FY21
Total Local Foundation Tuition</t>
  </si>
  <si>
    <t>FY20 Local Foundation Tuition</t>
  </si>
  <si>
    <t>100% of
FY21
Tuition Change</t>
  </si>
  <si>
    <t>60% of
FY20
Tuition Change</t>
  </si>
  <si>
    <t>40% of
FY19
Tuition Change</t>
  </si>
  <si>
    <t>Intent-
ionally
Left Blank</t>
  </si>
  <si>
    <t>NET
PFY
Ch46
Reimb
Adjustm't</t>
  </si>
  <si>
    <t>Total Transition Aid</t>
  </si>
  <si>
    <t>Pro Rated
Transition
Aid</t>
  </si>
  <si>
    <t xml:space="preserve">FTE
Change
</t>
  </si>
  <si>
    <t xml:space="preserve">Local
Found-
ation
Tuition
</t>
  </si>
  <si>
    <t xml:space="preserve">Local
Trans-
porta-
tion
</t>
  </si>
  <si>
    <t xml:space="preserve">Local
Facil-
ities
</t>
  </si>
  <si>
    <t>Total
Local
Adj</t>
  </si>
  <si>
    <t xml:space="preserve">State
Found-
ation
Tuition
</t>
  </si>
  <si>
    <t xml:space="preserve">State
Trans-
portation
</t>
  </si>
  <si>
    <t xml:space="preserve">State
Facilities
</t>
  </si>
  <si>
    <t>Total
State
Adj</t>
  </si>
  <si>
    <t>TOTAL
Tuition
Adj</t>
  </si>
  <si>
    <t>Facilities
Aid
Adj</t>
  </si>
  <si>
    <t>100 Percent
Increase
in Adj
Tuition</t>
  </si>
  <si>
    <t xml:space="preserve">What the 100%
is w/o Prior Yr
Adjustment
</t>
  </si>
  <si>
    <t xml:space="preserve">Diff
in 100 
Percent
Reimb
</t>
  </si>
  <si>
    <t xml:space="preserve">Post June
Change in Ch46
Reimb
</t>
  </si>
  <si>
    <t xml:space="preserve">NET
Pior YR Ch46
Reimb
Adjustm't
</t>
  </si>
  <si>
    <t xml:space="preserve">FTE
</t>
  </si>
  <si>
    <t xml:space="preserve">Found-
ation
</t>
  </si>
  <si>
    <t xml:space="preserve">Transpor-
tation
</t>
  </si>
  <si>
    <t xml:space="preserve">Facilities
</t>
  </si>
  <si>
    <t>Total
Sibling
Adjmts</t>
  </si>
  <si>
    <t>new</t>
  </si>
  <si>
    <t>diff</t>
  </si>
  <si>
    <t>add here</t>
  </si>
  <si>
    <t>ABINGTON</t>
  </si>
  <si>
    <t>ACTON</t>
  </si>
  <si>
    <t>fy15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</si>
  <si>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</si>
  <si>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</si>
  <si>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</si>
  <si>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</si>
  <si>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</si>
  <si>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</si>
  <si>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</si>
  <si>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</si>
  <si>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</si>
  <si>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</si>
  <si>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</si>
  <si>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</si>
  <si>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</si>
  <si>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</si>
  <si>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</si>
  <si>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</si>
  <si>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</si>
  <si>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fy12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</si>
  <si>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</si>
  <si>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</si>
  <si>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</si>
  <si>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</si>
  <si>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</si>
  <si>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</si>
  <si>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</si>
  <si>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</si>
  <si>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</si>
  <si>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fy20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</si>
  <si>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</si>
  <si>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</si>
  <si>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</si>
  <si>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</si>
  <si>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</si>
  <si>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</si>
  <si>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</si>
  <si>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</si>
  <si>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</si>
  <si>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</si>
  <si>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</si>
  <si>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</si>
  <si>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</si>
  <si>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</si>
  <si>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</si>
  <si>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</si>
  <si>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</si>
  <si>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</si>
  <si>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</si>
  <si>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</si>
  <si>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</si>
  <si>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</si>
  <si>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</si>
  <si>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</si>
  <si>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</si>
  <si>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</si>
  <si>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</si>
  <si>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fy13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</si>
  <si>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</si>
  <si>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</si>
  <si>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</si>
  <si>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</si>
  <si>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</si>
  <si>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</si>
  <si>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</si>
  <si>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</si>
  <si>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</si>
  <si>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</si>
  <si>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</si>
  <si>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</si>
  <si>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</si>
  <si>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</si>
  <si>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</si>
  <si>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</si>
  <si>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</si>
  <si>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</si>
  <si>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</si>
  <si>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</si>
  <si>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</si>
  <si>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</si>
  <si>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</si>
  <si>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</si>
  <si>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</si>
  <si>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</si>
  <si>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</si>
  <si>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</si>
  <si>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</si>
  <si>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</si>
  <si>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</si>
  <si>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</si>
  <si>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</si>
  <si>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</si>
  <si>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</si>
  <si>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</si>
  <si>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</si>
  <si>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</si>
  <si>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</si>
  <si>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</si>
  <si>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</si>
  <si>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</si>
  <si>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</si>
  <si>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</si>
  <si>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</si>
  <si>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</si>
  <si>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</si>
  <si>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</si>
  <si>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</si>
  <si>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</si>
  <si>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</si>
  <si>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</si>
  <si>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</si>
  <si>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</si>
  <si>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</si>
  <si>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</si>
  <si>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</si>
  <si>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</si>
  <si>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</si>
  <si>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</si>
  <si>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</si>
  <si>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</si>
  <si>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</si>
  <si>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</si>
  <si>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</si>
  <si>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</si>
  <si>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</si>
  <si>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</si>
  <si>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</si>
  <si>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</si>
  <si>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</si>
  <si>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</si>
  <si>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</si>
  <si>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</si>
  <si>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</si>
  <si>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</si>
  <si>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</si>
  <si>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</si>
  <si>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</si>
  <si>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</si>
  <si>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</si>
  <si>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</si>
  <si>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</si>
  <si>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</si>
  <si>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</si>
  <si>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</si>
  <si>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</si>
  <si>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</si>
  <si>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</si>
  <si>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</si>
  <si>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</si>
  <si>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</si>
  <si>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</si>
  <si>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fy19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</si>
  <si>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</si>
  <si>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</si>
  <si>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</si>
  <si>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</si>
  <si>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</si>
  <si>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</si>
  <si>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</si>
  <si>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</si>
  <si>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</si>
  <si>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</si>
  <si>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</si>
  <si>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</si>
  <si>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</si>
  <si>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</si>
  <si>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</si>
  <si>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</si>
  <si>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</si>
  <si>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</si>
  <si>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</si>
  <si>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</si>
  <si>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</si>
  <si>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</si>
  <si>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</si>
  <si>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</si>
  <si>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</si>
  <si>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</si>
  <si>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</si>
  <si>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</si>
  <si>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</si>
  <si>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</si>
  <si>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</si>
  <si>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</si>
  <si>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</si>
  <si>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</si>
  <si>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</si>
  <si>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</si>
  <si>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</si>
  <si>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</si>
  <si>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</si>
  <si>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</si>
  <si>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</si>
  <si>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</si>
  <si>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</si>
  <si>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</si>
  <si>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</si>
  <si>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</si>
  <si>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</si>
  <si>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</si>
  <si>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</si>
  <si>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</si>
  <si>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</si>
  <si>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</si>
  <si>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</si>
  <si>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</si>
  <si>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</si>
  <si>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</si>
  <si>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</si>
  <si>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</si>
  <si>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</si>
  <si>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</si>
  <si>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</si>
  <si>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</si>
  <si>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</si>
  <si>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</si>
  <si>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</si>
  <si>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</si>
  <si>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</si>
  <si>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</si>
  <si>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</si>
  <si>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</si>
  <si>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</si>
  <si>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</si>
  <si>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</si>
  <si>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</si>
  <si>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</si>
  <si>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</si>
  <si>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</si>
  <si>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</si>
  <si>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</si>
  <si>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</si>
  <si>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</si>
  <si>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</si>
  <si>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</si>
  <si>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</si>
  <si>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</si>
  <si>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</si>
  <si>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</si>
  <si>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</si>
  <si>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</si>
  <si>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</si>
  <si>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</si>
  <si>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</si>
  <si>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</si>
  <si>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</si>
  <si>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</si>
  <si>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</si>
  <si>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</si>
  <si>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</si>
  <si>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</si>
  <si>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</si>
  <si>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</si>
  <si>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</si>
  <si>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</si>
  <si>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</si>
  <si>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</si>
  <si>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</si>
  <si>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</si>
  <si>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</si>
  <si>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</si>
  <si>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</si>
  <si>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</si>
  <si>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</si>
  <si>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</si>
  <si>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</si>
  <si>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</si>
  <si>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</si>
  <si>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</si>
  <si>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</si>
  <si>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</si>
  <si>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</si>
  <si>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</si>
  <si>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</si>
  <si>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</si>
  <si>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</si>
  <si>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</si>
  <si>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</si>
  <si>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</si>
  <si>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</si>
  <si>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</si>
  <si>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</si>
  <si>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</si>
  <si>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</si>
  <si>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</si>
  <si>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</si>
  <si>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</si>
  <si>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</si>
  <si>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</si>
  <si>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</si>
  <si>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</si>
  <si>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</si>
  <si>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</si>
  <si>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</si>
  <si>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</si>
  <si>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</si>
  <si>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</si>
  <si>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</si>
  <si>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</si>
  <si>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</si>
  <si>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</si>
  <si>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</si>
  <si>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</si>
  <si>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</si>
  <si>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</si>
  <si>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</si>
  <si>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</si>
  <si>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</si>
  <si>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</si>
  <si>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</si>
  <si>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</si>
  <si>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</si>
  <si>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</si>
  <si>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</si>
  <si>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</si>
  <si>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</si>
  <si>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</si>
  <si>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</si>
  <si>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</si>
  <si>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</si>
  <si>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</si>
  <si>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</si>
  <si>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</si>
  <si>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</si>
  <si>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</si>
  <si>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</si>
  <si>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</si>
  <si>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</si>
  <si>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</si>
  <si>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</si>
  <si>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</si>
  <si>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</si>
  <si>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</si>
  <si>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</si>
  <si>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</si>
  <si>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</si>
  <si>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</si>
  <si>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</si>
  <si>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</si>
  <si>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</si>
  <si>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</si>
  <si>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</si>
  <si>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</si>
  <si>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</si>
  <si>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</si>
  <si>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</si>
  <si>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</si>
  <si>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</si>
  <si>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</si>
  <si>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</si>
  <si>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</si>
  <si>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</si>
  <si>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</si>
  <si>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fy16</t>
  </si>
  <si>
    <t>WRENTHAM</t>
  </si>
  <si>
    <t>YARMOUTH</t>
  </si>
  <si>
    <t>DEVENS</t>
  </si>
  <si>
    <t>NORTHAMPTON SMITH</t>
  </si>
  <si>
    <t>ACTON BOXBOROUGH</t>
  </si>
  <si>
    <t>HOOSAC VALLEY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</si>
  <si>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</si>
  <si>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</si>
  <si>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</si>
  <si>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</si>
  <si>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</si>
  <si>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</si>
  <si>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</si>
  <si>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</si>
  <si>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</si>
  <si>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</si>
  <si>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</si>
  <si>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</si>
  <si>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</si>
  <si>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</si>
  <si>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</si>
  <si>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</si>
  <si>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</si>
  <si>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</si>
  <si>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</si>
  <si>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</si>
  <si>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</si>
  <si>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</si>
  <si>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</si>
  <si>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</si>
  <si>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</si>
  <si>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</si>
  <si>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</si>
  <si>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</si>
  <si>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</si>
  <si>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</si>
  <si>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</si>
  <si>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</si>
  <si>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</si>
  <si>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</si>
  <si>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</si>
  <si>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</si>
  <si>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</si>
  <si>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</si>
  <si>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</si>
  <si>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</si>
  <si>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</si>
  <si>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</si>
  <si>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</si>
  <si>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</si>
  <si>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</si>
  <si>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</si>
  <si>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</si>
  <si>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</si>
  <si>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</si>
  <si>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</si>
  <si>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</si>
  <si>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</si>
  <si>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</si>
  <si>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</si>
  <si>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</si>
  <si>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</si>
  <si>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</si>
  <si>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</si>
  <si>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</si>
  <si>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</si>
  <si>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</si>
  <si>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</si>
  <si>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</si>
  <si>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</si>
  <si>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</si>
  <si>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</si>
  <si>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</si>
  <si>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</si>
  <si>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</si>
  <si>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</si>
  <si>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</si>
  <si>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</si>
  <si>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</si>
  <si>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</si>
  <si>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</si>
  <si>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</si>
  <si>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</si>
  <si>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</si>
  <si>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</si>
  <si>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</si>
  <si>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</si>
  <si>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</si>
  <si>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</si>
  <si>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</si>
  <si>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</si>
  <si>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--</t>
  </si>
  <si>
    <t>STATE TOTALS</t>
  </si>
  <si>
    <t>S T A T E    T O T A L S</t>
  </si>
  <si>
    <t xml:space="preserve">S T A T E   T O T A L S  </t>
  </si>
  <si>
    <t>Local &amp; State</t>
  </si>
  <si>
    <t>Massachusetts Department of Elementary and Secondary Education</t>
  </si>
  <si>
    <t>Office of District and School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</si>
</sst>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#,##0.0_);\(#,##0.0\)"/>
    <numFmt numFmtId="166" formatCode="#,##0.0"/>
    <numFmt numFmtId="167" formatCode="0_);\(0\)"/>
    <numFmt numFmtId="168" formatCode="_(* #,##0_);_(* \(#,##0\);_(* &quot;-&quot;??_);_(@_)"/>
  </numFmts>
  <fonts count="49" x14ac:knownFonts="1">
    <font>
      <sz val="11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</font>
    <font>
      <sz val="10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9"/>
      <color rgb="FFF6F9F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</font>
    <font>
      <b/>
      <sz val="10"/>
      <color theme="2" tint="-9.9978637043366805E-2"/>
      <name val="Calibri"/>
      <family val="2"/>
      <scheme val="minor"/>
    </font>
    <font>
      <sz val="10"/>
      <color theme="2"/>
      <name val="Calibri"/>
      <family val="2"/>
      <scheme val="minor"/>
    </font>
    <font>
      <sz val="9"/>
      <color theme="2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</font>
    <font>
      <b/>
      <sz val="10"/>
      <color theme="8" tint="-0.499984740745262"/>
      <name val="Calibri"/>
      <family val="2"/>
      <scheme val="minor"/>
    </font>
    <font>
      <b/>
      <sz val="10"/>
      <color rgb="FF373830"/>
      <name val="Calibri"/>
      <family val="2"/>
    </font>
    <font>
      <sz val="10"/>
      <color theme="2" tint="-0.89999084444715716"/>
      <name val="Calibri"/>
      <family val="2"/>
      <scheme val="minor"/>
    </font>
    <font>
      <sz val="12"/>
      <name val="Times New Roman"/>
      <family val="1"/>
    </font>
    <font>
      <sz val="9.5"/>
      <color theme="2"/>
      <name val="Calibri"/>
      <family val="2"/>
    </font>
    <font>
      <sz val="9.5"/>
      <color theme="2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b/>
      <sz val="9.5"/>
      <color indexed="22"/>
      <name val="Calibri"/>
      <family val="2"/>
      <scheme val="minor"/>
    </font>
    <font>
      <sz val="9.5"/>
      <color indexed="63"/>
      <name val="Calibri"/>
      <family val="2"/>
      <scheme val="minor"/>
    </font>
    <font>
      <sz val="9.5"/>
      <color rgb="FFFFF4CD"/>
      <name val="Calibri"/>
      <family val="2"/>
      <scheme val="minor"/>
    </font>
    <font>
      <b/>
      <sz val="9.5"/>
      <color theme="8" tint="-0.499984740745262"/>
      <name val="Calibri"/>
      <family val="2"/>
      <scheme val="minor"/>
    </font>
    <font>
      <b/>
      <sz val="9.5"/>
      <color rgb="FF373830"/>
      <name val="Calibri"/>
      <family val="2"/>
    </font>
    <font>
      <sz val="9"/>
      <color theme="2"/>
      <name val="Calibri"/>
      <family val="2"/>
    </font>
    <font>
      <b/>
      <sz val="10"/>
      <color theme="1" tint="0.14999847407452621"/>
      <name val="Calibri"/>
      <family val="2"/>
      <scheme val="minor"/>
    </font>
    <font>
      <sz val="10"/>
      <name val="Arial"/>
      <family val="2"/>
    </font>
    <font>
      <b/>
      <sz val="22"/>
      <name val="Calibri"/>
      <family val="2"/>
    </font>
    <font>
      <sz val="22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rgb="FFFFE1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FFFBEB"/>
        <bgColor indexed="64"/>
      </patternFill>
    </fill>
    <fill>
      <patternFill patternType="solid">
        <fgColor rgb="FFB7CE88"/>
        <bgColor indexed="64"/>
      </patternFill>
    </fill>
    <fill>
      <patternFill patternType="solid">
        <fgColor rgb="FFB5CD8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190C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9FCEE"/>
        <bgColor indexed="64"/>
      </patternFill>
    </fill>
    <fill>
      <patternFill patternType="solid">
        <fgColor rgb="FF627A3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A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6" tint="-0.499984740745262"/>
      </left>
      <right style="thick">
        <color theme="6" tint="0.39994506668294322"/>
      </right>
      <top style="thick">
        <color theme="6" tint="0.79998168889431442"/>
      </top>
      <bottom style="thick">
        <color theme="6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43" fontId="34" fillId="0" borderId="0" applyFont="0" applyFill="0" applyBorder="0" applyAlignment="0" applyProtection="0"/>
    <xf numFmtId="0" fontId="46" fillId="0" borderId="0"/>
  </cellStyleXfs>
  <cellXfs count="240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164" fontId="9" fillId="2" borderId="1" xfId="1" applyNumberFormat="1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0" xfId="0" applyFont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1" fillId="0" borderId="0" xfId="3" applyFont="1"/>
    <xf numFmtId="0" fontId="11" fillId="0" borderId="0" xfId="3" applyFont="1" applyAlignment="1">
      <alignment horizontal="center"/>
    </xf>
    <xf numFmtId="37" fontId="4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7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right" indent="4"/>
    </xf>
    <xf numFmtId="0" fontId="14" fillId="0" borderId="0" xfId="0" applyFont="1" applyAlignment="1">
      <alignment horizontal="right" indent="1"/>
    </xf>
    <xf numFmtId="38" fontId="15" fillId="4" borderId="2" xfId="0" applyNumberFormat="1" applyFont="1" applyFill="1" applyBorder="1" applyAlignment="1">
      <alignment horizontal="center" vertical="center"/>
    </xf>
    <xf numFmtId="38" fontId="14" fillId="0" borderId="0" xfId="3" applyNumberFormat="1" applyFont="1" applyAlignment="1">
      <alignment horizontal="center"/>
    </xf>
    <xf numFmtId="0" fontId="4" fillId="0" borderId="0" xfId="3" applyFont="1"/>
    <xf numFmtId="0" fontId="13" fillId="0" borderId="0" xfId="3" applyFont="1" applyAlignment="1">
      <alignment horizont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7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0" fontId="7" fillId="5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7" fontId="4" fillId="0" borderId="0" xfId="3" applyNumberFormat="1" applyFont="1"/>
    <xf numFmtId="0" fontId="4" fillId="0" borderId="0" xfId="3" applyFont="1" applyAlignment="1">
      <alignment horizontal="center"/>
    </xf>
    <xf numFmtId="0" fontId="1" fillId="0" borderId="0" xfId="3"/>
    <xf numFmtId="37" fontId="4" fillId="0" borderId="0" xfId="0" applyNumberFormat="1" applyFont="1"/>
    <xf numFmtId="38" fontId="16" fillId="2" borderId="3" xfId="3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2" applyFont="1" applyFill="1" applyBorder="1" applyAlignment="1">
      <alignment vertical="center"/>
    </xf>
    <xf numFmtId="0" fontId="17" fillId="6" borderId="4" xfId="2" applyFont="1" applyFill="1" applyBorder="1" applyAlignment="1">
      <alignment horizontal="center" vertical="center"/>
    </xf>
    <xf numFmtId="0" fontId="17" fillId="6" borderId="5" xfId="2" applyFont="1" applyFill="1" applyBorder="1" applyAlignment="1">
      <alignment horizontal="left" vertical="center" indent="1"/>
    </xf>
    <xf numFmtId="0" fontId="17" fillId="6" borderId="5" xfId="2" applyFont="1" applyFill="1" applyBorder="1" applyAlignment="1">
      <alignment horizontal="center" vertical="center"/>
    </xf>
    <xf numFmtId="0" fontId="17" fillId="6" borderId="6" xfId="2" applyFont="1" applyFill="1" applyBorder="1" applyAlignment="1">
      <alignment horizontal="right" vertical="center" indent="1"/>
    </xf>
    <xf numFmtId="0" fontId="17" fillId="7" borderId="7" xfId="2" applyFont="1" applyFill="1" applyBorder="1" applyAlignment="1">
      <alignment vertical="center"/>
    </xf>
    <xf numFmtId="0" fontId="18" fillId="6" borderId="5" xfId="0" applyFont="1" applyFill="1" applyBorder="1"/>
    <xf numFmtId="0" fontId="19" fillId="8" borderId="4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left" vertical="center"/>
    </xf>
    <xf numFmtId="0" fontId="21" fillId="9" borderId="5" xfId="0" applyFont="1" applyFill="1" applyBorder="1" applyAlignment="1">
      <alignment horizontal="left" vertical="center"/>
    </xf>
    <xf numFmtId="0" fontId="0" fillId="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right" vertical="center"/>
    </xf>
    <xf numFmtId="0" fontId="24" fillId="10" borderId="5" xfId="0" applyFont="1" applyFill="1" applyBorder="1" applyAlignment="1">
      <alignment horizontal="right" vertical="center"/>
    </xf>
    <xf numFmtId="0" fontId="25" fillId="10" borderId="5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22" fillId="10" borderId="4" xfId="3" applyFont="1" applyFill="1" applyBorder="1" applyAlignment="1">
      <alignment horizontal="left" vertical="center"/>
    </xf>
    <xf numFmtId="0" fontId="26" fillId="10" borderId="5" xfId="3" applyFont="1" applyFill="1" applyBorder="1" applyAlignment="1">
      <alignment horizontal="left" vertical="center"/>
    </xf>
    <xf numFmtId="0" fontId="24" fillId="10" borderId="5" xfId="3" applyFont="1" applyFill="1" applyBorder="1" applyAlignment="1">
      <alignment horizontal="center" vertical="center"/>
    </xf>
    <xf numFmtId="0" fontId="25" fillId="10" borderId="6" xfId="3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vertical="center" wrapText="1"/>
    </xf>
    <xf numFmtId="0" fontId="27" fillId="11" borderId="5" xfId="2" applyFont="1" applyFill="1" applyBorder="1" applyAlignment="1">
      <alignment horizontal="center" vertical="center" wrapText="1"/>
    </xf>
    <xf numFmtId="0" fontId="28" fillId="11" borderId="5" xfId="2" applyFont="1" applyFill="1" applyBorder="1" applyAlignment="1">
      <alignment horizontal="right" vertical="center" wrapText="1"/>
    </xf>
    <xf numFmtId="0" fontId="27" fillId="11" borderId="5" xfId="2" applyFont="1" applyFill="1" applyBorder="1" applyAlignment="1">
      <alignment horizontal="right" vertical="center" wrapText="1"/>
    </xf>
    <xf numFmtId="0" fontId="27" fillId="11" borderId="6" xfId="2" applyFont="1" applyFill="1" applyBorder="1" applyAlignment="1">
      <alignment horizontal="right" vertical="center" wrapText="1" indent="1"/>
    </xf>
    <xf numFmtId="0" fontId="27" fillId="0" borderId="0" xfId="2" applyFont="1" applyAlignment="1">
      <alignment vertical="center" wrapText="1"/>
    </xf>
    <xf numFmtId="0" fontId="27" fillId="11" borderId="4" xfId="2" applyFont="1" applyFill="1" applyBorder="1" applyAlignment="1">
      <alignment horizontal="right" vertical="center" wrapText="1" indent="1"/>
    </xf>
    <xf numFmtId="0" fontId="4" fillId="0" borderId="0" xfId="2" applyFont="1" applyAlignment="1">
      <alignment vertical="center" wrapText="1"/>
    </xf>
    <xf numFmtId="0" fontId="17" fillId="7" borderId="8" xfId="2" applyFont="1" applyFill="1" applyBorder="1" applyAlignment="1">
      <alignment horizontal="right" vertical="center" wrapText="1" indent="1"/>
    </xf>
    <xf numFmtId="0" fontId="29" fillId="11" borderId="5" xfId="2" applyFont="1" applyFill="1" applyBorder="1" applyAlignment="1">
      <alignment horizontal="right" vertical="center" wrapText="1" indent="1"/>
    </xf>
    <xf numFmtId="0" fontId="17" fillId="7" borderId="8" xfId="2" applyFont="1" applyFill="1" applyBorder="1" applyAlignment="1">
      <alignment horizontal="right" vertical="top" wrapText="1" inden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7" fillId="13" borderId="4" xfId="0" applyFont="1" applyFill="1" applyBorder="1" applyAlignment="1">
      <alignment horizontal="center" wrapText="1"/>
    </xf>
    <xf numFmtId="0" fontId="27" fillId="13" borderId="5" xfId="0" applyFont="1" applyFill="1" applyBorder="1" applyAlignment="1">
      <alignment horizontal="center" wrapText="1"/>
    </xf>
    <xf numFmtId="0" fontId="27" fillId="13" borderId="5" xfId="0" applyFont="1" applyFill="1" applyBorder="1" applyAlignment="1">
      <alignment horizontal="right" wrapText="1" indent="1"/>
    </xf>
    <xf numFmtId="0" fontId="30" fillId="14" borderId="2" xfId="0" applyFont="1" applyFill="1" applyBorder="1" applyAlignment="1">
      <alignment horizontal="right" wrapText="1" indent="1"/>
    </xf>
    <xf numFmtId="0" fontId="4" fillId="7" borderId="2" xfId="0" quotePrefix="1" applyFont="1" applyFill="1" applyBorder="1" applyAlignment="1">
      <alignment horizontal="right" vertical="center" wrapText="1" indent="1"/>
    </xf>
    <xf numFmtId="0" fontId="31" fillId="2" borderId="2" xfId="0" quotePrefix="1" applyFont="1" applyFill="1" applyBorder="1" applyAlignment="1">
      <alignment horizontal="right" vertical="center" wrapText="1" inden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left" vertical="center" wrapText="1" indent="1"/>
    </xf>
    <xf numFmtId="0" fontId="4" fillId="15" borderId="5" xfId="0" applyFont="1" applyFill="1" applyBorder="1" applyAlignment="1">
      <alignment horizontal="right" wrapText="1" indent="1"/>
    </xf>
    <xf numFmtId="0" fontId="32" fillId="16" borderId="8" xfId="0" applyFont="1" applyFill="1" applyBorder="1" applyAlignment="1">
      <alignment horizontal="right" vertical="center" wrapText="1" indent="1"/>
    </xf>
    <xf numFmtId="0" fontId="27" fillId="17" borderId="2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0" fontId="33" fillId="15" borderId="2" xfId="0" applyFont="1" applyFill="1" applyBorder="1" applyAlignment="1">
      <alignment horizontal="right" vertical="center" wrapText="1" indent="1"/>
    </xf>
    <xf numFmtId="0" fontId="4" fillId="15" borderId="4" xfId="3" applyFont="1" applyFill="1" applyBorder="1" applyAlignment="1">
      <alignment horizontal="center" wrapText="1"/>
    </xf>
    <xf numFmtId="0" fontId="4" fillId="15" borderId="5" xfId="3" applyFont="1" applyFill="1" applyBorder="1" applyAlignment="1">
      <alignment horizontal="center" wrapText="1"/>
    </xf>
    <xf numFmtId="0" fontId="32" fillId="16" borderId="8" xfId="3" applyFont="1" applyFill="1" applyBorder="1" applyAlignment="1">
      <alignment horizontal="right" vertical="center" wrapText="1" indent="1"/>
    </xf>
    <xf numFmtId="0" fontId="27" fillId="4" borderId="2" xfId="3" applyFont="1" applyFill="1" applyBorder="1" applyAlignment="1">
      <alignment horizontal="center" vertical="center" wrapText="1"/>
    </xf>
    <xf numFmtId="0" fontId="33" fillId="18" borderId="6" xfId="3" applyFont="1" applyFill="1" applyBorder="1" applyAlignment="1">
      <alignment horizontal="center" vertical="center" wrapText="1"/>
    </xf>
    <xf numFmtId="0" fontId="33" fillId="18" borderId="2" xfId="3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33" fillId="18" borderId="6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vertical="center" wrapText="1"/>
    </xf>
    <xf numFmtId="0" fontId="27" fillId="11" borderId="0" xfId="2" applyFont="1" applyFill="1" applyBorder="1" applyAlignment="1">
      <alignment horizontal="center" vertical="center" wrapText="1"/>
    </xf>
    <xf numFmtId="0" fontId="27" fillId="11" borderId="0" xfId="2" applyFont="1" applyFill="1" applyBorder="1" applyAlignment="1">
      <alignment horizontal="right" vertical="center" wrapText="1"/>
    </xf>
    <xf numFmtId="0" fontId="27" fillId="11" borderId="11" xfId="2" applyFont="1" applyFill="1" applyBorder="1" applyAlignment="1">
      <alignment horizontal="right" vertical="center" wrapText="1" indent="1"/>
    </xf>
    <xf numFmtId="0" fontId="27" fillId="11" borderId="10" xfId="2" applyFont="1" applyFill="1" applyBorder="1" applyAlignment="1">
      <alignment horizontal="right" vertical="center" wrapText="1" indent="1"/>
    </xf>
    <xf numFmtId="0" fontId="27" fillId="11" borderId="0" xfId="2" applyFont="1" applyFill="1" applyBorder="1" applyAlignment="1">
      <alignment horizontal="right" vertical="center" wrapText="1" indent="1"/>
    </xf>
    <xf numFmtId="0" fontId="17" fillId="7" borderId="12" xfId="2" applyFont="1" applyFill="1" applyBorder="1" applyAlignment="1">
      <alignment horizontal="right" vertical="center" wrapText="1" indent="1"/>
    </xf>
    <xf numFmtId="0" fontId="28" fillId="11" borderId="10" xfId="2" applyFont="1" applyFill="1" applyBorder="1" applyAlignment="1">
      <alignment horizontal="right" vertical="center" wrapText="1" indent="1"/>
    </xf>
    <xf numFmtId="0" fontId="28" fillId="11" borderId="0" xfId="2" applyFont="1" applyFill="1" applyBorder="1" applyAlignment="1">
      <alignment horizontal="right" vertical="center" wrapText="1" indent="1"/>
    </xf>
    <xf numFmtId="0" fontId="17" fillId="7" borderId="12" xfId="2" applyFont="1" applyFill="1" applyBorder="1" applyAlignment="1">
      <alignment horizontal="right" vertical="top" wrapText="1" inden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wrapText="1"/>
    </xf>
    <xf numFmtId="0" fontId="23" fillId="13" borderId="0" xfId="0" applyFont="1" applyFill="1" applyBorder="1" applyAlignment="1">
      <alignment horizontal="center" wrapText="1"/>
    </xf>
    <xf numFmtId="0" fontId="23" fillId="13" borderId="0" xfId="0" applyFont="1" applyFill="1" applyBorder="1" applyAlignment="1">
      <alignment horizontal="right" wrapText="1" indent="1"/>
    </xf>
    <xf numFmtId="0" fontId="30" fillId="14" borderId="12" xfId="0" applyFont="1" applyFill="1" applyBorder="1" applyAlignment="1">
      <alignment horizontal="right" wrapText="1" indent="1"/>
    </xf>
    <xf numFmtId="0" fontId="27" fillId="13" borderId="0" xfId="0" applyFont="1" applyFill="1" applyBorder="1" applyAlignment="1">
      <alignment horizontal="right" wrapText="1" indent="1"/>
    </xf>
    <xf numFmtId="0" fontId="3" fillId="7" borderId="12" xfId="0" quotePrefix="1" applyFont="1" applyFill="1" applyBorder="1" applyAlignment="1">
      <alignment horizontal="right" vertical="center" wrapText="1" indent="1"/>
    </xf>
    <xf numFmtId="0" fontId="17" fillId="2" borderId="12" xfId="0" quotePrefix="1" applyFont="1" applyFill="1" applyBorder="1" applyAlignment="1">
      <alignment horizontal="right" vertical="center" wrapText="1" inden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vertical="center" wrapText="1" indent="1"/>
    </xf>
    <xf numFmtId="0" fontId="4" fillId="15" borderId="0" xfId="0" applyFont="1" applyFill="1" applyBorder="1" applyAlignment="1">
      <alignment horizontal="right" wrapText="1" indent="1"/>
    </xf>
    <xf numFmtId="0" fontId="32" fillId="16" borderId="12" xfId="0" applyFont="1" applyFill="1" applyBorder="1" applyAlignment="1">
      <alignment horizontal="right" vertical="center" wrapText="1" indent="1"/>
    </xf>
    <xf numFmtId="0" fontId="27" fillId="17" borderId="12" xfId="0" applyFont="1" applyFill="1" applyBorder="1" applyAlignment="1">
      <alignment horizontal="right" vertical="center" wrapText="1" indent="1"/>
    </xf>
    <xf numFmtId="0" fontId="33" fillId="15" borderId="10" xfId="0" applyFont="1" applyFill="1" applyBorder="1" applyAlignment="1">
      <alignment horizontal="right" vertical="center" wrapText="1" indent="1"/>
    </xf>
    <xf numFmtId="0" fontId="33" fillId="15" borderId="0" xfId="0" applyFont="1" applyFill="1" applyBorder="1" applyAlignment="1">
      <alignment horizontal="right" vertical="center" wrapText="1" indent="1"/>
    </xf>
    <xf numFmtId="0" fontId="4" fillId="15" borderId="10" xfId="3" applyFont="1" applyFill="1" applyBorder="1" applyAlignment="1">
      <alignment horizontal="center" wrapText="1"/>
    </xf>
    <xf numFmtId="0" fontId="4" fillId="15" borderId="0" xfId="3" applyFont="1" applyFill="1" applyBorder="1" applyAlignment="1">
      <alignment horizontal="center" wrapText="1"/>
    </xf>
    <xf numFmtId="0" fontId="32" fillId="16" borderId="12" xfId="3" applyFont="1" applyFill="1" applyBorder="1" applyAlignment="1">
      <alignment horizontal="right" vertical="center" wrapText="1" indent="1"/>
    </xf>
    <xf numFmtId="0" fontId="27" fillId="4" borderId="0" xfId="3" applyFont="1" applyFill="1" applyBorder="1" applyAlignment="1">
      <alignment horizontal="center" vertical="center" wrapText="1"/>
    </xf>
    <xf numFmtId="0" fontId="33" fillId="18" borderId="0" xfId="3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33" fillId="18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5" fontId="7" fillId="0" borderId="0" xfId="0" applyNumberFormat="1" applyFont="1" applyBorder="1"/>
    <xf numFmtId="37" fontId="7" fillId="0" borderId="0" xfId="0" applyNumberFormat="1" applyFont="1" applyBorder="1"/>
    <xf numFmtId="37" fontId="7" fillId="0" borderId="11" xfId="0" applyNumberFormat="1" applyFont="1" applyBorder="1"/>
    <xf numFmtId="37" fontId="7" fillId="0" borderId="0" xfId="0" applyNumberFormat="1" applyFont="1"/>
    <xf numFmtId="37" fontId="7" fillId="0" borderId="10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37" fontId="7" fillId="0" borderId="12" xfId="0" applyNumberFormat="1" applyFont="1" applyBorder="1"/>
    <xf numFmtId="37" fontId="7" fillId="0" borderId="10" xfId="0" applyNumberFormat="1" applyFont="1" applyBorder="1"/>
    <xf numFmtId="0" fontId="7" fillId="0" borderId="1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right" indent="1"/>
    </xf>
    <xf numFmtId="38" fontId="7" fillId="5" borderId="12" xfId="0" applyNumberFormat="1" applyFont="1" applyFill="1" applyBorder="1" applyAlignment="1">
      <alignment horizontal="right" indent="1"/>
    </xf>
    <xf numFmtId="38" fontId="7" fillId="0" borderId="0" xfId="0" applyNumberFormat="1" applyFont="1"/>
    <xf numFmtId="38" fontId="7" fillId="19" borderId="12" xfId="0" applyNumberFormat="1" applyFont="1" applyFill="1" applyBorder="1" applyAlignment="1">
      <alignment horizontal="right" indent="1"/>
    </xf>
    <xf numFmtId="37" fontId="7" fillId="20" borderId="12" xfId="4" applyNumberFormat="1" applyFont="1" applyFill="1" applyBorder="1" applyAlignment="1">
      <alignment horizontal="right"/>
    </xf>
    <xf numFmtId="38" fontId="7" fillId="21" borderId="12" xfId="4" applyNumberFormat="1" applyFont="1" applyFill="1" applyBorder="1" applyAlignment="1">
      <alignment horizontal="right"/>
    </xf>
    <xf numFmtId="165" fontId="7" fillId="0" borderId="10" xfId="3" applyNumberFormat="1" applyFont="1" applyBorder="1" applyAlignment="1">
      <alignment horizontal="center"/>
    </xf>
    <xf numFmtId="37" fontId="7" fillId="0" borderId="0" xfId="3" applyNumberFormat="1" applyFont="1" applyBorder="1"/>
    <xf numFmtId="0" fontId="7" fillId="0" borderId="0" xfId="3" applyFont="1"/>
    <xf numFmtId="0" fontId="7" fillId="0" borderId="0" xfId="3" applyFont="1" applyAlignment="1">
      <alignment horizontal="center"/>
    </xf>
    <xf numFmtId="37" fontId="7" fillId="0" borderId="0" xfId="3" applyNumberFormat="1" applyFont="1"/>
    <xf numFmtId="37" fontId="7" fillId="21" borderId="12" xfId="4" applyNumberFormat="1" applyFont="1" applyFill="1" applyBorder="1" applyAlignment="1">
      <alignment horizontal="right"/>
    </xf>
    <xf numFmtId="37" fontId="7" fillId="22" borderId="0" xfId="0" applyNumberFormat="1" applyFont="1" applyFill="1" applyBorder="1"/>
    <xf numFmtId="0" fontId="7" fillId="0" borderId="0" xfId="0" applyFont="1" applyFill="1" applyBorder="1"/>
    <xf numFmtId="0" fontId="35" fillId="11" borderId="13" xfId="0" applyFont="1" applyFill="1" applyBorder="1" applyAlignment="1">
      <alignment horizontal="center" vertical="center"/>
    </xf>
    <xf numFmtId="0" fontId="36" fillId="11" borderId="14" xfId="0" quotePrefix="1" applyFont="1" applyFill="1" applyBorder="1" applyAlignment="1">
      <alignment horizontal="center" vertical="center"/>
    </xf>
    <xf numFmtId="0" fontId="36" fillId="11" borderId="14" xfId="0" applyFont="1" applyFill="1" applyBorder="1" applyAlignment="1">
      <alignment vertical="center"/>
    </xf>
    <xf numFmtId="166" fontId="36" fillId="11" borderId="14" xfId="2" applyNumberFormat="1" applyFont="1" applyFill="1" applyBorder="1" applyAlignment="1">
      <alignment horizontal="right" vertical="center"/>
    </xf>
    <xf numFmtId="38" fontId="36" fillId="11" borderId="14" xfId="2" applyNumberFormat="1" applyFont="1" applyFill="1" applyBorder="1" applyAlignment="1">
      <alignment horizontal="right" vertical="center"/>
    </xf>
    <xf numFmtId="38" fontId="36" fillId="11" borderId="15" xfId="2" applyNumberFormat="1" applyFont="1" applyFill="1" applyBorder="1" applyAlignment="1">
      <alignment horizontal="right" vertical="center"/>
    </xf>
    <xf numFmtId="0" fontId="36" fillId="0" borderId="0" xfId="2" applyFont="1" applyAlignment="1">
      <alignment horizontal="right" vertical="center"/>
    </xf>
    <xf numFmtId="38" fontId="36" fillId="11" borderId="13" xfId="2" applyNumberFormat="1" applyFont="1" applyFill="1" applyBorder="1" applyAlignment="1">
      <alignment horizontal="right" vertical="center"/>
    </xf>
    <xf numFmtId="38" fontId="36" fillId="11" borderId="14" xfId="2" quotePrefix="1" applyNumberFormat="1" applyFont="1" applyFill="1" applyBorder="1" applyAlignment="1">
      <alignment horizontal="right" vertical="center"/>
    </xf>
    <xf numFmtId="0" fontId="37" fillId="0" borderId="0" xfId="2" applyFont="1" applyAlignment="1">
      <alignment horizontal="right" vertical="center"/>
    </xf>
    <xf numFmtId="37" fontId="38" fillId="6" borderId="16" xfId="2" applyNumberFormat="1" applyFont="1" applyFill="1" applyBorder="1" applyAlignment="1">
      <alignment horizontal="right" vertical="center"/>
    </xf>
    <xf numFmtId="0" fontId="37" fillId="0" borderId="0" xfId="2" applyFont="1" applyAlignment="1">
      <alignment vertical="center"/>
    </xf>
    <xf numFmtId="0" fontId="37" fillId="0" borderId="0" xfId="0" applyFont="1" applyAlignment="1">
      <alignment vertical="center"/>
    </xf>
    <xf numFmtId="0" fontId="39" fillId="23" borderId="4" xfId="0" applyFont="1" applyFill="1" applyBorder="1" applyAlignment="1">
      <alignment horizontal="center" vertical="center"/>
    </xf>
    <xf numFmtId="165" fontId="40" fillId="12" borderId="5" xfId="0" applyNumberFormat="1" applyFont="1" applyFill="1" applyBorder="1" applyAlignment="1">
      <alignment horizontal="center" vertical="center"/>
    </xf>
    <xf numFmtId="37" fontId="40" fillId="12" borderId="5" xfId="0" applyNumberFormat="1" applyFont="1" applyFill="1" applyBorder="1" applyAlignment="1">
      <alignment horizontal="center" vertical="center"/>
    </xf>
    <xf numFmtId="37" fontId="40" fillId="12" borderId="6" xfId="0" applyNumberFormat="1" applyFont="1" applyFill="1" applyBorder="1" applyAlignment="1">
      <alignment horizontal="center" vertical="center"/>
    </xf>
    <xf numFmtId="38" fontId="41" fillId="13" borderId="4" xfId="0" applyNumberFormat="1" applyFont="1" applyFill="1" applyBorder="1" applyAlignment="1">
      <alignment horizontal="center" vertical="center"/>
    </xf>
    <xf numFmtId="38" fontId="41" fillId="13" borderId="5" xfId="0" applyNumberFormat="1" applyFont="1" applyFill="1" applyBorder="1" applyAlignment="1">
      <alignment horizontal="left" vertical="center"/>
    </xf>
    <xf numFmtId="38" fontId="41" fillId="13" borderId="5" xfId="0" quotePrefix="1" applyNumberFormat="1" applyFont="1" applyFill="1" applyBorder="1" applyAlignment="1">
      <alignment horizontal="center" vertical="center"/>
    </xf>
    <xf numFmtId="38" fontId="41" fillId="13" borderId="5" xfId="0" applyNumberFormat="1" applyFont="1" applyFill="1" applyBorder="1" applyAlignment="1">
      <alignment horizontal="right" vertical="center"/>
    </xf>
    <xf numFmtId="38" fontId="35" fillId="14" borderId="2" xfId="0" applyNumberFormat="1" applyFont="1" applyFill="1" applyBorder="1" applyAlignment="1">
      <alignment horizontal="right" vertical="center"/>
    </xf>
    <xf numFmtId="38" fontId="36" fillId="13" borderId="5" xfId="0" applyNumberFormat="1" applyFont="1" applyFill="1" applyBorder="1" applyAlignment="1">
      <alignment horizontal="right" vertical="center"/>
    </xf>
    <xf numFmtId="38" fontId="38" fillId="7" borderId="2" xfId="0" applyNumberFormat="1" applyFont="1" applyFill="1" applyBorder="1" applyAlignment="1">
      <alignment horizontal="right" vertical="center"/>
    </xf>
    <xf numFmtId="38" fontId="42" fillId="2" borderId="2" xfId="0" applyNumberFormat="1" applyFont="1" applyFill="1" applyBorder="1" applyAlignment="1">
      <alignment horizontal="right" vertical="center"/>
    </xf>
    <xf numFmtId="37" fontId="37" fillId="0" borderId="0" xfId="0" applyNumberFormat="1" applyFont="1" applyAlignment="1">
      <alignment vertical="center"/>
    </xf>
    <xf numFmtId="38" fontId="37" fillId="15" borderId="4" xfId="4" applyNumberFormat="1" applyFont="1" applyFill="1" applyBorder="1" applyAlignment="1">
      <alignment horizontal="center" vertical="center"/>
    </xf>
    <xf numFmtId="38" fontId="37" fillId="15" borderId="5" xfId="4" quotePrefix="1" applyNumberFormat="1" applyFont="1" applyFill="1" applyBorder="1" applyAlignment="1">
      <alignment horizontal="center" vertical="center"/>
    </xf>
    <xf numFmtId="39" fontId="37" fillId="15" borderId="5" xfId="4" applyNumberFormat="1" applyFont="1" applyFill="1" applyBorder="1" applyAlignment="1">
      <alignment horizontal="right" vertical="center"/>
    </xf>
    <xf numFmtId="37" fontId="37" fillId="15" borderId="5" xfId="4" applyNumberFormat="1" applyFont="1" applyFill="1" applyBorder="1" applyAlignment="1">
      <alignment horizontal="right" vertical="center"/>
    </xf>
    <xf numFmtId="37" fontId="43" fillId="16" borderId="2" xfId="4" applyNumberFormat="1" applyFont="1" applyFill="1" applyBorder="1" applyAlignment="1">
      <alignment horizontal="right" vertical="center" wrapText="1"/>
    </xf>
    <xf numFmtId="37" fontId="44" fillId="17" borderId="2" xfId="4" applyNumberFormat="1" applyFont="1" applyFill="1" applyBorder="1" applyAlignment="1">
      <alignment horizontal="right" vertical="center" wrapText="1"/>
    </xf>
    <xf numFmtId="37" fontId="37" fillId="0" borderId="0" xfId="4" applyNumberFormat="1" applyFont="1" applyFill="1" applyBorder="1" applyAlignment="1">
      <alignment horizontal="right" vertical="center" wrapText="1"/>
    </xf>
    <xf numFmtId="37" fontId="37" fillId="15" borderId="4" xfId="4" applyNumberFormat="1" applyFont="1" applyFill="1" applyBorder="1" applyAlignment="1">
      <alignment horizontal="right" vertical="center"/>
    </xf>
    <xf numFmtId="37" fontId="36" fillId="17" borderId="2" xfId="4" applyNumberFormat="1" applyFont="1" applyFill="1" applyBorder="1" applyAlignment="1">
      <alignment horizontal="right" vertical="center" wrapText="1"/>
    </xf>
    <xf numFmtId="165" fontId="37" fillId="15" borderId="4" xfId="4" applyNumberFormat="1" applyFont="1" applyFill="1" applyBorder="1" applyAlignment="1">
      <alignment horizontal="center" vertical="center"/>
    </xf>
    <xf numFmtId="37" fontId="37" fillId="0" borderId="0" xfId="3" applyNumberFormat="1" applyFont="1" applyAlignment="1">
      <alignment vertical="center"/>
    </xf>
    <xf numFmtId="37" fontId="36" fillId="4" borderId="2" xfId="3" quotePrefix="1" applyNumberFormat="1" applyFont="1" applyFill="1" applyBorder="1" applyAlignment="1">
      <alignment horizontal="center" vertical="center"/>
    </xf>
    <xf numFmtId="167" fontId="37" fillId="24" borderId="2" xfId="3" quotePrefix="1" applyNumberFormat="1" applyFont="1" applyFill="1" applyBorder="1" applyAlignment="1">
      <alignment horizontal="center" vertical="center"/>
    </xf>
    <xf numFmtId="0" fontId="37" fillId="0" borderId="0" xfId="3" applyFont="1" applyAlignment="1">
      <alignment vertical="center"/>
    </xf>
    <xf numFmtId="167" fontId="37" fillId="24" borderId="4" xfId="3" applyNumberFormat="1" applyFont="1" applyFill="1" applyBorder="1" applyAlignment="1">
      <alignment horizontal="center" vertical="center"/>
    </xf>
    <xf numFmtId="167" fontId="37" fillId="24" borderId="5" xfId="3" applyNumberFormat="1" applyFont="1" applyFill="1" applyBorder="1" applyAlignment="1">
      <alignment horizontal="center" vertical="center"/>
    </xf>
    <xf numFmtId="167" fontId="37" fillId="24" borderId="6" xfId="3" applyNumberFormat="1" applyFont="1" applyFill="1" applyBorder="1" applyAlignment="1">
      <alignment horizontal="center" vertical="center"/>
    </xf>
    <xf numFmtId="37" fontId="36" fillId="4" borderId="9" xfId="0" quotePrefix="1" applyNumberFormat="1" applyFont="1" applyFill="1" applyBorder="1" applyAlignment="1">
      <alignment horizontal="center" vertical="center"/>
    </xf>
    <xf numFmtId="167" fontId="37" fillId="24" borderId="6" xfId="0" applyNumberFormat="1" applyFont="1" applyFill="1" applyBorder="1" applyAlignment="1">
      <alignment horizontal="center" vertical="center"/>
    </xf>
    <xf numFmtId="38" fontId="7" fillId="0" borderId="0" xfId="0" applyNumberFormat="1" applyFont="1" applyAlignment="1">
      <alignment horizontal="center"/>
    </xf>
    <xf numFmtId="168" fontId="4" fillId="0" borderId="0" xfId="0" applyNumberFormat="1" applyFont="1"/>
    <xf numFmtId="38" fontId="4" fillId="0" borderId="0" xfId="0" applyNumberFormat="1" applyFont="1"/>
    <xf numFmtId="0" fontId="4" fillId="0" borderId="0" xfId="0" applyFont="1" applyFill="1" applyBorder="1" applyAlignment="1">
      <alignment horizontal="center"/>
    </xf>
    <xf numFmtId="38" fontId="4" fillId="0" borderId="0" xfId="3" applyNumberFormat="1" applyFont="1"/>
    <xf numFmtId="38" fontId="29" fillId="11" borderId="14" xfId="2" applyNumberFormat="1" applyFont="1" applyFill="1" applyBorder="1" applyAlignment="1">
      <alignment horizontal="center" vertical="center"/>
    </xf>
    <xf numFmtId="38" fontId="10" fillId="0" borderId="0" xfId="2" applyNumberFormat="1" applyFont="1" applyAlignment="1">
      <alignment vertical="center"/>
    </xf>
    <xf numFmtId="38" fontId="4" fillId="0" borderId="0" xfId="2" applyNumberFormat="1" applyFont="1" applyAlignment="1">
      <alignment vertical="center"/>
    </xf>
    <xf numFmtId="164" fontId="45" fillId="7" borderId="2" xfId="1" applyNumberFormat="1" applyFont="1" applyFill="1" applyBorder="1"/>
    <xf numFmtId="37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37" fontId="11" fillId="0" borderId="0" xfId="0" applyNumberFormat="1" applyFont="1"/>
    <xf numFmtId="37" fontId="4" fillId="0" borderId="0" xfId="2" applyNumberFormat="1" applyFont="1" applyAlignment="1">
      <alignment vertical="center"/>
    </xf>
    <xf numFmtId="0" fontId="47" fillId="0" borderId="0" xfId="5" applyFont="1" applyFill="1" applyBorder="1" applyAlignment="1">
      <alignment horizontal="left"/>
    </xf>
    <xf numFmtId="0" fontId="48" fillId="0" borderId="0" xfId="5" applyFont="1" applyFill="1" applyBorder="1" applyAlignment="1">
      <alignment horizontal="left"/>
    </xf>
    <xf numFmtId="0" fontId="2" fillId="0" borderId="0" xfId="2" applyFont="1" applyAlignment="1">
      <alignment horizontal="left" vertical="top"/>
    </xf>
  </cellXfs>
  <cellStyles count="6">
    <cellStyle name="Comma 2" xfId="4" xr:uid="{76FCD5DE-A5B1-4AA4-8BB1-56563C2F4825}"/>
    <cellStyle name="Normal" xfId="0" builtinId="0"/>
    <cellStyle name="Normal 2 3" xfId="3" xr:uid="{781B87CB-845B-4E5A-8E1D-6FB2E6616755}"/>
    <cellStyle name="Normal_03 - nss caps" xfId="5" xr:uid="{B329C1E7-EEBC-4B49-A4F4-459B0172D157}"/>
    <cellStyle name="Normal_11 - Q2  summaries 2" xfId="2" xr:uid="{3CA55020-61DB-4E71-A565-7A033D655E2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21\Q1\b\21%20-%20PROJb%20%20chasu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distsum"/>
      <sheetName val="distcheck"/>
      <sheetName val="distrev"/>
      <sheetName val="chasum"/>
      <sheetName val="chacheck"/>
      <sheetName val="charev"/>
      <sheetName val="chadetail"/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statesum"/>
      <sheetName val="reconcile"/>
      <sheetName val="version notes"/>
      <sheetName val="files20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 t="str">
            <v>fy15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 t="str">
            <v>fy12</v>
          </cell>
          <cell r="F28">
            <v>437</v>
          </cell>
          <cell r="G28" t="str">
            <v>CITY ON A HILL - CIRCUIT ST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 t="str">
            <v>fy12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 t="str">
            <v>fy20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 t="str">
            <v>fy15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 t="str">
            <v>fy20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SEVEN HILLS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CHARTER ACADEMY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 t="str">
            <v>fy13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3504</v>
          </cell>
          <cell r="G72" t="str">
            <v>CITY ON A HILL - DUDLEY SQUARE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3506</v>
          </cell>
          <cell r="G73" t="str">
            <v>PIONEER CS OF SCIENCE II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3507</v>
          </cell>
          <cell r="G74" t="str">
            <v>CITY ON A HILL NEW BEDFORD</v>
          </cell>
          <cell r="H74" t="str">
            <v>to close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3508</v>
          </cell>
          <cell r="G75" t="str">
            <v>PHOENIX CHARTER ACADEMY SPRINGFIELD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3509</v>
          </cell>
          <cell r="G76" t="str">
            <v>ARGOSY COLLEGIATE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3510</v>
          </cell>
          <cell r="G77" t="str">
            <v>SPRINGFIELD PREPARATORY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3513</v>
          </cell>
          <cell r="G78" t="str">
            <v>NEW HEIGHTS CS OF BROCKTON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3514</v>
          </cell>
          <cell r="G79" t="str">
            <v>LIBERTAS ACADEMY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3515</v>
          </cell>
          <cell r="G80" t="str">
            <v xml:space="preserve">OLD STURBRIDGE ACADEMY 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3516</v>
          </cell>
          <cell r="G81" t="str">
            <v>HAMPDEN CS OF SCIENCE WEST</v>
          </cell>
          <cell r="H81" t="str">
            <v>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F82">
            <v>3517</v>
          </cell>
          <cell r="G82" t="str">
            <v>MAP ACADEMY</v>
          </cell>
          <cell r="H82" t="str">
            <v>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F83">
            <v>3518</v>
          </cell>
          <cell r="G83" t="str">
            <v>PHOENIX CHARTER ACADEMY LAWRENCE</v>
          </cell>
          <cell r="H83" t="str">
            <v>open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 t="str">
            <v>fy12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 t="str">
            <v>fy13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 t="str">
            <v>fy13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 t="str">
            <v>fy12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 t="str">
            <v>fy19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 t="str">
            <v>fy12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 t="str">
            <v>fy12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 t="str">
            <v>fy13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 t="str">
            <v>fy19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 t="str">
            <v>fy16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 t="str">
            <v>fy15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  <cell r="D364" t="str">
            <v>FY20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  <cell r="D368" t="str">
            <v>fy12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 t="str">
            <v>fy20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 t="str">
            <v>fy12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  <cell r="D384" t="str">
            <v>fy16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  <cell r="D397" t="str">
            <v>fy13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 t="str">
            <v>fy19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 t="str">
            <v>fy12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D413" t="str">
            <v>fy13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 t="str">
            <v>fy15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/>
      <sheetData sheetId="4"/>
      <sheetData sheetId="5">
        <row r="10">
          <cell r="A10">
            <v>1</v>
          </cell>
          <cell r="B10" t="str">
            <v>ABINGTON</v>
          </cell>
          <cell r="C10">
            <v>28</v>
          </cell>
          <cell r="D10">
            <v>30.123936048081475</v>
          </cell>
          <cell r="E10">
            <v>30.123936048081475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O10">
            <v>0</v>
          </cell>
          <cell r="P10">
            <v>0</v>
          </cell>
          <cell r="S10">
            <v>383304</v>
          </cell>
          <cell r="T10">
            <v>440232</v>
          </cell>
          <cell r="U10">
            <v>440388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156</v>
          </cell>
          <cell r="AF10">
            <v>3.5435861091426268E-2</v>
          </cell>
          <cell r="AG10">
            <v>3.5435861091426268E-2</v>
          </cell>
          <cell r="AI10">
            <v>26264</v>
          </cell>
          <cell r="AJ10">
            <v>83192</v>
          </cell>
          <cell r="AK10">
            <v>83348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156</v>
          </cell>
          <cell r="AV10">
            <v>0.1875180305798585</v>
          </cell>
          <cell r="AY10">
            <v>357040</v>
          </cell>
          <cell r="AZ10">
            <v>357040</v>
          </cell>
          <cell r="BA10">
            <v>357040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K10">
            <v>0</v>
          </cell>
          <cell r="BL10">
            <v>0</v>
          </cell>
          <cell r="BN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0</v>
          </cell>
          <cell r="P11" t="str">
            <v>--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 t="str">
            <v>--</v>
          </cell>
          <cell r="AG11" t="str">
            <v>--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U11">
            <v>0</v>
          </cell>
          <cell r="AV11" t="str">
            <v>--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K11">
            <v>0</v>
          </cell>
          <cell r="BL11" t="str">
            <v>--</v>
          </cell>
          <cell r="BN11">
            <v>-2</v>
          </cell>
        </row>
        <row r="12">
          <cell r="A12">
            <v>3</v>
          </cell>
          <cell r="B12" t="str">
            <v>ACUSHNET</v>
          </cell>
          <cell r="C12">
            <v>4</v>
          </cell>
          <cell r="D12">
            <v>4.4226162968064262</v>
          </cell>
          <cell r="E12">
            <v>4.4226162968064262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O12">
            <v>0</v>
          </cell>
          <cell r="P12">
            <v>0</v>
          </cell>
          <cell r="S12">
            <v>52590</v>
          </cell>
          <cell r="T12">
            <v>57027</v>
          </cell>
          <cell r="U12">
            <v>57027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E12">
            <v>0</v>
          </cell>
          <cell r="AF12">
            <v>0</v>
          </cell>
          <cell r="AG12">
            <v>0</v>
          </cell>
          <cell r="AI12">
            <v>23428.00780074982</v>
          </cell>
          <cell r="AJ12">
            <v>12156.484897388247</v>
          </cell>
          <cell r="AK12">
            <v>11694.257818778959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U12">
            <v>-462.22707860928858</v>
          </cell>
          <cell r="AV12">
            <v>-3.8023086649710325</v>
          </cell>
          <cell r="AY12">
            <v>29161.99219925018</v>
          </cell>
          <cell r="AZ12">
            <v>44870.515102611753</v>
          </cell>
          <cell r="BA12">
            <v>45332.742181221038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K12">
            <v>462.22707860928494</v>
          </cell>
          <cell r="BL12">
            <v>1.0301354409510299</v>
          </cell>
          <cell r="BN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O13">
            <v>0</v>
          </cell>
          <cell r="P13" t="str">
            <v>--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E13">
            <v>0</v>
          </cell>
          <cell r="AF13" t="str">
            <v>--</v>
          </cell>
          <cell r="AG13" t="str">
            <v>--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U13">
            <v>0</v>
          </cell>
          <cell r="AV13" t="str">
            <v>--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K13">
            <v>0</v>
          </cell>
          <cell r="BL13" t="str">
            <v>--</v>
          </cell>
          <cell r="BN13">
            <v>-4</v>
          </cell>
        </row>
        <row r="14">
          <cell r="A14">
            <v>5</v>
          </cell>
          <cell r="B14" t="str">
            <v>AGAWAM</v>
          </cell>
          <cell r="C14">
            <v>53</v>
          </cell>
          <cell r="D14">
            <v>67.312543005089097</v>
          </cell>
          <cell r="E14">
            <v>67.312543005089097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O14">
            <v>0</v>
          </cell>
          <cell r="P14">
            <v>0</v>
          </cell>
          <cell r="S14">
            <v>827551</v>
          </cell>
          <cell r="T14">
            <v>1144334</v>
          </cell>
          <cell r="U14">
            <v>1144960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E14">
            <v>626</v>
          </cell>
          <cell r="AF14">
            <v>5.4704308357522713E-2</v>
          </cell>
          <cell r="AG14">
            <v>5.4704308357522713E-2</v>
          </cell>
          <cell r="AI14">
            <v>126003.41010862276</v>
          </cell>
          <cell r="AJ14">
            <v>381991.28674581344</v>
          </cell>
          <cell r="AK14">
            <v>380828.37556437647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U14">
            <v>-1162.911181436968</v>
          </cell>
          <cell r="AV14">
            <v>-0.30443395485374447</v>
          </cell>
          <cell r="AY14">
            <v>701547.58989137725</v>
          </cell>
          <cell r="AZ14">
            <v>762342.71325418656</v>
          </cell>
          <cell r="BA14">
            <v>764131.62443562353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K14">
            <v>1788.911181436968</v>
          </cell>
          <cell r="BL14">
            <v>0.23465970754816823</v>
          </cell>
          <cell r="BN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P15" t="str">
            <v>--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E15">
            <v>0</v>
          </cell>
          <cell r="AF15" t="str">
            <v>--</v>
          </cell>
          <cell r="AG15" t="str">
            <v>--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  <cell r="AV15" t="str">
            <v>--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K15">
            <v>0</v>
          </cell>
          <cell r="BL15" t="str">
            <v>--</v>
          </cell>
          <cell r="BN15">
            <v>-6</v>
          </cell>
        </row>
        <row r="16">
          <cell r="A16">
            <v>7</v>
          </cell>
          <cell r="B16" t="str">
            <v>AMESBURY</v>
          </cell>
          <cell r="C16">
            <v>64</v>
          </cell>
          <cell r="D16">
            <v>63.990228013029316</v>
          </cell>
          <cell r="E16">
            <v>63.990228013029316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  <cell r="P16">
            <v>0</v>
          </cell>
          <cell r="S16">
            <v>908062</v>
          </cell>
          <cell r="T16">
            <v>958077</v>
          </cell>
          <cell r="U16">
            <v>958284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E16">
            <v>207</v>
          </cell>
          <cell r="AF16">
            <v>2.1605779076216969E-2</v>
          </cell>
          <cell r="AG16">
            <v>2.1605779076216969E-2</v>
          </cell>
          <cell r="AI16">
            <v>208646.38900132547</v>
          </cell>
          <cell r="AJ16">
            <v>140223.23020485166</v>
          </cell>
          <cell r="AK16">
            <v>136945.15879023494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-3278.0714146167156</v>
          </cell>
          <cell r="AV16">
            <v>-2.3377520328320744</v>
          </cell>
          <cell r="AY16">
            <v>699415.61099867453</v>
          </cell>
          <cell r="AZ16">
            <v>817853.7697951484</v>
          </cell>
          <cell r="BA16">
            <v>821338.84120976506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K16">
            <v>3485.0714146166574</v>
          </cell>
          <cell r="BL16">
            <v>0.42612402648576353</v>
          </cell>
          <cell r="BN16">
            <v>-7</v>
          </cell>
        </row>
        <row r="17">
          <cell r="A17">
            <v>8</v>
          </cell>
          <cell r="B17" t="str">
            <v>AMHERST</v>
          </cell>
          <cell r="C17">
            <v>89</v>
          </cell>
          <cell r="D17">
            <v>95.681481481481498</v>
          </cell>
          <cell r="E17">
            <v>95.681481481481498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P17">
            <v>0</v>
          </cell>
          <cell r="S17">
            <v>1844158</v>
          </cell>
          <cell r="T17">
            <v>2015398</v>
          </cell>
          <cell r="U17">
            <v>2016469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E17">
            <v>1071</v>
          </cell>
          <cell r="AF17">
            <v>5.314086845378263E-2</v>
          </cell>
          <cell r="AG17">
            <v>5.314086845378263E-2</v>
          </cell>
          <cell r="AI17">
            <v>142313.22252619916</v>
          </cell>
          <cell r="AJ17">
            <v>266670.55000359559</v>
          </cell>
          <cell r="AK17">
            <v>266362.01604672166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-308.53395687392913</v>
          </cell>
          <cell r="AV17">
            <v>-0.11569854896604781</v>
          </cell>
          <cell r="AY17">
            <v>1701844.7774738008</v>
          </cell>
          <cell r="AZ17">
            <v>1748727.4499964043</v>
          </cell>
          <cell r="BA17">
            <v>1750106.9839532783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K17">
            <v>1379.5339568739291</v>
          </cell>
          <cell r="BL17">
            <v>7.888787683161258E-2</v>
          </cell>
          <cell r="BN17">
            <v>-8</v>
          </cell>
        </row>
        <row r="18">
          <cell r="A18">
            <v>9</v>
          </cell>
          <cell r="B18" t="str">
            <v>ANDOVER</v>
          </cell>
          <cell r="C18">
            <v>12</v>
          </cell>
          <cell r="D18">
            <v>12.196324473383022</v>
          </cell>
          <cell r="E18">
            <v>12.196324473383022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  <cell r="P18">
            <v>0</v>
          </cell>
          <cell r="S18">
            <v>217415</v>
          </cell>
          <cell r="T18">
            <v>224391</v>
          </cell>
          <cell r="U18">
            <v>224371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-20</v>
          </cell>
          <cell r="AF18">
            <v>-8.9130134452775067E-3</v>
          </cell>
          <cell r="AG18">
            <v>-8.9130134452775067E-3</v>
          </cell>
          <cell r="AI18">
            <v>48082.803703094636</v>
          </cell>
          <cell r="AJ18">
            <v>25670.83724370136</v>
          </cell>
          <cell r="AK18">
            <v>24786.089236115859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-884.74800758550191</v>
          </cell>
          <cell r="AV18">
            <v>-3.4465101359426265</v>
          </cell>
          <cell r="AY18">
            <v>169332.19629690537</v>
          </cell>
          <cell r="AZ18">
            <v>198720.16275629864</v>
          </cell>
          <cell r="BA18">
            <v>199584.91076388414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K18">
            <v>864.74800758549827</v>
          </cell>
          <cell r="BL18">
            <v>0.43515866512549017</v>
          </cell>
          <cell r="BN18">
            <v>-9</v>
          </cell>
        </row>
        <row r="19">
          <cell r="A19">
            <v>10</v>
          </cell>
          <cell r="B19" t="str">
            <v>ARLINGTON</v>
          </cell>
          <cell r="C19">
            <v>11</v>
          </cell>
          <cell r="D19">
            <v>11.349231464737793</v>
          </cell>
          <cell r="E19">
            <v>11.349231464737793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  <cell r="P19">
            <v>0</v>
          </cell>
          <cell r="S19">
            <v>162815</v>
          </cell>
          <cell r="T19">
            <v>224654</v>
          </cell>
          <cell r="U19">
            <v>224612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E19">
            <v>-42</v>
          </cell>
          <cell r="AF19">
            <v>-1.8695416062031178E-2</v>
          </cell>
          <cell r="AG19">
            <v>-1.8695416062031178E-2</v>
          </cell>
          <cell r="AI19">
            <v>36049.243421682273</v>
          </cell>
          <cell r="AJ19">
            <v>77382.984357910376</v>
          </cell>
          <cell r="AK19">
            <v>76737.612159806013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-645.37219810436363</v>
          </cell>
          <cell r="AV19">
            <v>-0.83399755574093959</v>
          </cell>
          <cell r="AY19">
            <v>126765.75657831773</v>
          </cell>
          <cell r="AZ19">
            <v>147271.01564208962</v>
          </cell>
          <cell r="BA19">
            <v>147874.38784019399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K19">
            <v>603.37219810436363</v>
          </cell>
          <cell r="BL19">
            <v>0.40970193318332626</v>
          </cell>
          <cell r="BN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  <cell r="P20" t="str">
            <v>--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E20">
            <v>0</v>
          </cell>
          <cell r="AF20" t="str">
            <v>--</v>
          </cell>
          <cell r="AG20" t="str">
            <v>--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  <cell r="AV20" t="str">
            <v>--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K20">
            <v>0</v>
          </cell>
          <cell r="BL20" t="str">
            <v>--</v>
          </cell>
          <cell r="BN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O21">
            <v>0</v>
          </cell>
          <cell r="P21" t="str">
            <v>--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E21">
            <v>0</v>
          </cell>
          <cell r="AF21" t="str">
            <v>--</v>
          </cell>
          <cell r="AG21" t="str">
            <v>--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  <cell r="AV21" t="str">
            <v>--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K21">
            <v>0</v>
          </cell>
          <cell r="BL21" t="str">
            <v>--</v>
          </cell>
          <cell r="BN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O22">
            <v>0</v>
          </cell>
          <cell r="P22" t="str">
            <v>--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E22">
            <v>0</v>
          </cell>
          <cell r="AF22" t="str">
            <v>--</v>
          </cell>
          <cell r="AG22" t="str">
            <v>--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  <cell r="AV22" t="str">
            <v>--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K22">
            <v>0</v>
          </cell>
          <cell r="BL22" t="str">
            <v>--</v>
          </cell>
          <cell r="BN22">
            <v>-13</v>
          </cell>
        </row>
        <row r="23">
          <cell r="A23">
            <v>14</v>
          </cell>
          <cell r="B23" t="str">
            <v>ASHLAND</v>
          </cell>
          <cell r="C23">
            <v>16</v>
          </cell>
          <cell r="D23">
            <v>16.064610669587719</v>
          </cell>
          <cell r="E23">
            <v>16.064610669587719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S23">
            <v>227752</v>
          </cell>
          <cell r="T23">
            <v>244108</v>
          </cell>
          <cell r="U23">
            <v>244136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28</v>
          </cell>
          <cell r="AF23">
            <v>1.1470332803509287E-2</v>
          </cell>
          <cell r="AG23">
            <v>1.1470332803509287E-2</v>
          </cell>
          <cell r="AI23">
            <v>14960</v>
          </cell>
          <cell r="AJ23">
            <v>31316</v>
          </cell>
          <cell r="AK23">
            <v>31344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28</v>
          </cell>
          <cell r="AV23">
            <v>8.9411163622421519E-2</v>
          </cell>
          <cell r="AY23">
            <v>212792</v>
          </cell>
          <cell r="AZ23">
            <v>212792</v>
          </cell>
          <cell r="BA23">
            <v>212792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K23">
            <v>0</v>
          </cell>
          <cell r="BL23">
            <v>0</v>
          </cell>
          <cell r="BN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 t="str">
            <v>--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E24">
            <v>0</v>
          </cell>
          <cell r="AF24" t="str">
            <v>--</v>
          </cell>
          <cell r="AG24" t="str">
            <v>--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  <cell r="AV24" t="str">
            <v>--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K24">
            <v>0</v>
          </cell>
          <cell r="BL24" t="str">
            <v>--</v>
          </cell>
          <cell r="BN24">
            <v>-15</v>
          </cell>
        </row>
        <row r="25">
          <cell r="A25">
            <v>16</v>
          </cell>
          <cell r="B25" t="str">
            <v>ATTLEBORO</v>
          </cell>
          <cell r="C25">
            <v>348</v>
          </cell>
          <cell r="D25">
            <v>353.95109387417489</v>
          </cell>
          <cell r="E25">
            <v>353.95109387417489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4117856</v>
          </cell>
          <cell r="T25">
            <v>4381789</v>
          </cell>
          <cell r="U25">
            <v>4384884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E25">
            <v>3095</v>
          </cell>
          <cell r="AF25">
            <v>7.0633250482843302E-2</v>
          </cell>
          <cell r="AG25">
            <v>7.0633250482843302E-2</v>
          </cell>
          <cell r="AI25">
            <v>461562.47085403092</v>
          </cell>
          <cell r="AJ25">
            <v>617803.4596701141</v>
          </cell>
          <cell r="AK25">
            <v>617729.59624321305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-73.863426901050843</v>
          </cell>
          <cell r="AV25">
            <v>-1.1955813089892242E-2</v>
          </cell>
          <cell r="AY25">
            <v>3656293.5291459691</v>
          </cell>
          <cell r="AZ25">
            <v>3763985.5403298857</v>
          </cell>
          <cell r="BA25">
            <v>3767154.4037567871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K25">
            <v>3168.8634269014001</v>
          </cell>
          <cell r="BL25">
            <v>8.418904358020729E-2</v>
          </cell>
          <cell r="BN25">
            <v>-16</v>
          </cell>
        </row>
        <row r="26">
          <cell r="A26">
            <v>17</v>
          </cell>
          <cell r="B26" t="str">
            <v>AUBURN</v>
          </cell>
          <cell r="C26">
            <v>12</v>
          </cell>
          <cell r="D26">
            <v>11.995276385087015</v>
          </cell>
          <cell r="E26">
            <v>11.995276385087015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183102</v>
          </cell>
          <cell r="T26">
            <v>217955</v>
          </cell>
          <cell r="U26">
            <v>218152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E26">
            <v>197</v>
          </cell>
          <cell r="AF26">
            <v>9.0385630061251554E-2</v>
          </cell>
          <cell r="AG26">
            <v>9.0385630061251554E-2</v>
          </cell>
          <cell r="AI26">
            <v>11241</v>
          </cell>
          <cell r="AJ26">
            <v>46094</v>
          </cell>
          <cell r="AK26">
            <v>46291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197</v>
          </cell>
          <cell r="AV26">
            <v>0.42738751247450857</v>
          </cell>
          <cell r="AY26">
            <v>171861</v>
          </cell>
          <cell r="AZ26">
            <v>171861</v>
          </cell>
          <cell r="BA26">
            <v>171861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K26">
            <v>0</v>
          </cell>
          <cell r="BL26">
            <v>0</v>
          </cell>
          <cell r="BN26">
            <v>-17</v>
          </cell>
        </row>
        <row r="27">
          <cell r="A27">
            <v>18</v>
          </cell>
          <cell r="B27" t="str">
            <v>AVON</v>
          </cell>
          <cell r="C27">
            <v>14</v>
          </cell>
          <cell r="D27">
            <v>14.833768393738733</v>
          </cell>
          <cell r="E27">
            <v>14.833768393738733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304212</v>
          </cell>
          <cell r="T27">
            <v>323208</v>
          </cell>
          <cell r="U27">
            <v>323671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E27">
            <v>463</v>
          </cell>
          <cell r="AF27">
            <v>0.14325140466819875</v>
          </cell>
          <cell r="AG27">
            <v>0.14325140466819875</v>
          </cell>
          <cell r="AI27">
            <v>99392.974646482398</v>
          </cell>
          <cell r="AJ27">
            <v>49647.499419944754</v>
          </cell>
          <cell r="AK27">
            <v>48087.764916597152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-1559.7345033476013</v>
          </cell>
          <cell r="AV27">
            <v>-3.1416174461367019</v>
          </cell>
          <cell r="AY27">
            <v>204819.02535351762</v>
          </cell>
          <cell r="AZ27">
            <v>273560.50058005523</v>
          </cell>
          <cell r="BA27">
            <v>275583.23508340283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K27">
            <v>2022.7345033476013</v>
          </cell>
          <cell r="BL27">
            <v>0.73941029463633345</v>
          </cell>
          <cell r="BN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 t="str">
            <v>--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F28" t="str">
            <v>--</v>
          </cell>
          <cell r="AG28" t="str">
            <v>--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  <cell r="AV28" t="str">
            <v>--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K28">
            <v>0</v>
          </cell>
          <cell r="BL28" t="str">
            <v>--</v>
          </cell>
          <cell r="BN28">
            <v>-19</v>
          </cell>
        </row>
        <row r="29">
          <cell r="A29">
            <v>20</v>
          </cell>
          <cell r="B29" t="str">
            <v>BARNSTABLE</v>
          </cell>
          <cell r="C29">
            <v>261</v>
          </cell>
          <cell r="D29">
            <v>266.7882733574383</v>
          </cell>
          <cell r="E29">
            <v>266.7882733574383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3855646</v>
          </cell>
          <cell r="T29">
            <v>4091984</v>
          </cell>
          <cell r="U29">
            <v>4095060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E29">
            <v>3076</v>
          </cell>
          <cell r="AF29">
            <v>7.5171359418813033E-2</v>
          </cell>
          <cell r="AG29">
            <v>7.5171359418813033E-2</v>
          </cell>
          <cell r="AI29">
            <v>769264.17606833635</v>
          </cell>
          <cell r="AJ29">
            <v>587665.60143011506</v>
          </cell>
          <cell r="AK29">
            <v>578443.71682775964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-9221.8846023554215</v>
          </cell>
          <cell r="AV29">
            <v>-1.5692401562918623</v>
          </cell>
          <cell r="AY29">
            <v>3086381.8239316638</v>
          </cell>
          <cell r="AZ29">
            <v>3504318.3985698847</v>
          </cell>
          <cell r="BA29">
            <v>3516616.2831722405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K29">
            <v>12297.884602355771</v>
          </cell>
          <cell r="BL29">
            <v>0.35093513783948094</v>
          </cell>
          <cell r="BN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P30" t="str">
            <v>--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F30" t="str">
            <v>--</v>
          </cell>
          <cell r="AG30" t="str">
            <v>--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  <cell r="AV30" t="str">
            <v>--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K30">
            <v>0</v>
          </cell>
          <cell r="BL30" t="str">
            <v>--</v>
          </cell>
          <cell r="BN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O31">
            <v>0</v>
          </cell>
          <cell r="P31" t="str">
            <v>--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E31">
            <v>0</v>
          </cell>
          <cell r="AF31" t="str">
            <v>--</v>
          </cell>
          <cell r="AG31" t="str">
            <v>--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  <cell r="AV31" t="str">
            <v>--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K31">
            <v>0</v>
          </cell>
          <cell r="BL31" t="str">
            <v>--</v>
          </cell>
          <cell r="BN31">
            <v>-22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1.0416666666666667</v>
          </cell>
          <cell r="E32">
            <v>1.0416666666666667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8074</v>
          </cell>
          <cell r="T32">
            <v>18352</v>
          </cell>
          <cell r="U32">
            <v>18352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G32">
            <v>0</v>
          </cell>
          <cell r="AI32">
            <v>938</v>
          </cell>
          <cell r="AJ32">
            <v>11216</v>
          </cell>
          <cell r="AK32">
            <v>11216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  <cell r="AV32">
            <v>0</v>
          </cell>
          <cell r="AY32">
            <v>7136</v>
          </cell>
          <cell r="AZ32">
            <v>7136</v>
          </cell>
          <cell r="BA32">
            <v>7136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K32">
            <v>0</v>
          </cell>
          <cell r="BL32">
            <v>0</v>
          </cell>
          <cell r="BN32">
            <v>-23</v>
          </cell>
        </row>
        <row r="33">
          <cell r="A33">
            <v>24</v>
          </cell>
          <cell r="B33" t="str">
            <v>BELCHERTOWN</v>
          </cell>
          <cell r="C33">
            <v>46</v>
          </cell>
          <cell r="D33">
            <v>48.249158249158235</v>
          </cell>
          <cell r="E33">
            <v>48.249158249158235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620765</v>
          </cell>
          <cell r="T33">
            <v>684119</v>
          </cell>
          <cell r="U33">
            <v>684302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E33">
            <v>183</v>
          </cell>
          <cell r="AF33">
            <v>2.6749732137254512E-2</v>
          </cell>
          <cell r="AG33">
            <v>2.6749732137254512E-2</v>
          </cell>
          <cell r="AI33">
            <v>108106.26303713414</v>
          </cell>
          <cell r="AJ33">
            <v>119694.94450663963</v>
          </cell>
          <cell r="AK33">
            <v>118354.73751226912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-1340.2069943705137</v>
          </cell>
          <cell r="AV33">
            <v>-1.1196855472005107</v>
          </cell>
          <cell r="AY33">
            <v>512658.73696286586</v>
          </cell>
          <cell r="AZ33">
            <v>564424.05549336039</v>
          </cell>
          <cell r="BA33">
            <v>565947.26248773094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K33">
            <v>1523.2069943705574</v>
          </cell>
          <cell r="BL33">
            <v>0.26986925513639015</v>
          </cell>
          <cell r="BN33">
            <v>-24</v>
          </cell>
        </row>
        <row r="34">
          <cell r="A34">
            <v>25</v>
          </cell>
          <cell r="B34" t="str">
            <v>BELLINGHAM</v>
          </cell>
          <cell r="C34">
            <v>118</v>
          </cell>
          <cell r="D34">
            <v>124.49408524457085</v>
          </cell>
          <cell r="E34">
            <v>124.49408524457085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1841277</v>
          </cell>
          <cell r="T34">
            <v>2022279</v>
          </cell>
          <cell r="U34">
            <v>2022990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E34">
            <v>711</v>
          </cell>
          <cell r="AF34">
            <v>3.5158353520947649E-2</v>
          </cell>
          <cell r="AG34">
            <v>3.5158353520947649E-2</v>
          </cell>
          <cell r="AI34">
            <v>869568.37963793217</v>
          </cell>
          <cell r="AJ34">
            <v>445814.49789095268</v>
          </cell>
          <cell r="AK34">
            <v>428730.41007707093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-17084.08781388175</v>
          </cell>
          <cell r="AV34">
            <v>-3.8321068279974502</v>
          </cell>
          <cell r="AY34">
            <v>971708.62036206783</v>
          </cell>
          <cell r="AZ34">
            <v>1576464.5021090473</v>
          </cell>
          <cell r="BA34">
            <v>1594259.5899229292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K34">
            <v>17795.087813881924</v>
          </cell>
          <cell r="BL34">
            <v>1.1287972415538139</v>
          </cell>
          <cell r="BN34">
            <v>-25</v>
          </cell>
        </row>
        <row r="35">
          <cell r="A35">
            <v>26</v>
          </cell>
          <cell r="B35" t="str">
            <v>BELMONT</v>
          </cell>
          <cell r="C35">
            <v>2</v>
          </cell>
          <cell r="D35">
            <v>2.0833333333333335</v>
          </cell>
          <cell r="E35">
            <v>2.0833333333333335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33852</v>
          </cell>
          <cell r="T35">
            <v>41672</v>
          </cell>
          <cell r="U35">
            <v>41664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E35">
            <v>-8</v>
          </cell>
          <cell r="AF35">
            <v>-1.9197542714533E-2</v>
          </cell>
          <cell r="AG35">
            <v>-1.9197542714533E-2</v>
          </cell>
          <cell r="AI35">
            <v>3986.3388899055817</v>
          </cell>
          <cell r="AJ35">
            <v>10124.607271238332</v>
          </cell>
          <cell r="AK35">
            <v>10067.121912373997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-57.485358864334557</v>
          </cell>
          <cell r="AV35">
            <v>-0.56777865377195536</v>
          </cell>
          <cell r="AY35">
            <v>29865.661110094417</v>
          </cell>
          <cell r="AZ35">
            <v>31547.392728761668</v>
          </cell>
          <cell r="BA35">
            <v>31596.878087626003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K35">
            <v>49.485358864334557</v>
          </cell>
          <cell r="BL35">
            <v>0.15686037603741543</v>
          </cell>
          <cell r="BN35">
            <v>-26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O36">
            <v>0</v>
          </cell>
          <cell r="P36" t="str">
            <v>--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E36">
            <v>0</v>
          </cell>
          <cell r="AF36" t="str">
            <v>--</v>
          </cell>
          <cell r="AG36" t="str">
            <v>--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  <cell r="AV36" t="str">
            <v>--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K36">
            <v>0</v>
          </cell>
          <cell r="BL36" t="str">
            <v>--</v>
          </cell>
          <cell r="BN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 t="str">
            <v>--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E37">
            <v>0</v>
          </cell>
          <cell r="AF37" t="str">
            <v>--</v>
          </cell>
          <cell r="AG37" t="str">
            <v>--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  <cell r="AV37" t="str">
            <v>--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K37">
            <v>0</v>
          </cell>
          <cell r="BL37" t="str">
            <v>--</v>
          </cell>
          <cell r="BN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 t="str">
            <v>--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F38" t="str">
            <v>--</v>
          </cell>
          <cell r="AG38" t="str">
            <v>--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  <cell r="AV38" t="str">
            <v>--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K38">
            <v>0</v>
          </cell>
          <cell r="BL38" t="str">
            <v>--</v>
          </cell>
          <cell r="BN38">
            <v>-29</v>
          </cell>
        </row>
        <row r="39">
          <cell r="A39">
            <v>30</v>
          </cell>
          <cell r="B39" t="str">
            <v>BEVERLY</v>
          </cell>
          <cell r="C39">
            <v>11</v>
          </cell>
          <cell r="D39">
            <v>11.037635881976797</v>
          </cell>
          <cell r="E39">
            <v>11.037635881976797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181757</v>
          </cell>
          <cell r="T39">
            <v>182002</v>
          </cell>
          <cell r="U39">
            <v>182184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E39">
            <v>182</v>
          </cell>
          <cell r="AF39">
            <v>9.9998901110986971E-2</v>
          </cell>
          <cell r="AG39">
            <v>9.9998901110986971E-2</v>
          </cell>
          <cell r="AI39">
            <v>10258</v>
          </cell>
          <cell r="AJ39">
            <v>10503</v>
          </cell>
          <cell r="AK39">
            <v>10685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182</v>
          </cell>
          <cell r="AV39">
            <v>1.7328382366942785</v>
          </cell>
          <cell r="AY39">
            <v>171499</v>
          </cell>
          <cell r="AZ39">
            <v>171499</v>
          </cell>
          <cell r="BA39">
            <v>171499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K39">
            <v>0</v>
          </cell>
          <cell r="BL39">
            <v>0</v>
          </cell>
          <cell r="BN39">
            <v>-30</v>
          </cell>
        </row>
        <row r="40">
          <cell r="A40">
            <v>31</v>
          </cell>
          <cell r="B40" t="str">
            <v>BILLERICA</v>
          </cell>
          <cell r="C40">
            <v>117</v>
          </cell>
          <cell r="D40">
            <v>118.6457340520558</v>
          </cell>
          <cell r="E40">
            <v>118.6457340520558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1888738</v>
          </cell>
          <cell r="T40">
            <v>2025754</v>
          </cell>
          <cell r="U40">
            <v>2026120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366</v>
          </cell>
          <cell r="AF40">
            <v>1.8067346775563209E-2</v>
          </cell>
          <cell r="AG40">
            <v>1.8067346775563209E-2</v>
          </cell>
          <cell r="AI40">
            <v>109578</v>
          </cell>
          <cell r="AJ40">
            <v>246594</v>
          </cell>
          <cell r="AK40">
            <v>246960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366</v>
          </cell>
          <cell r="AV40">
            <v>0.1484221027275634</v>
          </cell>
          <cell r="AY40">
            <v>1779160</v>
          </cell>
          <cell r="AZ40">
            <v>1779160</v>
          </cell>
          <cell r="BA40">
            <v>1779160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K40">
            <v>0</v>
          </cell>
          <cell r="BL40">
            <v>0</v>
          </cell>
          <cell r="BN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O41">
            <v>0</v>
          </cell>
          <cell r="P41" t="str">
            <v>--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E41">
            <v>0</v>
          </cell>
          <cell r="AF41" t="str">
            <v>--</v>
          </cell>
          <cell r="AG41" t="str">
            <v>--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  <cell r="AV41" t="str">
            <v>--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K41">
            <v>0</v>
          </cell>
          <cell r="BL41" t="str">
            <v>--</v>
          </cell>
          <cell r="BN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O42">
            <v>0</v>
          </cell>
          <cell r="P42" t="str">
            <v>--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E42">
            <v>0</v>
          </cell>
          <cell r="AF42" t="str">
            <v>--</v>
          </cell>
          <cell r="AG42" t="str">
            <v>--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  <cell r="AV42" t="str">
            <v>--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K42">
            <v>0</v>
          </cell>
          <cell r="BL42" t="str">
            <v>--</v>
          </cell>
          <cell r="BN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 t="str">
            <v>--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E43">
            <v>0</v>
          </cell>
          <cell r="AF43" t="str">
            <v>--</v>
          </cell>
          <cell r="AG43" t="str">
            <v>--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  <cell r="AV43" t="str">
            <v>--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K43">
            <v>0</v>
          </cell>
          <cell r="BL43" t="str">
            <v>--</v>
          </cell>
          <cell r="BN43">
            <v>-34</v>
          </cell>
        </row>
        <row r="44">
          <cell r="A44">
            <v>35</v>
          </cell>
          <cell r="B44" t="str">
            <v>BOSTON</v>
          </cell>
          <cell r="C44">
            <v>10807</v>
          </cell>
          <cell r="D44">
            <v>11233.708067622158</v>
          </cell>
          <cell r="E44">
            <v>11233.708067622158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S44">
            <v>205308549</v>
          </cell>
          <cell r="T44">
            <v>230735388</v>
          </cell>
          <cell r="U44">
            <v>231958348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E44">
            <v>1222960</v>
          </cell>
          <cell r="AF44">
            <v>0.5300270628621595</v>
          </cell>
          <cell r="AG44">
            <v>0.5300270628621595</v>
          </cell>
          <cell r="AI44">
            <v>33516756.971628182</v>
          </cell>
          <cell r="AJ44">
            <v>38782032.684409857</v>
          </cell>
          <cell r="AK44">
            <v>39632423.128068879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850390.44365902245</v>
          </cell>
          <cell r="AV44">
            <v>2.192743352518689</v>
          </cell>
          <cell r="AY44">
            <v>171791792.02837181</v>
          </cell>
          <cell r="AZ44">
            <v>191953355.31559014</v>
          </cell>
          <cell r="BA44">
            <v>192325924.87193114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K44">
            <v>372569.55634099245</v>
          </cell>
          <cell r="BL44">
            <v>0.19409379728134724</v>
          </cell>
          <cell r="BN44">
            <v>-35</v>
          </cell>
        </row>
        <row r="45">
          <cell r="A45">
            <v>36</v>
          </cell>
          <cell r="B45" t="str">
            <v>BOURNE</v>
          </cell>
          <cell r="C45">
            <v>128</v>
          </cell>
          <cell r="D45">
            <v>132.29624508036136</v>
          </cell>
          <cell r="E45">
            <v>132.29624508036136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S45">
            <v>2037587</v>
          </cell>
          <cell r="T45">
            <v>2169232</v>
          </cell>
          <cell r="U45">
            <v>2170008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E45">
            <v>776</v>
          </cell>
          <cell r="AF45">
            <v>3.5773029348629137E-2</v>
          </cell>
          <cell r="AG45">
            <v>3.5773029348629137E-2</v>
          </cell>
          <cell r="AI45">
            <v>120046</v>
          </cell>
          <cell r="AJ45">
            <v>251691</v>
          </cell>
          <cell r="AK45">
            <v>252467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776</v>
          </cell>
          <cell r="AV45">
            <v>0.30831456031403803</v>
          </cell>
          <cell r="AY45">
            <v>1917541</v>
          </cell>
          <cell r="AZ45">
            <v>1917541</v>
          </cell>
          <cell r="BA45">
            <v>1917541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K45">
            <v>0</v>
          </cell>
          <cell r="BL45">
            <v>0</v>
          </cell>
          <cell r="BN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 t="str">
            <v>--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E46">
            <v>0</v>
          </cell>
          <cell r="AF46" t="str">
            <v>--</v>
          </cell>
          <cell r="AG46" t="str">
            <v>--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0</v>
          </cell>
          <cell r="AV46" t="str">
            <v>--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K46">
            <v>0</v>
          </cell>
          <cell r="BL46" t="str">
            <v>--</v>
          </cell>
          <cell r="BN46">
            <v>-37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O47">
            <v>0</v>
          </cell>
          <cell r="P47" t="str">
            <v>--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E47">
            <v>0</v>
          </cell>
          <cell r="AF47" t="str">
            <v>--</v>
          </cell>
          <cell r="AG47" t="str">
            <v>--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0</v>
          </cell>
          <cell r="AV47" t="str">
            <v>--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K47">
            <v>0</v>
          </cell>
          <cell r="BL47" t="str">
            <v>--</v>
          </cell>
          <cell r="BN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 t="str">
            <v>--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E48">
            <v>0</v>
          </cell>
          <cell r="AF48" t="str">
            <v>--</v>
          </cell>
          <cell r="AG48" t="str">
            <v>--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0</v>
          </cell>
          <cell r="AV48" t="str">
            <v>--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K48">
            <v>0</v>
          </cell>
          <cell r="BL48" t="str">
            <v>--</v>
          </cell>
          <cell r="BN48">
            <v>-39</v>
          </cell>
        </row>
        <row r="49">
          <cell r="A49">
            <v>40</v>
          </cell>
          <cell r="B49" t="str">
            <v>BRAINTREE</v>
          </cell>
          <cell r="C49">
            <v>17</v>
          </cell>
          <cell r="D49">
            <v>18.236553043230053</v>
          </cell>
          <cell r="E49">
            <v>18.236553043230053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>
            <v>0</v>
          </cell>
          <cell r="P49">
            <v>0</v>
          </cell>
          <cell r="S49">
            <v>298281</v>
          </cell>
          <cell r="T49">
            <v>320401</v>
          </cell>
          <cell r="U49">
            <v>320633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232</v>
          </cell>
          <cell r="AF49">
            <v>7.2409262143380282E-2</v>
          </cell>
          <cell r="AG49">
            <v>7.2409262143380282E-2</v>
          </cell>
          <cell r="AI49">
            <v>49984.424549862611</v>
          </cell>
          <cell r="AJ49">
            <v>44979.162778429942</v>
          </cell>
          <cell r="AK49">
            <v>44412.995402524823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-566.16737590511912</v>
          </cell>
          <cell r="AV49">
            <v>-1.2587325795593296</v>
          </cell>
          <cell r="AY49">
            <v>248296.57545013737</v>
          </cell>
          <cell r="AZ49">
            <v>275421.83722157008</v>
          </cell>
          <cell r="BA49">
            <v>276220.00459747517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K49">
            <v>798.16737590509001</v>
          </cell>
          <cell r="BL49">
            <v>0.2897981452585352</v>
          </cell>
          <cell r="BN49">
            <v>-40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O50">
            <v>0</v>
          </cell>
          <cell r="P50" t="str">
            <v>--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E50">
            <v>0</v>
          </cell>
          <cell r="AF50" t="str">
            <v>--</v>
          </cell>
          <cell r="AG50" t="str">
            <v>--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0</v>
          </cell>
          <cell r="AV50" t="str">
            <v>--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K50">
            <v>0</v>
          </cell>
          <cell r="BL50" t="str">
            <v>--</v>
          </cell>
          <cell r="BN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O51">
            <v>0</v>
          </cell>
          <cell r="P51" t="str">
            <v>--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E51">
            <v>0</v>
          </cell>
          <cell r="AF51" t="str">
            <v>--</v>
          </cell>
          <cell r="AG51" t="str">
            <v>--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0</v>
          </cell>
          <cell r="AV51" t="str">
            <v>--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K51">
            <v>0</v>
          </cell>
          <cell r="BL51" t="str">
            <v>--</v>
          </cell>
          <cell r="BN51">
            <v>-42</v>
          </cell>
        </row>
        <row r="52">
          <cell r="A52">
            <v>43</v>
          </cell>
          <cell r="B52" t="str">
            <v>BRIMFIELD</v>
          </cell>
          <cell r="C52">
            <v>4</v>
          </cell>
          <cell r="D52">
            <v>4.6666666666666679</v>
          </cell>
          <cell r="E52">
            <v>4.6666666666666679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58400</v>
          </cell>
          <cell r="T52">
            <v>76860</v>
          </cell>
          <cell r="U52">
            <v>76888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E52">
            <v>28</v>
          </cell>
          <cell r="AF52">
            <v>3.6429872495435944E-2</v>
          </cell>
          <cell r="AG52">
            <v>3.6429872495435944E-2</v>
          </cell>
          <cell r="AI52">
            <v>36009.70492795037</v>
          </cell>
          <cell r="AJ52">
            <v>28763.500781089551</v>
          </cell>
          <cell r="AK52">
            <v>28035.089518360655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-728.41126272889596</v>
          </cell>
          <cell r="AV52">
            <v>-2.5324151892101687</v>
          </cell>
          <cell r="AY52">
            <v>22390.29507204963</v>
          </cell>
          <cell r="AZ52">
            <v>48096.499218910452</v>
          </cell>
          <cell r="BA52">
            <v>48852.910481639345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K52">
            <v>756.41126272889232</v>
          </cell>
          <cell r="BL52">
            <v>1.572695050602535</v>
          </cell>
          <cell r="BN52">
            <v>-43</v>
          </cell>
        </row>
        <row r="53">
          <cell r="A53">
            <v>44</v>
          </cell>
          <cell r="B53" t="str">
            <v>BROCKTON</v>
          </cell>
          <cell r="C53">
            <v>1257</v>
          </cell>
          <cell r="D53">
            <v>1371.5794411787908</v>
          </cell>
          <cell r="E53">
            <v>1371.5794411787908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O53">
            <v>0</v>
          </cell>
          <cell r="P53">
            <v>0</v>
          </cell>
          <cell r="S53">
            <v>16515619</v>
          </cell>
          <cell r="T53">
            <v>19923999</v>
          </cell>
          <cell r="U53">
            <v>20045764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121765</v>
          </cell>
          <cell r="AF53">
            <v>0.61114739064180856</v>
          </cell>
          <cell r="AG53">
            <v>0.61114739064180856</v>
          </cell>
          <cell r="AI53">
            <v>3499836.7512834645</v>
          </cell>
          <cell r="AJ53">
            <v>5058771.80475327</v>
          </cell>
          <cell r="AK53">
            <v>5126116.4407290732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67344.635975803249</v>
          </cell>
          <cell r="AV53">
            <v>1.3312447877669831</v>
          </cell>
          <cell r="AY53">
            <v>13015782.248716535</v>
          </cell>
          <cell r="AZ53">
            <v>14865227.19524673</v>
          </cell>
          <cell r="BA53">
            <v>14919647.559270926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K53">
            <v>54420.36402419582</v>
          </cell>
          <cell r="BL53">
            <v>0.36609170724009044</v>
          </cell>
          <cell r="BN53">
            <v>-44</v>
          </cell>
        </row>
        <row r="54">
          <cell r="A54">
            <v>45</v>
          </cell>
          <cell r="B54" t="str">
            <v>BROOKFIELD</v>
          </cell>
          <cell r="C54">
            <v>4</v>
          </cell>
          <cell r="D54">
            <v>4.6666666666666679</v>
          </cell>
          <cell r="E54">
            <v>4.6666666666666679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S54">
            <v>50784</v>
          </cell>
          <cell r="T54">
            <v>60662</v>
          </cell>
          <cell r="U54">
            <v>60662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G54">
            <v>0</v>
          </cell>
          <cell r="AI54">
            <v>31210.448385967367</v>
          </cell>
          <cell r="AJ54">
            <v>19206.777593135565</v>
          </cell>
          <cell r="AK54">
            <v>18562.904147625522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-643.87344551004207</v>
          </cell>
          <cell r="AV54">
            <v>-3.3523241594683784</v>
          </cell>
          <cell r="AY54">
            <v>19573.551614032633</v>
          </cell>
          <cell r="AZ54">
            <v>41455.222406864435</v>
          </cell>
          <cell r="BA54">
            <v>42099.095852374478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K54">
            <v>643.87344551004207</v>
          </cell>
          <cell r="BL54">
            <v>1.5531781235925246</v>
          </cell>
          <cell r="BN54">
            <v>-45</v>
          </cell>
        </row>
        <row r="55">
          <cell r="A55">
            <v>46</v>
          </cell>
          <cell r="B55" t="str">
            <v>BROOKLINE</v>
          </cell>
          <cell r="C55">
            <v>2</v>
          </cell>
          <cell r="D55">
            <v>2.1122126065616116</v>
          </cell>
          <cell r="E55">
            <v>2.1122126065616116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S55">
            <v>47215</v>
          </cell>
          <cell r="T55">
            <v>53858</v>
          </cell>
          <cell r="U55">
            <v>53858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1876</v>
          </cell>
          <cell r="AJ55">
            <v>8519</v>
          </cell>
          <cell r="AK55">
            <v>8519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0</v>
          </cell>
          <cell r="AV55">
            <v>0</v>
          </cell>
          <cell r="AY55">
            <v>45339</v>
          </cell>
          <cell r="AZ55">
            <v>45339</v>
          </cell>
          <cell r="BA55">
            <v>45339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K55">
            <v>0</v>
          </cell>
          <cell r="BL55">
            <v>0</v>
          </cell>
          <cell r="BN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 t="str">
            <v>--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E56">
            <v>0</v>
          </cell>
          <cell r="AF56" t="str">
            <v>--</v>
          </cell>
          <cell r="AG56" t="str">
            <v>--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0</v>
          </cell>
          <cell r="AV56" t="str">
            <v>--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K56">
            <v>0</v>
          </cell>
          <cell r="BL56" t="str">
            <v>--</v>
          </cell>
          <cell r="BN56">
            <v>-47</v>
          </cell>
        </row>
        <row r="57">
          <cell r="A57">
            <v>48</v>
          </cell>
          <cell r="B57" t="str">
            <v>BURLINGTON</v>
          </cell>
          <cell r="C57">
            <v>8</v>
          </cell>
          <cell r="D57">
            <v>8.4344609554526819</v>
          </cell>
          <cell r="E57">
            <v>8.4344609554526819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147992</v>
          </cell>
          <cell r="T57">
            <v>164463</v>
          </cell>
          <cell r="U57">
            <v>164476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E57">
            <v>13</v>
          </cell>
          <cell r="AF57">
            <v>7.9045134771860148E-3</v>
          </cell>
          <cell r="AG57">
            <v>7.9045134771860148E-3</v>
          </cell>
          <cell r="AI57">
            <v>54679.885209954729</v>
          </cell>
          <cell r="AJ57">
            <v>33556.365118564485</v>
          </cell>
          <cell r="AK57">
            <v>32463.137289222053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-1093.2278293424315</v>
          </cell>
          <cell r="AV57">
            <v>-3.2578851299291056</v>
          </cell>
          <cell r="AY57">
            <v>93312.114790045278</v>
          </cell>
          <cell r="AZ57">
            <v>130906.63488143552</v>
          </cell>
          <cell r="BA57">
            <v>132012.86271077796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K57">
            <v>1106.2278293424461</v>
          </cell>
          <cell r="BL57">
            <v>0.84505100168863478</v>
          </cell>
          <cell r="BN57">
            <v>-48</v>
          </cell>
        </row>
        <row r="58">
          <cell r="A58">
            <v>49</v>
          </cell>
          <cell r="B58" t="str">
            <v>CAMBRIDGE</v>
          </cell>
          <cell r="C58">
            <v>545</v>
          </cell>
          <cell r="D58">
            <v>579.37301565747714</v>
          </cell>
          <cell r="E58">
            <v>579.37301565747714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16186935</v>
          </cell>
          <cell r="T58">
            <v>18056566</v>
          </cell>
          <cell r="U58">
            <v>18099141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E58">
            <v>42575</v>
          </cell>
          <cell r="AF58">
            <v>0.23578680464491075</v>
          </cell>
          <cell r="AG58">
            <v>0.23578680464491075</v>
          </cell>
          <cell r="AI58">
            <v>1910409.1788377617</v>
          </cell>
          <cell r="AJ58">
            <v>2665003.9072577525</v>
          </cell>
          <cell r="AK58">
            <v>2674768.6957867853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9764.7885290328413</v>
          </cell>
          <cell r="AV58">
            <v>0.36640803799348198</v>
          </cell>
          <cell r="AY58">
            <v>14276525.821162239</v>
          </cell>
          <cell r="AZ58">
            <v>15391562.092742248</v>
          </cell>
          <cell r="BA58">
            <v>15424372.304213215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K58">
            <v>32810.211470967159</v>
          </cell>
          <cell r="BL58">
            <v>0.21317012057169293</v>
          </cell>
          <cell r="BN58">
            <v>-49</v>
          </cell>
        </row>
        <row r="59">
          <cell r="A59">
            <v>50</v>
          </cell>
          <cell r="B59" t="str">
            <v>CANTON</v>
          </cell>
          <cell r="C59">
            <v>13</v>
          </cell>
          <cell r="D59">
            <v>13.478422851889146</v>
          </cell>
          <cell r="E59">
            <v>13.478422851889146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O59">
            <v>0</v>
          </cell>
          <cell r="P59">
            <v>0</v>
          </cell>
          <cell r="S59">
            <v>231906</v>
          </cell>
          <cell r="T59">
            <v>251261</v>
          </cell>
          <cell r="U59">
            <v>251292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E59">
            <v>31</v>
          </cell>
          <cell r="AF59">
            <v>1.233776829672184E-2</v>
          </cell>
          <cell r="AG59">
            <v>1.233776829672184E-2</v>
          </cell>
          <cell r="AI59">
            <v>12194</v>
          </cell>
          <cell r="AJ59">
            <v>31549</v>
          </cell>
          <cell r="AK59">
            <v>31580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31</v>
          </cell>
          <cell r="AV59">
            <v>9.8259849757509343E-2</v>
          </cell>
          <cell r="AY59">
            <v>219712</v>
          </cell>
          <cell r="AZ59">
            <v>219712</v>
          </cell>
          <cell r="BA59">
            <v>219712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K59">
            <v>0</v>
          </cell>
          <cell r="BL59">
            <v>0</v>
          </cell>
          <cell r="BN59">
            <v>-50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 t="str">
            <v>--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E60">
            <v>0</v>
          </cell>
          <cell r="AF60" t="str">
            <v>--</v>
          </cell>
          <cell r="AG60" t="str">
            <v>--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0</v>
          </cell>
          <cell r="AV60" t="str">
            <v>--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K60">
            <v>0</v>
          </cell>
          <cell r="BL60" t="str">
            <v>--</v>
          </cell>
          <cell r="BN60">
            <v>-51</v>
          </cell>
        </row>
        <row r="61">
          <cell r="A61">
            <v>52</v>
          </cell>
          <cell r="B61" t="str">
            <v>CARVER</v>
          </cell>
          <cell r="C61">
            <v>55</v>
          </cell>
          <cell r="D61">
            <v>59.308303762778159</v>
          </cell>
          <cell r="E61">
            <v>59.308303762778159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O61">
            <v>0</v>
          </cell>
          <cell r="P61">
            <v>0</v>
          </cell>
          <cell r="S61">
            <v>856450</v>
          </cell>
          <cell r="T61">
            <v>942604</v>
          </cell>
          <cell r="U61">
            <v>942816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E61">
            <v>212</v>
          </cell>
          <cell r="AF61">
            <v>2.2490886947212907E-2</v>
          </cell>
          <cell r="AG61">
            <v>2.2490886947212907E-2</v>
          </cell>
          <cell r="AI61">
            <v>231738.67062256942</v>
          </cell>
          <cell r="AJ61">
            <v>174284.16262718942</v>
          </cell>
          <cell r="AK61">
            <v>170270.44761104757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-4013.715016141854</v>
          </cell>
          <cell r="AV61">
            <v>-2.3029717420323337</v>
          </cell>
          <cell r="AY61">
            <v>624711.32937743061</v>
          </cell>
          <cell r="AZ61">
            <v>768319.83737281058</v>
          </cell>
          <cell r="BA61">
            <v>772545.55238895246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K61">
            <v>4225.7150161418831</v>
          </cell>
          <cell r="BL61">
            <v>0.54999426158137688</v>
          </cell>
          <cell r="BN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  <cell r="P62" t="str">
            <v>--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E62">
            <v>0</v>
          </cell>
          <cell r="AF62" t="str">
            <v>--</v>
          </cell>
          <cell r="AG62" t="str">
            <v>--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0</v>
          </cell>
          <cell r="AV62" t="str">
            <v>--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K62">
            <v>0</v>
          </cell>
          <cell r="BL62" t="str">
            <v>--</v>
          </cell>
          <cell r="BN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O63">
            <v>0</v>
          </cell>
          <cell r="P63" t="str">
            <v>--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E63">
            <v>0</v>
          </cell>
          <cell r="AF63" t="str">
            <v>--</v>
          </cell>
          <cell r="AG63" t="str">
            <v>--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0</v>
          </cell>
          <cell r="AV63" t="str">
            <v>--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K63">
            <v>0</v>
          </cell>
          <cell r="BL63" t="str">
            <v>--</v>
          </cell>
          <cell r="BN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 t="str">
            <v>--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E64">
            <v>0</v>
          </cell>
          <cell r="AF64" t="str">
            <v>--</v>
          </cell>
          <cell r="AG64" t="str">
            <v>--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0</v>
          </cell>
          <cell r="AV64" t="str">
            <v>--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K64">
            <v>0</v>
          </cell>
          <cell r="BL64" t="str">
            <v>--</v>
          </cell>
          <cell r="BN64">
            <v>-55</v>
          </cell>
        </row>
        <row r="65">
          <cell r="A65">
            <v>56</v>
          </cell>
          <cell r="B65" t="str">
            <v>CHELMSFORD</v>
          </cell>
          <cell r="C65">
            <v>103</v>
          </cell>
          <cell r="D65">
            <v>103.23351972412078</v>
          </cell>
          <cell r="E65">
            <v>103.23351972412078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1494970</v>
          </cell>
          <cell r="T65">
            <v>1591118</v>
          </cell>
          <cell r="U65">
            <v>1591162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E65">
            <v>44</v>
          </cell>
          <cell r="AF65">
            <v>2.7653511555980614E-3</v>
          </cell>
          <cell r="AG65">
            <v>2.7653511555980614E-3</v>
          </cell>
          <cell r="AI65">
            <v>96438</v>
          </cell>
          <cell r="AJ65">
            <v>192586</v>
          </cell>
          <cell r="AK65">
            <v>192630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44</v>
          </cell>
          <cell r="AV65">
            <v>2.2846935914344613E-2</v>
          </cell>
          <cell r="AY65">
            <v>1398532</v>
          </cell>
          <cell r="AZ65">
            <v>1398532</v>
          </cell>
          <cell r="BA65">
            <v>1398532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K65">
            <v>0</v>
          </cell>
          <cell r="BL65">
            <v>0</v>
          </cell>
          <cell r="BN65">
            <v>-56</v>
          </cell>
        </row>
        <row r="66">
          <cell r="A66">
            <v>57</v>
          </cell>
          <cell r="B66" t="str">
            <v>CHELSEA</v>
          </cell>
          <cell r="C66">
            <v>1015</v>
          </cell>
          <cell r="D66">
            <v>1036.5758245527591</v>
          </cell>
          <cell r="E66">
            <v>1036.5758245527591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14868573</v>
          </cell>
          <cell r="T66">
            <v>16861844</v>
          </cell>
          <cell r="U66">
            <v>16977610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E66">
            <v>115766</v>
          </cell>
          <cell r="AF66">
            <v>0.68655598996172351</v>
          </cell>
          <cell r="AG66">
            <v>0.68655598996172351</v>
          </cell>
          <cell r="AI66">
            <v>2473115.0212918837</v>
          </cell>
          <cell r="AJ66">
            <v>3252801.8838047609</v>
          </cell>
          <cell r="AK66">
            <v>3332857.877589141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80055.993784380145</v>
          </cell>
          <cell r="AV66">
            <v>2.4611395542706527</v>
          </cell>
          <cell r="AY66">
            <v>12395457.978708116</v>
          </cell>
          <cell r="AZ66">
            <v>13609042.116195239</v>
          </cell>
          <cell r="BA66">
            <v>13644752.12241086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K66">
            <v>35710.006215620786</v>
          </cell>
          <cell r="BL66">
            <v>0.26239911604890587</v>
          </cell>
          <cell r="BN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 t="str">
            <v>--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E67">
            <v>0</v>
          </cell>
          <cell r="AF67" t="str">
            <v>--</v>
          </cell>
          <cell r="AG67" t="str">
            <v>--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0</v>
          </cell>
          <cell r="AV67" t="str">
            <v>--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K67">
            <v>0</v>
          </cell>
          <cell r="BL67" t="str">
            <v>--</v>
          </cell>
          <cell r="BN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O68">
            <v>0</v>
          </cell>
          <cell r="P68" t="str">
            <v>--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F68" t="str">
            <v>--</v>
          </cell>
          <cell r="AG68" t="str">
            <v>--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0</v>
          </cell>
          <cell r="AV68" t="str">
            <v>--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K68">
            <v>0</v>
          </cell>
          <cell r="BL68" t="str">
            <v>--</v>
          </cell>
          <cell r="BN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 t="str">
            <v>--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E69">
            <v>0</v>
          </cell>
          <cell r="AF69" t="str">
            <v>--</v>
          </cell>
          <cell r="AG69" t="str">
            <v>--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0</v>
          </cell>
          <cell r="AV69" t="str">
            <v>--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K69">
            <v>0</v>
          </cell>
          <cell r="BL69" t="str">
            <v>--</v>
          </cell>
          <cell r="BN69">
            <v>-60</v>
          </cell>
        </row>
        <row r="70">
          <cell r="A70">
            <v>61</v>
          </cell>
          <cell r="B70" t="str">
            <v>CHICOPEE</v>
          </cell>
          <cell r="C70">
            <v>289</v>
          </cell>
          <cell r="D70">
            <v>306.50629101085644</v>
          </cell>
          <cell r="E70">
            <v>306.50629101085644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S70">
            <v>4015659</v>
          </cell>
          <cell r="T70">
            <v>4394926</v>
          </cell>
          <cell r="U70">
            <v>4409572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E70">
            <v>14646</v>
          </cell>
          <cell r="AF70">
            <v>0.33324793181954693</v>
          </cell>
          <cell r="AG70">
            <v>0.33324793181954693</v>
          </cell>
          <cell r="AI70">
            <v>681052.36305838672</v>
          </cell>
          <cell r="AJ70">
            <v>733613.48393646616</v>
          </cell>
          <cell r="AK70">
            <v>738646.08457358344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5032.6006371172844</v>
          </cell>
          <cell r="AV70">
            <v>0.68600165445611427</v>
          </cell>
          <cell r="AY70">
            <v>3334606.6369416132</v>
          </cell>
          <cell r="AZ70">
            <v>3661312.5160635337</v>
          </cell>
          <cell r="BA70">
            <v>3670925.9154264163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K70">
            <v>9613.3993628825992</v>
          </cell>
          <cell r="BL70">
            <v>0.26256702536877619</v>
          </cell>
          <cell r="BN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 t="str">
            <v>--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E71">
            <v>0</v>
          </cell>
          <cell r="AF71" t="str">
            <v>--</v>
          </cell>
          <cell r="AG71" t="str">
            <v>--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0</v>
          </cell>
          <cell r="AV71" t="str">
            <v>--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K71">
            <v>0</v>
          </cell>
          <cell r="BL71" t="str">
            <v>--</v>
          </cell>
          <cell r="BN71">
            <v>-62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P72" t="str">
            <v>--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E72">
            <v>0</v>
          </cell>
          <cell r="AF72" t="str">
            <v>--</v>
          </cell>
          <cell r="AG72" t="str">
            <v>--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0</v>
          </cell>
          <cell r="AV72" t="str">
            <v>--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K72">
            <v>0</v>
          </cell>
          <cell r="BL72" t="str">
            <v>--</v>
          </cell>
          <cell r="BN72">
            <v>-63</v>
          </cell>
        </row>
        <row r="73">
          <cell r="A73">
            <v>64</v>
          </cell>
          <cell r="B73" t="str">
            <v>CLINTON</v>
          </cell>
          <cell r="C73">
            <v>78</v>
          </cell>
          <cell r="D73">
            <v>78.314353724327205</v>
          </cell>
          <cell r="E73">
            <v>78.314353724327205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S73">
            <v>1003404</v>
          </cell>
          <cell r="T73">
            <v>1041753</v>
          </cell>
          <cell r="U73">
            <v>1042271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E73">
            <v>518</v>
          </cell>
          <cell r="AF73">
            <v>4.972387888491081E-2</v>
          </cell>
          <cell r="AG73">
            <v>4.972387888491081E-2</v>
          </cell>
          <cell r="AI73">
            <v>153399.53442756418</v>
          </cell>
          <cell r="AJ73">
            <v>127808.73981309043</v>
          </cell>
          <cell r="AK73">
            <v>126445.29592092145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-1363.4438921689871</v>
          </cell>
          <cell r="AV73">
            <v>-1.0667845517942753</v>
          </cell>
          <cell r="AY73">
            <v>850004.46557243587</v>
          </cell>
          <cell r="AZ73">
            <v>913944.26018690958</v>
          </cell>
          <cell r="BA73">
            <v>915825.70407907851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K73">
            <v>1881.4438921689289</v>
          </cell>
          <cell r="BL73">
            <v>0.20585980722545028</v>
          </cell>
          <cell r="BN73">
            <v>-64</v>
          </cell>
        </row>
        <row r="74">
          <cell r="A74">
            <v>65</v>
          </cell>
          <cell r="B74" t="str">
            <v>COHASSET</v>
          </cell>
          <cell r="C74">
            <v>7</v>
          </cell>
          <cell r="D74">
            <v>7.5174825174825166</v>
          </cell>
          <cell r="E74">
            <v>7.5174825174825166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121457</v>
          </cell>
          <cell r="T74">
            <v>155181</v>
          </cell>
          <cell r="U74">
            <v>155168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E74">
            <v>-13</v>
          </cell>
          <cell r="AF74">
            <v>-8.3773142330545447E-3</v>
          </cell>
          <cell r="AG74">
            <v>-8.3773142330545447E-3</v>
          </cell>
          <cell r="AI74">
            <v>7023.5891014495746</v>
          </cell>
          <cell r="AJ74">
            <v>40382.935791999495</v>
          </cell>
          <cell r="AK74">
            <v>40359.20578033835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-23.73001166114409</v>
          </cell>
          <cell r="AV74">
            <v>-5.8762472801310306E-2</v>
          </cell>
          <cell r="AY74">
            <v>114433.41089855043</v>
          </cell>
          <cell r="AZ74">
            <v>114798.06420800051</v>
          </cell>
          <cell r="BA74">
            <v>114808.79421966165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K74">
            <v>10.73001166114409</v>
          </cell>
          <cell r="BL74">
            <v>9.3468576627842026E-3</v>
          </cell>
          <cell r="BN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 t="str">
            <v>--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E75">
            <v>0</v>
          </cell>
          <cell r="AF75" t="str">
            <v>--</v>
          </cell>
          <cell r="AG75" t="str">
            <v>--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0</v>
          </cell>
          <cell r="AV75" t="str">
            <v>--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K75">
            <v>0</v>
          </cell>
          <cell r="BL75" t="str">
            <v>--</v>
          </cell>
          <cell r="BN75">
            <v>-66</v>
          </cell>
        </row>
        <row r="76">
          <cell r="A76">
            <v>67</v>
          </cell>
          <cell r="B76" t="str">
            <v>CONCORD</v>
          </cell>
          <cell r="C76">
            <v>2</v>
          </cell>
          <cell r="D76">
            <v>2.0492233417296388</v>
          </cell>
          <cell r="E76">
            <v>2.0492233417296388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S76">
            <v>35658</v>
          </cell>
          <cell r="T76">
            <v>37700</v>
          </cell>
          <cell r="U76">
            <v>37700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E76">
            <v>0</v>
          </cell>
          <cell r="AF76">
            <v>0</v>
          </cell>
          <cell r="AG76">
            <v>0</v>
          </cell>
          <cell r="AI76">
            <v>1876</v>
          </cell>
          <cell r="AJ76">
            <v>3918</v>
          </cell>
          <cell r="AK76">
            <v>3918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0</v>
          </cell>
          <cell r="AV76">
            <v>0</v>
          </cell>
          <cell r="AY76">
            <v>33782</v>
          </cell>
          <cell r="AZ76">
            <v>33782</v>
          </cell>
          <cell r="BA76">
            <v>33782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K76">
            <v>0</v>
          </cell>
          <cell r="BL76">
            <v>0</v>
          </cell>
          <cell r="BN76">
            <v>-67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O77">
            <v>0</v>
          </cell>
          <cell r="P77" t="str">
            <v>--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E77">
            <v>0</v>
          </cell>
          <cell r="AF77" t="str">
            <v>--</v>
          </cell>
          <cell r="AG77" t="str">
            <v>--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0</v>
          </cell>
          <cell r="AV77" t="str">
            <v>--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K77">
            <v>0</v>
          </cell>
          <cell r="BL77" t="str">
            <v>--</v>
          </cell>
          <cell r="BN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O78">
            <v>0</v>
          </cell>
          <cell r="P78" t="str">
            <v>--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E78">
            <v>0</v>
          </cell>
          <cell r="AF78" t="str">
            <v>--</v>
          </cell>
          <cell r="AG78" t="str">
            <v>--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0</v>
          </cell>
          <cell r="AV78" t="str">
            <v>--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K78">
            <v>0</v>
          </cell>
          <cell r="BL78" t="str">
            <v>--</v>
          </cell>
          <cell r="BN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 t="str">
            <v>--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E79">
            <v>0</v>
          </cell>
          <cell r="AF79" t="str">
            <v>--</v>
          </cell>
          <cell r="AG79" t="str">
            <v>--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0</v>
          </cell>
          <cell r="AV79" t="str">
            <v>--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K79">
            <v>0</v>
          </cell>
          <cell r="BL79" t="str">
            <v>--</v>
          </cell>
          <cell r="BN79">
            <v>-70</v>
          </cell>
        </row>
        <row r="80">
          <cell r="A80">
            <v>71</v>
          </cell>
          <cell r="B80" t="str">
            <v>DANVERS</v>
          </cell>
          <cell r="C80">
            <v>10</v>
          </cell>
          <cell r="D80">
            <v>10.125786897842548</v>
          </cell>
          <cell r="E80">
            <v>10.125786897842548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O80">
            <v>0</v>
          </cell>
          <cell r="P80">
            <v>0</v>
          </cell>
          <cell r="S80">
            <v>163984</v>
          </cell>
          <cell r="T80">
            <v>163252</v>
          </cell>
          <cell r="U80">
            <v>163252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E80">
            <v>0</v>
          </cell>
          <cell r="AF80">
            <v>0</v>
          </cell>
          <cell r="AG80">
            <v>0</v>
          </cell>
          <cell r="AI80">
            <v>21619.615506763148</v>
          </cell>
          <cell r="AJ80">
            <v>11994.240103579541</v>
          </cell>
          <cell r="AK80">
            <v>11705.802840959801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-288.43726261974007</v>
          </cell>
          <cell r="AV80">
            <v>-2.4047981375131866</v>
          </cell>
          <cell r="AY80">
            <v>142364.38449323684</v>
          </cell>
          <cell r="AZ80">
            <v>151257.75989642047</v>
          </cell>
          <cell r="BA80">
            <v>151546.1971590402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K80">
            <v>288.43726261972915</v>
          </cell>
          <cell r="BL80">
            <v>0.19069253889336668</v>
          </cell>
          <cell r="BN80">
            <v>-71</v>
          </cell>
        </row>
        <row r="81">
          <cell r="A81">
            <v>72</v>
          </cell>
          <cell r="B81" t="str">
            <v>DARTMOUTH</v>
          </cell>
          <cell r="C81">
            <v>12</v>
          </cell>
          <cell r="D81">
            <v>11.707522438662176</v>
          </cell>
          <cell r="E81">
            <v>11.707522438662176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S81">
            <v>190516</v>
          </cell>
          <cell r="T81">
            <v>191060</v>
          </cell>
          <cell r="U81">
            <v>191181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E81">
            <v>121</v>
          </cell>
          <cell r="AF81">
            <v>6.3330890819646157E-2</v>
          </cell>
          <cell r="AG81">
            <v>6.3330890819646157E-2</v>
          </cell>
          <cell r="AI81">
            <v>29179.149387975413</v>
          </cell>
          <cell r="AJ81">
            <v>15394.746552413904</v>
          </cell>
          <cell r="AK81">
            <v>15094.129839972953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-300.61671244095123</v>
          </cell>
          <cell r="AV81">
            <v>-1.9527227123710911</v>
          </cell>
          <cell r="AY81">
            <v>161336.8506120246</v>
          </cell>
          <cell r="AZ81">
            <v>175665.25344758609</v>
          </cell>
          <cell r="BA81">
            <v>176086.87016002706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K81">
            <v>421.61671244096942</v>
          </cell>
          <cell r="BL81">
            <v>0.24001144458927204</v>
          </cell>
          <cell r="BN81">
            <v>-72</v>
          </cell>
        </row>
        <row r="82">
          <cell r="A82">
            <v>73</v>
          </cell>
          <cell r="B82" t="str">
            <v>DEDHAM</v>
          </cell>
          <cell r="C82">
            <v>27</v>
          </cell>
          <cell r="D82">
            <v>28.177435566928832</v>
          </cell>
          <cell r="E82">
            <v>28.177435566928832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S82">
            <v>565576</v>
          </cell>
          <cell r="T82">
            <v>697419</v>
          </cell>
          <cell r="U82">
            <v>698027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E82">
            <v>608</v>
          </cell>
          <cell r="AF82">
            <v>8.7178582745806033E-2</v>
          </cell>
          <cell r="AG82">
            <v>8.7178582745806033E-2</v>
          </cell>
          <cell r="AI82">
            <v>156753.34884646285</v>
          </cell>
          <cell r="AJ82">
            <v>183831.45304145379</v>
          </cell>
          <cell r="AK82">
            <v>181356.72069120887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-2474.7323502449144</v>
          </cell>
          <cell r="AV82">
            <v>-1.3461963713504832</v>
          </cell>
          <cell r="AY82">
            <v>408822.65115353715</v>
          </cell>
          <cell r="AZ82">
            <v>513587.54695854621</v>
          </cell>
          <cell r="BA82">
            <v>516670.27930879116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K82">
            <v>3082.7323502449435</v>
          </cell>
          <cell r="BL82">
            <v>0.60023502682275964</v>
          </cell>
          <cell r="BN82">
            <v>-73</v>
          </cell>
        </row>
        <row r="83">
          <cell r="A83">
            <v>74</v>
          </cell>
          <cell r="B83" t="str">
            <v>DEERFIELD</v>
          </cell>
          <cell r="C83">
            <v>5</v>
          </cell>
          <cell r="D83">
            <v>5.4074074074074066</v>
          </cell>
          <cell r="E83">
            <v>5.4074074074074066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O83">
            <v>0</v>
          </cell>
          <cell r="P83">
            <v>0</v>
          </cell>
          <cell r="S83">
            <v>92405</v>
          </cell>
          <cell r="T83">
            <v>103362</v>
          </cell>
          <cell r="U83">
            <v>103383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21</v>
          </cell>
          <cell r="AF83">
            <v>2.0316944331577602E-2</v>
          </cell>
          <cell r="AG83">
            <v>2.0316944331577602E-2</v>
          </cell>
          <cell r="AI83">
            <v>4690</v>
          </cell>
          <cell r="AJ83">
            <v>15647</v>
          </cell>
          <cell r="AK83">
            <v>15668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21</v>
          </cell>
          <cell r="AV83">
            <v>0.13421103086854735</v>
          </cell>
          <cell r="AY83">
            <v>87715</v>
          </cell>
          <cell r="AZ83">
            <v>87715</v>
          </cell>
          <cell r="BA83">
            <v>87715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K83">
            <v>0</v>
          </cell>
          <cell r="BL83">
            <v>0</v>
          </cell>
          <cell r="BN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O84">
            <v>0</v>
          </cell>
          <cell r="P84" t="str">
            <v>--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E84">
            <v>0</v>
          </cell>
          <cell r="AF84" t="str">
            <v>--</v>
          </cell>
          <cell r="AG84" t="str">
            <v>--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0</v>
          </cell>
          <cell r="AV84" t="str">
            <v>--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K84">
            <v>0</v>
          </cell>
          <cell r="BL84" t="str">
            <v>--</v>
          </cell>
          <cell r="BN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O85">
            <v>0</v>
          </cell>
          <cell r="P85" t="str">
            <v>--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E85">
            <v>0</v>
          </cell>
          <cell r="AF85" t="str">
            <v>--</v>
          </cell>
          <cell r="AG85" t="str">
            <v>--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0</v>
          </cell>
          <cell r="AV85" t="str">
            <v>--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K85">
            <v>0</v>
          </cell>
          <cell r="BL85" t="str">
            <v>--</v>
          </cell>
          <cell r="BN85">
            <v>-76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O86">
            <v>0</v>
          </cell>
          <cell r="P86" t="str">
            <v>--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E86">
            <v>0</v>
          </cell>
          <cell r="AF86" t="str">
            <v>--</v>
          </cell>
          <cell r="AG86" t="str">
            <v>--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0</v>
          </cell>
          <cell r="AV86" t="str">
            <v>--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K86">
            <v>0</v>
          </cell>
          <cell r="BL86" t="str">
            <v>--</v>
          </cell>
          <cell r="BN86">
            <v>-77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  <cell r="P87" t="str">
            <v>--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E87">
            <v>0</v>
          </cell>
          <cell r="AF87" t="str">
            <v>--</v>
          </cell>
          <cell r="AG87" t="str">
            <v>--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0</v>
          </cell>
          <cell r="AV87" t="str">
            <v>--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K87">
            <v>0</v>
          </cell>
          <cell r="BL87" t="str">
            <v>--</v>
          </cell>
          <cell r="BN87">
            <v>-78</v>
          </cell>
        </row>
        <row r="88">
          <cell r="A88">
            <v>79</v>
          </cell>
          <cell r="B88" t="str">
            <v>DRACUT</v>
          </cell>
          <cell r="C88">
            <v>243</v>
          </cell>
          <cell r="D88">
            <v>249.87274652732793</v>
          </cell>
          <cell r="E88">
            <v>249.87274652732793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O88">
            <v>0</v>
          </cell>
          <cell r="P88">
            <v>0</v>
          </cell>
          <cell r="S88">
            <v>2827123</v>
          </cell>
          <cell r="T88">
            <v>3034228</v>
          </cell>
          <cell r="U88">
            <v>3035096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E88">
            <v>868</v>
          </cell>
          <cell r="AF88">
            <v>2.860694713779921E-2</v>
          </cell>
          <cell r="AG88">
            <v>2.860694713779921E-2</v>
          </cell>
          <cell r="AI88">
            <v>227190</v>
          </cell>
          <cell r="AJ88">
            <v>434295</v>
          </cell>
          <cell r="AK88">
            <v>435163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868</v>
          </cell>
          <cell r="AV88">
            <v>0.19986414764157079</v>
          </cell>
          <cell r="AY88">
            <v>2599933</v>
          </cell>
          <cell r="AZ88">
            <v>2599933</v>
          </cell>
          <cell r="BA88">
            <v>2599933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K88">
            <v>0</v>
          </cell>
          <cell r="BL88">
            <v>0</v>
          </cell>
          <cell r="BN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O89">
            <v>0</v>
          </cell>
          <cell r="P89" t="str">
            <v>--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E89">
            <v>0</v>
          </cell>
          <cell r="AF89" t="str">
            <v>--</v>
          </cell>
          <cell r="AG89" t="str">
            <v>--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0</v>
          </cell>
          <cell r="AV89" t="str">
            <v>--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K89">
            <v>0</v>
          </cell>
          <cell r="BL89" t="str">
            <v>--</v>
          </cell>
          <cell r="BN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O90">
            <v>0</v>
          </cell>
          <cell r="P90" t="str">
            <v>--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E90">
            <v>0</v>
          </cell>
          <cell r="AF90" t="str">
            <v>--</v>
          </cell>
          <cell r="AG90" t="str">
            <v>--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0</v>
          </cell>
          <cell r="AV90" t="str">
            <v>--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K90">
            <v>0</v>
          </cell>
          <cell r="BL90" t="str">
            <v>--</v>
          </cell>
          <cell r="BN90">
            <v>-81</v>
          </cell>
        </row>
        <row r="91">
          <cell r="A91">
            <v>82</v>
          </cell>
          <cell r="B91" t="str">
            <v>DUXBURY</v>
          </cell>
          <cell r="C91">
            <v>11</v>
          </cell>
          <cell r="D91">
            <v>11.860045519962133</v>
          </cell>
          <cell r="E91">
            <v>11.860045519962133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O91">
            <v>0</v>
          </cell>
          <cell r="P91">
            <v>0</v>
          </cell>
          <cell r="S91">
            <v>173743</v>
          </cell>
          <cell r="T91">
            <v>194174</v>
          </cell>
          <cell r="U91">
            <v>194170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-4</v>
          </cell>
          <cell r="AF91">
            <v>-2.0600080340327231E-3</v>
          </cell>
          <cell r="AG91">
            <v>-2.0600080340327231E-3</v>
          </cell>
          <cell r="AI91">
            <v>23436.27588937238</v>
          </cell>
          <cell r="AJ91">
            <v>33408.524529178627</v>
          </cell>
          <cell r="AK91">
            <v>33096.773245568838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-311.75128360978852</v>
          </cell>
          <cell r="AV91">
            <v>-0.93314891334846939</v>
          </cell>
          <cell r="AY91">
            <v>150306.72411062761</v>
          </cell>
          <cell r="AZ91">
            <v>160765.47547082137</v>
          </cell>
          <cell r="BA91">
            <v>161073.22675443115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K91">
            <v>307.75128360977396</v>
          </cell>
          <cell r="BL91">
            <v>0.19142871484594259</v>
          </cell>
          <cell r="BN91">
            <v>-82</v>
          </cell>
        </row>
        <row r="92">
          <cell r="A92">
            <v>83</v>
          </cell>
          <cell r="B92" t="str">
            <v>EAST BRIDGEWATER</v>
          </cell>
          <cell r="C92">
            <v>12</v>
          </cell>
          <cell r="D92">
            <v>12.763353036664666</v>
          </cell>
          <cell r="E92">
            <v>12.763353036664666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S92">
            <v>153182</v>
          </cell>
          <cell r="T92">
            <v>179082</v>
          </cell>
          <cell r="U92">
            <v>179095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13</v>
          </cell>
          <cell r="AF92">
            <v>7.2592443685071117E-3</v>
          </cell>
          <cell r="AG92">
            <v>7.2592443685071117E-3</v>
          </cell>
          <cell r="AI92">
            <v>47864.679265462422</v>
          </cell>
          <cell r="AJ92">
            <v>44591.178396542338</v>
          </cell>
          <cell r="AK92">
            <v>43745.741090730422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-845.4373058119163</v>
          </cell>
          <cell r="AV92">
            <v>-1.8959743523563666</v>
          </cell>
          <cell r="AY92">
            <v>105317.32073453758</v>
          </cell>
          <cell r="AZ92">
            <v>134490.82160345768</v>
          </cell>
          <cell r="BA92">
            <v>135349.25890926959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K92">
            <v>858.43730581190903</v>
          </cell>
          <cell r="BL92">
            <v>0.63828690729765825</v>
          </cell>
          <cell r="BN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O93">
            <v>0</v>
          </cell>
          <cell r="P93" t="str">
            <v>--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E93">
            <v>0</v>
          </cell>
          <cell r="AF93" t="str">
            <v>--</v>
          </cell>
          <cell r="AG93" t="str">
            <v>--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0</v>
          </cell>
          <cell r="AV93" t="str">
            <v>--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K93">
            <v>0</v>
          </cell>
          <cell r="BL93" t="str">
            <v>--</v>
          </cell>
          <cell r="BN93">
            <v>-84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O94">
            <v>0</v>
          </cell>
          <cell r="P94" t="str">
            <v>--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E94">
            <v>0</v>
          </cell>
          <cell r="AF94" t="str">
            <v>--</v>
          </cell>
          <cell r="AG94" t="str">
            <v>--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0</v>
          </cell>
          <cell r="AV94" t="str">
            <v>--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K94">
            <v>0</v>
          </cell>
          <cell r="BL94" t="str">
            <v>--</v>
          </cell>
          <cell r="BN94">
            <v>-85</v>
          </cell>
        </row>
        <row r="95">
          <cell r="A95">
            <v>86</v>
          </cell>
          <cell r="B95" t="str">
            <v>EASTHAMPTON</v>
          </cell>
          <cell r="C95">
            <v>117</v>
          </cell>
          <cell r="D95">
            <v>119.53963313592419</v>
          </cell>
          <cell r="E95">
            <v>119.53963313592419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O95">
            <v>0</v>
          </cell>
          <cell r="P95">
            <v>0</v>
          </cell>
          <cell r="S95">
            <v>1457445</v>
          </cell>
          <cell r="T95">
            <v>1568802</v>
          </cell>
          <cell r="U95">
            <v>1569583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781</v>
          </cell>
          <cell r="AF95">
            <v>4.9783210373255393E-2</v>
          </cell>
          <cell r="AG95">
            <v>4.9783210373255393E-2</v>
          </cell>
          <cell r="AI95">
            <v>169676.21194442635</v>
          </cell>
          <cell r="AJ95">
            <v>233274.7534226859</v>
          </cell>
          <cell r="AK95">
            <v>232650.4492513648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-624.30417132109869</v>
          </cell>
          <cell r="AV95">
            <v>-0.26762611991272278</v>
          </cell>
          <cell r="AY95">
            <v>1287768.7880555736</v>
          </cell>
          <cell r="AZ95">
            <v>1335527.2465773141</v>
          </cell>
          <cell r="BA95">
            <v>1336932.5507486351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K95">
            <v>1405.3041713209823</v>
          </cell>
          <cell r="BL95">
            <v>0.10522467249713952</v>
          </cell>
          <cell r="BN95">
            <v>-86</v>
          </cell>
        </row>
        <row r="96">
          <cell r="A96">
            <v>87</v>
          </cell>
          <cell r="B96" t="str">
            <v>EAST LONGMEADOW</v>
          </cell>
          <cell r="C96">
            <v>11</v>
          </cell>
          <cell r="D96">
            <v>11.635782764027038</v>
          </cell>
          <cell r="E96">
            <v>11.635782764027038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O96">
            <v>0</v>
          </cell>
          <cell r="P96">
            <v>0</v>
          </cell>
          <cell r="S96">
            <v>181319</v>
          </cell>
          <cell r="T96">
            <v>218366</v>
          </cell>
          <cell r="U96">
            <v>218491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125</v>
          </cell>
          <cell r="AF96">
            <v>5.7243343743995645E-2</v>
          </cell>
          <cell r="AG96">
            <v>5.7243343743995645E-2</v>
          </cell>
          <cell r="AI96">
            <v>23818.429642258896</v>
          </cell>
          <cell r="AJ96">
            <v>50106.920900568039</v>
          </cell>
          <cell r="AK96">
            <v>49915.349183643586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-191.57171692445263</v>
          </cell>
          <cell r="AV96">
            <v>-0.38232586134080426</v>
          </cell>
          <cell r="AY96">
            <v>157500.57035774109</v>
          </cell>
          <cell r="AZ96">
            <v>168259.07909943195</v>
          </cell>
          <cell r="BA96">
            <v>168575.65081635641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K96">
            <v>316.57171692445991</v>
          </cell>
          <cell r="BL96">
            <v>0.18814539971265809</v>
          </cell>
          <cell r="BN96">
            <v>-87</v>
          </cell>
        </row>
        <row r="97">
          <cell r="A97">
            <v>88</v>
          </cell>
          <cell r="B97" t="str">
            <v>EASTON</v>
          </cell>
          <cell r="C97">
            <v>25</v>
          </cell>
          <cell r="D97">
            <v>25.669282566838774</v>
          </cell>
          <cell r="E97">
            <v>25.669282566838774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392747</v>
          </cell>
          <cell r="T97">
            <v>420586</v>
          </cell>
          <cell r="U97">
            <v>420633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E97">
            <v>47</v>
          </cell>
          <cell r="AF97">
            <v>1.1174884565812171E-2</v>
          </cell>
          <cell r="AG97">
            <v>1.1174884565812171E-2</v>
          </cell>
          <cell r="AI97">
            <v>41038.484140124507</v>
          </cell>
          <cell r="AJ97">
            <v>54861.199815193999</v>
          </cell>
          <cell r="AK97">
            <v>54495.767265276561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-365.43254991743743</v>
          </cell>
          <cell r="AV97">
            <v>-0.6661038241023487</v>
          </cell>
          <cell r="AY97">
            <v>351708.51585987548</v>
          </cell>
          <cell r="AZ97">
            <v>365724.80018480599</v>
          </cell>
          <cell r="BA97">
            <v>366137.23273472342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K97">
            <v>412.43254991743015</v>
          </cell>
          <cell r="BL97">
            <v>0.11277128313667006</v>
          </cell>
          <cell r="BN97">
            <v>-88</v>
          </cell>
        </row>
        <row r="98">
          <cell r="A98">
            <v>89</v>
          </cell>
          <cell r="B98" t="str">
            <v>EDGARTOWN</v>
          </cell>
          <cell r="C98">
            <v>31</v>
          </cell>
          <cell r="D98">
            <v>32.441860465116285</v>
          </cell>
          <cell r="E98">
            <v>32.441860465116285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S98">
            <v>902565</v>
          </cell>
          <cell r="T98">
            <v>1038807</v>
          </cell>
          <cell r="U98">
            <v>1041084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2277</v>
          </cell>
          <cell r="AF98">
            <v>0.21919374821308679</v>
          </cell>
          <cell r="AG98">
            <v>0.21919374821308679</v>
          </cell>
          <cell r="AI98">
            <v>29078</v>
          </cell>
          <cell r="AJ98">
            <v>165320</v>
          </cell>
          <cell r="AK98">
            <v>167597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2277</v>
          </cell>
          <cell r="AV98">
            <v>1.3773288168400732</v>
          </cell>
          <cell r="AY98">
            <v>873487</v>
          </cell>
          <cell r="AZ98">
            <v>873487</v>
          </cell>
          <cell r="BA98">
            <v>873487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K98">
            <v>0</v>
          </cell>
          <cell r="BL98">
            <v>0</v>
          </cell>
          <cell r="BN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 t="str">
            <v>--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 t="str">
            <v>--</v>
          </cell>
          <cell r="AG99" t="str">
            <v>--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0</v>
          </cell>
          <cell r="AV99" t="str">
            <v>--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K99">
            <v>0</v>
          </cell>
          <cell r="BL99" t="str">
            <v>--</v>
          </cell>
          <cell r="BN99">
            <v>-90</v>
          </cell>
        </row>
        <row r="100">
          <cell r="A100">
            <v>91</v>
          </cell>
          <cell r="B100" t="str">
            <v>ERVING</v>
          </cell>
          <cell r="C100">
            <v>3</v>
          </cell>
          <cell r="D100">
            <v>3.0377507796862631</v>
          </cell>
          <cell r="E100">
            <v>3.0377507796862631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81628</v>
          </cell>
          <cell r="T100">
            <v>84372</v>
          </cell>
          <cell r="U100">
            <v>84480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E100">
            <v>108</v>
          </cell>
          <cell r="AF100">
            <v>0.12800455127293109</v>
          </cell>
          <cell r="AG100">
            <v>0.12800455127293109</v>
          </cell>
          <cell r="AI100">
            <v>2814</v>
          </cell>
          <cell r="AJ100">
            <v>5558</v>
          </cell>
          <cell r="AK100">
            <v>5666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108</v>
          </cell>
          <cell r="AV100">
            <v>1.943145016192882</v>
          </cell>
          <cell r="AY100">
            <v>78814</v>
          </cell>
          <cell r="AZ100">
            <v>78814</v>
          </cell>
          <cell r="BA100">
            <v>78814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K100">
            <v>0</v>
          </cell>
          <cell r="BL100">
            <v>0</v>
          </cell>
          <cell r="BN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 t="str">
            <v>--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E101">
            <v>0</v>
          </cell>
          <cell r="AF101" t="str">
            <v>--</v>
          </cell>
          <cell r="AG101" t="str">
            <v>--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0</v>
          </cell>
          <cell r="AV101" t="str">
            <v>--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K101">
            <v>0</v>
          </cell>
          <cell r="BL101" t="str">
            <v>--</v>
          </cell>
          <cell r="BN101">
            <v>-92</v>
          </cell>
        </row>
        <row r="102">
          <cell r="A102">
            <v>93</v>
          </cell>
          <cell r="B102" t="str">
            <v>EVERETT</v>
          </cell>
          <cell r="C102">
            <v>657</v>
          </cell>
          <cell r="D102">
            <v>665.14523376094405</v>
          </cell>
          <cell r="E102">
            <v>665.14523376094405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O102">
            <v>0</v>
          </cell>
          <cell r="P102">
            <v>0</v>
          </cell>
          <cell r="S102">
            <v>8920193</v>
          </cell>
          <cell r="T102">
            <v>10091979</v>
          </cell>
          <cell r="U102">
            <v>10137962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E102">
            <v>45983</v>
          </cell>
          <cell r="AF102">
            <v>0.45563907733061626</v>
          </cell>
          <cell r="AG102">
            <v>0.45563907733061626</v>
          </cell>
          <cell r="AI102">
            <v>610873</v>
          </cell>
          <cell r="AJ102">
            <v>1782659</v>
          </cell>
          <cell r="AK102">
            <v>1828642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45983</v>
          </cell>
          <cell r="AV102">
            <v>2.5794613552002854</v>
          </cell>
          <cell r="AY102">
            <v>8309320</v>
          </cell>
          <cell r="AZ102">
            <v>8309320</v>
          </cell>
          <cell r="BA102">
            <v>8309320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K102">
            <v>0</v>
          </cell>
          <cell r="BL102">
            <v>0</v>
          </cell>
          <cell r="BN102">
            <v>-93</v>
          </cell>
        </row>
        <row r="103">
          <cell r="A103">
            <v>94</v>
          </cell>
          <cell r="B103" t="str">
            <v>FAIRHAVEN</v>
          </cell>
          <cell r="C103">
            <v>5.12</v>
          </cell>
          <cell r="D103">
            <v>5.753685577377718</v>
          </cell>
          <cell r="E103">
            <v>5.753685577377718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O103">
            <v>0</v>
          </cell>
          <cell r="P103">
            <v>0</v>
          </cell>
          <cell r="S103">
            <v>74740</v>
          </cell>
          <cell r="T103">
            <v>79539</v>
          </cell>
          <cell r="U103">
            <v>79638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E103">
            <v>99</v>
          </cell>
          <cell r="AF103">
            <v>0.12446724248482699</v>
          </cell>
          <cell r="AG103">
            <v>0.12446724248482699</v>
          </cell>
          <cell r="AI103">
            <v>48335.746537783351</v>
          </cell>
          <cell r="AJ103">
            <v>18431.494550812589</v>
          </cell>
          <cell r="AK103">
            <v>17509.342983420669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-922.15156739192025</v>
          </cell>
          <cell r="AV103">
            <v>-5.0031296423070915</v>
          </cell>
          <cell r="AY103">
            <v>26404.253462216649</v>
          </cell>
          <cell r="AZ103">
            <v>61107.505449187411</v>
          </cell>
          <cell r="BA103">
            <v>62128.657016579331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K103">
            <v>1021.1515673919203</v>
          </cell>
          <cell r="BL103">
            <v>1.6710738883638943</v>
          </cell>
          <cell r="BN103">
            <v>-94</v>
          </cell>
        </row>
        <row r="104">
          <cell r="A104">
            <v>95</v>
          </cell>
          <cell r="B104" t="str">
            <v>FALL RIVER</v>
          </cell>
          <cell r="C104">
            <v>1756</v>
          </cell>
          <cell r="D104">
            <v>1900.4663503432712</v>
          </cell>
          <cell r="E104">
            <v>1900.4663503432712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P104">
            <v>0</v>
          </cell>
          <cell r="S104">
            <v>23177558</v>
          </cell>
          <cell r="T104">
            <v>26239811</v>
          </cell>
          <cell r="U104">
            <v>26355214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E104">
            <v>115403</v>
          </cell>
          <cell r="AF104">
            <v>0.43980118606798957</v>
          </cell>
          <cell r="AG104">
            <v>0.43980118606798957</v>
          </cell>
          <cell r="AI104">
            <v>3807772.7735367618</v>
          </cell>
          <cell r="AJ104">
            <v>5148174.256096065</v>
          </cell>
          <cell r="AK104">
            <v>5212911.3595250212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64737.103428956121</v>
          </cell>
          <cell r="AV104">
            <v>1.2574769269377395</v>
          </cell>
          <cell r="AY104">
            <v>19369785.22646324</v>
          </cell>
          <cell r="AZ104">
            <v>21091636.743903935</v>
          </cell>
          <cell r="BA104">
            <v>21142302.640474979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K104">
            <v>50665.896571043879</v>
          </cell>
          <cell r="BL104">
            <v>0.24021794603346081</v>
          </cell>
          <cell r="BN104">
            <v>-95</v>
          </cell>
        </row>
        <row r="105">
          <cell r="A105">
            <v>96</v>
          </cell>
          <cell r="B105" t="str">
            <v>FALMOUTH</v>
          </cell>
          <cell r="C105">
            <v>108</v>
          </cell>
          <cell r="D105">
            <v>110.46902306341195</v>
          </cell>
          <cell r="E105">
            <v>110.46902306341195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2009455</v>
          </cell>
          <cell r="T105">
            <v>2092289</v>
          </cell>
          <cell r="U105">
            <v>2092961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672</v>
          </cell>
          <cell r="AF105">
            <v>3.211793399477969E-2</v>
          </cell>
          <cell r="AG105">
            <v>3.211793399477969E-2</v>
          </cell>
          <cell r="AI105">
            <v>404970.98576841294</v>
          </cell>
          <cell r="AJ105">
            <v>245812.39682694367</v>
          </cell>
          <cell r="AK105">
            <v>239363.70647816634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-6448.6903487773379</v>
          </cell>
          <cell r="AV105">
            <v>-2.6234194987803328</v>
          </cell>
          <cell r="AY105">
            <v>1604484.0142315871</v>
          </cell>
          <cell r="AZ105">
            <v>1846476.6031730564</v>
          </cell>
          <cell r="BA105">
            <v>1853597.2935218336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K105">
            <v>7120.6903487772215</v>
          </cell>
          <cell r="BL105">
            <v>0.38563664097019945</v>
          </cell>
          <cell r="BN105">
            <v>-96</v>
          </cell>
        </row>
        <row r="106">
          <cell r="A106">
            <v>97</v>
          </cell>
          <cell r="B106" t="str">
            <v>FITCHBURG</v>
          </cell>
          <cell r="C106">
            <v>212</v>
          </cell>
          <cell r="D106">
            <v>226.49642266133179</v>
          </cell>
          <cell r="E106">
            <v>226.49642266133179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P106">
            <v>0</v>
          </cell>
          <cell r="S106">
            <v>2821166</v>
          </cell>
          <cell r="T106">
            <v>3234410</v>
          </cell>
          <cell r="U106">
            <v>3250108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E106">
            <v>15698</v>
          </cell>
          <cell r="AF106">
            <v>0.48534354024380999</v>
          </cell>
          <cell r="AG106">
            <v>0.48534354024380999</v>
          </cell>
          <cell r="AI106">
            <v>469219.03050511429</v>
          </cell>
          <cell r="AJ106">
            <v>667010.40387058747</v>
          </cell>
          <cell r="AK106">
            <v>676368.65831967606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9358.2544490885921</v>
          </cell>
          <cell r="AV106">
            <v>1.4030147648048219</v>
          </cell>
          <cell r="AY106">
            <v>2351946.9694948858</v>
          </cell>
          <cell r="AZ106">
            <v>2567399.5961294128</v>
          </cell>
          <cell r="BA106">
            <v>2573739.3416803237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K106">
            <v>6339.7455509109423</v>
          </cell>
          <cell r="BL106">
            <v>0.24693256010746012</v>
          </cell>
          <cell r="BN106">
            <v>-97</v>
          </cell>
        </row>
        <row r="107">
          <cell r="A107">
            <v>98</v>
          </cell>
          <cell r="B107" t="str">
            <v>FLORIDA</v>
          </cell>
          <cell r="C107">
            <v>3</v>
          </cell>
          <cell r="D107">
            <v>2.92741935483871</v>
          </cell>
          <cell r="E107">
            <v>2.92741935483871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74604</v>
          </cell>
          <cell r="T107">
            <v>69461</v>
          </cell>
          <cell r="U107">
            <v>69538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E107">
            <v>77</v>
          </cell>
          <cell r="AF107">
            <v>0.11085357250830707</v>
          </cell>
          <cell r="AG107">
            <v>0.11085357250830707</v>
          </cell>
          <cell r="AI107">
            <v>38616.107679905566</v>
          </cell>
          <cell r="AJ107">
            <v>10029.378501302483</v>
          </cell>
          <cell r="AK107">
            <v>9188.2365193714832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-841.14198193099946</v>
          </cell>
          <cell r="AV107">
            <v>-8.3867807144955453</v>
          </cell>
          <cell r="AY107">
            <v>35987.892320094434</v>
          </cell>
          <cell r="AZ107">
            <v>59431.621498697517</v>
          </cell>
          <cell r="BA107">
            <v>60349.76348062852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K107">
            <v>918.1419819310031</v>
          </cell>
          <cell r="BL107">
            <v>1.5448711624856504</v>
          </cell>
          <cell r="BN107">
            <v>-98</v>
          </cell>
        </row>
        <row r="108">
          <cell r="A108">
            <v>99</v>
          </cell>
          <cell r="B108" t="str">
            <v>FOXBOROUGH</v>
          </cell>
          <cell r="C108">
            <v>115</v>
          </cell>
          <cell r="D108">
            <v>117.07057243137791</v>
          </cell>
          <cell r="E108">
            <v>117.07057243137791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1988769</v>
          </cell>
          <cell r="T108">
            <v>2163334</v>
          </cell>
          <cell r="U108">
            <v>2163802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E108">
            <v>468</v>
          </cell>
          <cell r="AF108">
            <v>2.1633275305621424E-2</v>
          </cell>
          <cell r="AG108">
            <v>2.1633275305621424E-2</v>
          </cell>
          <cell r="AI108">
            <v>162753.75165574707</v>
          </cell>
          <cell r="AJ108">
            <v>293577.04204606777</v>
          </cell>
          <cell r="AK108">
            <v>292757.93168116314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-819.1103649046272</v>
          </cell>
          <cell r="AV108">
            <v>-0.27901036102683241</v>
          </cell>
          <cell r="AY108">
            <v>1826015.2483442528</v>
          </cell>
          <cell r="AZ108">
            <v>1869756.9579539322</v>
          </cell>
          <cell r="BA108">
            <v>1871044.0683188369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K108">
            <v>1287.1103649046272</v>
          </cell>
          <cell r="BL108">
            <v>6.8838378134072897E-2</v>
          </cell>
          <cell r="BN108">
            <v>-99</v>
          </cell>
        </row>
        <row r="109">
          <cell r="A109">
            <v>100</v>
          </cell>
          <cell r="B109" t="str">
            <v>FRAMINGHAM</v>
          </cell>
          <cell r="C109">
            <v>370</v>
          </cell>
          <cell r="D109">
            <v>365.71994423399144</v>
          </cell>
          <cell r="E109">
            <v>365.71994423399144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5873202</v>
          </cell>
          <cell r="T109">
            <v>6440744</v>
          </cell>
          <cell r="U109">
            <v>6450669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9925</v>
          </cell>
          <cell r="AF109">
            <v>0.1540971043096917</v>
          </cell>
          <cell r="AG109">
            <v>0.1540971043096917</v>
          </cell>
          <cell r="AI109">
            <v>696595.03203167347</v>
          </cell>
          <cell r="AJ109">
            <v>982226.03072164045</v>
          </cell>
          <cell r="AK109">
            <v>983855.73145225656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1629.7007306161104</v>
          </cell>
          <cell r="AV109">
            <v>0.16591911430190454</v>
          </cell>
          <cell r="AY109">
            <v>5176606.9679683261</v>
          </cell>
          <cell r="AZ109">
            <v>5458517.9692783598</v>
          </cell>
          <cell r="BA109">
            <v>5466813.2685477436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K109">
            <v>8295.2992693837732</v>
          </cell>
          <cell r="BL109">
            <v>0.15196980785026071</v>
          </cell>
          <cell r="BN109">
            <v>-100</v>
          </cell>
        </row>
        <row r="110">
          <cell r="A110">
            <v>101</v>
          </cell>
          <cell r="B110" t="str">
            <v>FRANKLIN</v>
          </cell>
          <cell r="C110">
            <v>372</v>
          </cell>
          <cell r="D110">
            <v>392.92335474739525</v>
          </cell>
          <cell r="E110">
            <v>392.92335474739525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O110">
            <v>0</v>
          </cell>
          <cell r="P110">
            <v>0</v>
          </cell>
          <cell r="S110">
            <v>4916608</v>
          </cell>
          <cell r="T110">
            <v>5380370</v>
          </cell>
          <cell r="U110">
            <v>5379974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-396</v>
          </cell>
          <cell r="AF110">
            <v>-7.3600886184355119E-3</v>
          </cell>
          <cell r="AG110">
            <v>-7.3600886184355119E-3</v>
          </cell>
          <cell r="AI110">
            <v>1051636.1937274067</v>
          </cell>
          <cell r="AJ110">
            <v>955415.55781633034</v>
          </cell>
          <cell r="AK110">
            <v>938541.93356983201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-16873.624246498337</v>
          </cell>
          <cell r="AV110">
            <v>-1.7661031483582113</v>
          </cell>
          <cell r="AY110">
            <v>3864971.8062725933</v>
          </cell>
          <cell r="AZ110">
            <v>4424954.4421836697</v>
          </cell>
          <cell r="BA110">
            <v>4441432.0664301682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K110">
            <v>16477.62424649857</v>
          </cell>
          <cell r="BL110">
            <v>0.37237952303903477</v>
          </cell>
          <cell r="BN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 t="str">
            <v>--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E111">
            <v>0</v>
          </cell>
          <cell r="AF111" t="str">
            <v>--</v>
          </cell>
          <cell r="AG111" t="str">
            <v>--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0</v>
          </cell>
          <cell r="AV111" t="str">
            <v>--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K111">
            <v>0</v>
          </cell>
          <cell r="BL111" t="str">
            <v>--</v>
          </cell>
          <cell r="BN111">
            <v>-102</v>
          </cell>
        </row>
        <row r="112">
          <cell r="A112">
            <v>103</v>
          </cell>
          <cell r="B112" t="str">
            <v>GARDNER</v>
          </cell>
          <cell r="C112">
            <v>24</v>
          </cell>
          <cell r="D112">
            <v>25.584881382803104</v>
          </cell>
          <cell r="E112">
            <v>25.584881382803104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S112">
            <v>325580</v>
          </cell>
          <cell r="T112">
            <v>388844</v>
          </cell>
          <cell r="U112">
            <v>390296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1452</v>
          </cell>
          <cell r="AF112">
            <v>0.37341453127732738</v>
          </cell>
          <cell r="AG112">
            <v>0.37341453127732738</v>
          </cell>
          <cell r="AI112">
            <v>81634.838631529725</v>
          </cell>
          <cell r="AJ112">
            <v>97783.776881208832</v>
          </cell>
          <cell r="AK112">
            <v>97849.404815208487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65.627933999654488</v>
          </cell>
          <cell r="AV112">
            <v>6.7115360127045776E-2</v>
          </cell>
          <cell r="AY112">
            <v>243945.16136847029</v>
          </cell>
          <cell r="AZ112">
            <v>291060.22311879118</v>
          </cell>
          <cell r="BA112">
            <v>292446.59518479148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K112">
            <v>1386.3720660003019</v>
          </cell>
          <cell r="BL112">
            <v>0.47631794243299108</v>
          </cell>
          <cell r="BN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O113">
            <v>0</v>
          </cell>
          <cell r="P113" t="str">
            <v>--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F113" t="str">
            <v>--</v>
          </cell>
          <cell r="AG113" t="str">
            <v>--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0</v>
          </cell>
          <cell r="AV113" t="str">
            <v>--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K113">
            <v>0</v>
          </cell>
          <cell r="BL113" t="str">
            <v>--</v>
          </cell>
          <cell r="BN113">
            <v>-104</v>
          </cell>
        </row>
        <row r="114">
          <cell r="A114">
            <v>105</v>
          </cell>
          <cell r="B114" t="str">
            <v>GEORGETOWN</v>
          </cell>
          <cell r="C114">
            <v>3</v>
          </cell>
          <cell r="D114">
            <v>3</v>
          </cell>
          <cell r="E114">
            <v>3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O114">
            <v>0</v>
          </cell>
          <cell r="P114">
            <v>0</v>
          </cell>
          <cell r="S114">
            <v>39966</v>
          </cell>
          <cell r="T114">
            <v>41256</v>
          </cell>
          <cell r="U114">
            <v>41256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E114">
            <v>0</v>
          </cell>
          <cell r="AF114">
            <v>0</v>
          </cell>
          <cell r="AG114">
            <v>0</v>
          </cell>
          <cell r="AI114">
            <v>2814</v>
          </cell>
          <cell r="AJ114">
            <v>4104</v>
          </cell>
          <cell r="AK114">
            <v>4104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0</v>
          </cell>
          <cell r="AV114">
            <v>0</v>
          </cell>
          <cell r="AY114">
            <v>37152</v>
          </cell>
          <cell r="AZ114">
            <v>37152</v>
          </cell>
          <cell r="BA114">
            <v>37152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K114">
            <v>0</v>
          </cell>
          <cell r="BL114">
            <v>0</v>
          </cell>
          <cell r="BN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 t="str">
            <v>--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 t="str">
            <v>--</v>
          </cell>
          <cell r="AG115" t="str">
            <v>--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0</v>
          </cell>
          <cell r="AV115" t="str">
            <v>--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K115">
            <v>0</v>
          </cell>
          <cell r="BL115" t="str">
            <v>--</v>
          </cell>
          <cell r="BN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0.96969696969696961</v>
          </cell>
          <cell r="E116">
            <v>0.96969696969696961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O116">
            <v>0</v>
          </cell>
          <cell r="P116">
            <v>0</v>
          </cell>
          <cell r="S116">
            <v>14709</v>
          </cell>
          <cell r="T116">
            <v>15071</v>
          </cell>
          <cell r="U116">
            <v>15071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>
            <v>0</v>
          </cell>
          <cell r="AG116">
            <v>0</v>
          </cell>
          <cell r="AI116">
            <v>11611.931525430733</v>
          </cell>
          <cell r="AJ116">
            <v>3444.7524230389454</v>
          </cell>
          <cell r="AK116">
            <v>3193.7792689309736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-250.97315410797182</v>
          </cell>
          <cell r="AV116">
            <v>-7.2856659430567845</v>
          </cell>
          <cell r="AY116">
            <v>3097.068474569267</v>
          </cell>
          <cell r="AZ116">
            <v>11626.247576961054</v>
          </cell>
          <cell r="BA116">
            <v>11877.220731069026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K116">
            <v>250.97315410797273</v>
          </cell>
          <cell r="BL116">
            <v>2.1586771866557219</v>
          </cell>
          <cell r="BN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O117">
            <v>0</v>
          </cell>
          <cell r="P117" t="str">
            <v>--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E117">
            <v>0</v>
          </cell>
          <cell r="AF117" t="str">
            <v>--</v>
          </cell>
          <cell r="AG117" t="str">
            <v>--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0</v>
          </cell>
          <cell r="AV117" t="str">
            <v>--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K117">
            <v>0</v>
          </cell>
          <cell r="BL117" t="str">
            <v>--</v>
          </cell>
          <cell r="BN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O118">
            <v>0</v>
          </cell>
          <cell r="P118" t="str">
            <v>--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E118">
            <v>0</v>
          </cell>
          <cell r="AF118" t="str">
            <v>--</v>
          </cell>
          <cell r="AG118" t="str">
            <v>--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0</v>
          </cell>
          <cell r="AV118" t="str">
            <v>--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K118">
            <v>0</v>
          </cell>
          <cell r="BL118" t="str">
            <v>--</v>
          </cell>
          <cell r="BN118">
            <v>-109</v>
          </cell>
        </row>
        <row r="119">
          <cell r="A119">
            <v>110</v>
          </cell>
          <cell r="B119" t="str">
            <v>GRAFTON</v>
          </cell>
          <cell r="C119">
            <v>25</v>
          </cell>
          <cell r="D119">
            <v>25.073054599114588</v>
          </cell>
          <cell r="E119">
            <v>25.073054599114588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  <cell r="P119">
            <v>0</v>
          </cell>
          <cell r="S119">
            <v>338328</v>
          </cell>
          <cell r="T119">
            <v>354885</v>
          </cell>
          <cell r="U119">
            <v>354898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13</v>
          </cell>
          <cell r="AF119">
            <v>3.66315848796539E-3</v>
          </cell>
          <cell r="AG119">
            <v>3.66315848796539E-3</v>
          </cell>
          <cell r="AI119">
            <v>23450</v>
          </cell>
          <cell r="AJ119">
            <v>40007</v>
          </cell>
          <cell r="AK119">
            <v>40020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13</v>
          </cell>
          <cell r="AV119">
            <v>3.2494313495146088E-2</v>
          </cell>
          <cell r="AY119">
            <v>314878</v>
          </cell>
          <cell r="AZ119">
            <v>314878</v>
          </cell>
          <cell r="BA119">
            <v>314878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K119">
            <v>0</v>
          </cell>
          <cell r="BL119">
            <v>0</v>
          </cell>
          <cell r="BN119">
            <v>-110</v>
          </cell>
        </row>
        <row r="120">
          <cell r="A120">
            <v>111</v>
          </cell>
          <cell r="B120" t="str">
            <v>GRANBY</v>
          </cell>
          <cell r="C120">
            <v>20</v>
          </cell>
          <cell r="D120">
            <v>20.972081404966257</v>
          </cell>
          <cell r="E120">
            <v>20.972081404966257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O120">
            <v>0</v>
          </cell>
          <cell r="P120">
            <v>0</v>
          </cell>
          <cell r="S120">
            <v>288502</v>
          </cell>
          <cell r="T120">
            <v>332360</v>
          </cell>
          <cell r="U120">
            <v>332609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E120">
            <v>249</v>
          </cell>
          <cell r="AF120">
            <v>7.4918762787334892E-2</v>
          </cell>
          <cell r="AG120">
            <v>7.4918762787334892E-2</v>
          </cell>
          <cell r="AI120">
            <v>78284.586351107486</v>
          </cell>
          <cell r="AJ120">
            <v>74707.371356218559</v>
          </cell>
          <cell r="AK120">
            <v>73560.578703708932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-1146.7926525096264</v>
          </cell>
          <cell r="AV120">
            <v>-1.5350461831155959</v>
          </cell>
          <cell r="AY120">
            <v>210217.41364889251</v>
          </cell>
          <cell r="AZ120">
            <v>257652.62864378144</v>
          </cell>
          <cell r="BA120">
            <v>259048.42129629105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K120">
            <v>1395.7926525096118</v>
          </cell>
          <cell r="BL120">
            <v>0.54173429545691931</v>
          </cell>
          <cell r="BN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 t="str">
            <v>--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E121">
            <v>0</v>
          </cell>
          <cell r="AF121" t="str">
            <v>--</v>
          </cell>
          <cell r="AG121" t="str">
            <v>--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0</v>
          </cell>
          <cell r="AV121" t="str">
            <v>--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K121">
            <v>0</v>
          </cell>
          <cell r="BL121" t="str">
            <v>--</v>
          </cell>
          <cell r="BN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 t="str">
            <v>--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E122">
            <v>0</v>
          </cell>
          <cell r="AF122" t="str">
            <v>--</v>
          </cell>
          <cell r="AG122" t="str">
            <v>--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0</v>
          </cell>
          <cell r="AV122" t="str">
            <v>--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K122">
            <v>0</v>
          </cell>
          <cell r="BL122" t="str">
            <v>--</v>
          </cell>
          <cell r="BN122">
            <v>-113</v>
          </cell>
        </row>
        <row r="123">
          <cell r="A123">
            <v>114</v>
          </cell>
          <cell r="B123" t="str">
            <v>GREENFIELD</v>
          </cell>
          <cell r="C123">
            <v>87</v>
          </cell>
          <cell r="D123">
            <v>89.06740523514712</v>
          </cell>
          <cell r="E123">
            <v>89.06740523514712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O123">
            <v>0</v>
          </cell>
          <cell r="P123">
            <v>0</v>
          </cell>
          <cell r="S123">
            <v>1252477</v>
          </cell>
          <cell r="T123">
            <v>1422071</v>
          </cell>
          <cell r="U123">
            <v>1425171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E123">
            <v>3100</v>
          </cell>
          <cell r="AF123">
            <v>0.21799192867304473</v>
          </cell>
          <cell r="AG123">
            <v>0.21799192867304473</v>
          </cell>
          <cell r="AI123">
            <v>185485.70620178746</v>
          </cell>
          <cell r="AJ123">
            <v>272297.84244850819</v>
          </cell>
          <cell r="AK123">
            <v>272961.96612328594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664.12367477774387</v>
          </cell>
          <cell r="AV123">
            <v>0.24389604735972625</v>
          </cell>
          <cell r="AY123">
            <v>1066991.2937982124</v>
          </cell>
          <cell r="AZ123">
            <v>1149773.1575514919</v>
          </cell>
          <cell r="BA123">
            <v>1152209.0338767141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K123">
            <v>2435.8763252221979</v>
          </cell>
          <cell r="BL123">
            <v>0.21185712235702869</v>
          </cell>
          <cell r="BN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 t="str">
            <v>--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E124">
            <v>0</v>
          </cell>
          <cell r="AF124" t="str">
            <v>--</v>
          </cell>
          <cell r="AG124" t="str">
            <v>--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0</v>
          </cell>
          <cell r="AV124" t="str">
            <v>--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K124">
            <v>0</v>
          </cell>
          <cell r="BL124" t="str">
            <v>--</v>
          </cell>
          <cell r="BN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 t="str">
            <v>--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E125">
            <v>0</v>
          </cell>
          <cell r="AF125" t="str">
            <v>--</v>
          </cell>
          <cell r="AG125" t="str">
            <v>--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0</v>
          </cell>
          <cell r="AV125" t="str">
            <v>--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K125">
            <v>0</v>
          </cell>
          <cell r="BL125" t="str">
            <v>--</v>
          </cell>
          <cell r="BN125">
            <v>-116</v>
          </cell>
        </row>
        <row r="126">
          <cell r="A126">
            <v>117</v>
          </cell>
          <cell r="B126" t="str">
            <v>HADLEY</v>
          </cell>
          <cell r="C126">
            <v>42</v>
          </cell>
          <cell r="D126">
            <v>44.543109754620559</v>
          </cell>
          <cell r="E126">
            <v>44.543109754620559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0</v>
          </cell>
          <cell r="S126">
            <v>633010</v>
          </cell>
          <cell r="T126">
            <v>693852</v>
          </cell>
          <cell r="U126">
            <v>693924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E126">
            <v>72</v>
          </cell>
          <cell r="AF126">
            <v>1.0376852700577643E-2</v>
          </cell>
          <cell r="AG126">
            <v>1.0376852700577643E-2</v>
          </cell>
          <cell r="AI126">
            <v>39396</v>
          </cell>
          <cell r="AJ126">
            <v>100238</v>
          </cell>
          <cell r="AK126">
            <v>100310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72</v>
          </cell>
          <cell r="AV126">
            <v>7.1829046868443491E-2</v>
          </cell>
          <cell r="AY126">
            <v>593614</v>
          </cell>
          <cell r="AZ126">
            <v>593614</v>
          </cell>
          <cell r="BA126">
            <v>593614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K126">
            <v>0</v>
          </cell>
          <cell r="BL126">
            <v>0</v>
          </cell>
          <cell r="BN126">
            <v>-117</v>
          </cell>
        </row>
        <row r="127">
          <cell r="A127">
            <v>118</v>
          </cell>
          <cell r="B127" t="str">
            <v>HALIFAX</v>
          </cell>
          <cell r="C127">
            <v>3</v>
          </cell>
          <cell r="D127">
            <v>3.2048240952350531</v>
          </cell>
          <cell r="E127">
            <v>3.2048240952350531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36766</v>
          </cell>
          <cell r="T127">
            <v>45512</v>
          </cell>
          <cell r="U127">
            <v>45534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E127">
            <v>22</v>
          </cell>
          <cell r="AF127">
            <v>4.8338899630873122E-2</v>
          </cell>
          <cell r="AG127">
            <v>4.8338899630873122E-2</v>
          </cell>
          <cell r="AI127">
            <v>2814</v>
          </cell>
          <cell r="AJ127">
            <v>11560</v>
          </cell>
          <cell r="AK127">
            <v>11582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22</v>
          </cell>
          <cell r="AV127">
            <v>0.19031141868512957</v>
          </cell>
          <cell r="AY127">
            <v>33952</v>
          </cell>
          <cell r="AZ127">
            <v>33952</v>
          </cell>
          <cell r="BA127">
            <v>33952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K127">
            <v>0</v>
          </cell>
          <cell r="BL127">
            <v>0</v>
          </cell>
          <cell r="BN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 t="str">
            <v>--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F128" t="str">
            <v>--</v>
          </cell>
          <cell r="AG128" t="str">
            <v>--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0</v>
          </cell>
          <cell r="AV128" t="str">
            <v>--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K128">
            <v>0</v>
          </cell>
          <cell r="BL128" t="str">
            <v>--</v>
          </cell>
          <cell r="BN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 t="str">
            <v>--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E129">
            <v>0</v>
          </cell>
          <cell r="AF129" t="str">
            <v>--</v>
          </cell>
          <cell r="AG129" t="str">
            <v>--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0</v>
          </cell>
          <cell r="AV129" t="str">
            <v>--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K129">
            <v>0</v>
          </cell>
          <cell r="BL129" t="str">
            <v>--</v>
          </cell>
          <cell r="BN129">
            <v>-120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 t="str">
            <v>--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E130">
            <v>0</v>
          </cell>
          <cell r="AF130" t="str">
            <v>--</v>
          </cell>
          <cell r="AG130" t="str">
            <v>--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0</v>
          </cell>
          <cell r="AV130" t="str">
            <v>--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K130">
            <v>0</v>
          </cell>
          <cell r="BL130" t="str">
            <v>--</v>
          </cell>
          <cell r="BN130">
            <v>-121</v>
          </cell>
        </row>
        <row r="131">
          <cell r="A131">
            <v>122</v>
          </cell>
          <cell r="B131" t="str">
            <v>HANOVER</v>
          </cell>
          <cell r="C131">
            <v>31</v>
          </cell>
          <cell r="D131">
            <v>33.291708291708289</v>
          </cell>
          <cell r="E131">
            <v>33.291708291708289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0</v>
          </cell>
          <cell r="S131">
            <v>465093</v>
          </cell>
          <cell r="T131">
            <v>546273</v>
          </cell>
          <cell r="U131">
            <v>546234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E131">
            <v>-39</v>
          </cell>
          <cell r="AF131">
            <v>-7.1392874991027533E-3</v>
          </cell>
          <cell r="AG131">
            <v>-7.1392874991027533E-3</v>
          </cell>
          <cell r="AI131">
            <v>110524.206609535</v>
          </cell>
          <cell r="AJ131">
            <v>126799.62586616028</v>
          </cell>
          <cell r="AK131">
            <v>124850.79290924038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-1948.8329569198977</v>
          </cell>
          <cell r="AV131">
            <v>-1.5369390434770924</v>
          </cell>
          <cell r="AY131">
            <v>354568.79339046497</v>
          </cell>
          <cell r="AZ131">
            <v>419473.37413383974</v>
          </cell>
          <cell r="BA131">
            <v>421383.20709075965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K131">
            <v>1909.8329569199122</v>
          </cell>
          <cell r="BL131">
            <v>0.45529301135345257</v>
          </cell>
          <cell r="BN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O132">
            <v>0</v>
          </cell>
          <cell r="P132" t="str">
            <v>--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E132">
            <v>0</v>
          </cell>
          <cell r="AF132" t="str">
            <v>--</v>
          </cell>
          <cell r="AG132" t="str">
            <v>--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0</v>
          </cell>
          <cell r="AV132" t="str">
            <v>--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K132">
            <v>0</v>
          </cell>
          <cell r="BL132" t="str">
            <v>--</v>
          </cell>
          <cell r="BN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 t="str">
            <v>--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E133">
            <v>0</v>
          </cell>
          <cell r="AF133" t="str">
            <v>--</v>
          </cell>
          <cell r="AG133" t="str">
            <v>--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0</v>
          </cell>
          <cell r="AV133" t="str">
            <v>--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K133">
            <v>0</v>
          </cell>
          <cell r="BL133" t="str">
            <v>--</v>
          </cell>
          <cell r="BN133">
            <v>-124</v>
          </cell>
        </row>
        <row r="134">
          <cell r="A134">
            <v>125</v>
          </cell>
          <cell r="B134" t="str">
            <v>HARVARD</v>
          </cell>
          <cell r="C134">
            <v>22</v>
          </cell>
          <cell r="D134">
            <v>22.166246851385392</v>
          </cell>
          <cell r="E134">
            <v>22.166246851385392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369336</v>
          </cell>
          <cell r="T134">
            <v>381318</v>
          </cell>
          <cell r="U134">
            <v>381318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E134">
            <v>0</v>
          </cell>
          <cell r="AF134">
            <v>0</v>
          </cell>
          <cell r="AG134">
            <v>0</v>
          </cell>
          <cell r="AI134">
            <v>108903.38652012654</v>
          </cell>
          <cell r="AJ134">
            <v>50544.999240118792</v>
          </cell>
          <cell r="AK134">
            <v>48475.216363606174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-2069.7828765126178</v>
          </cell>
          <cell r="AV134">
            <v>-4.0949310666321681</v>
          </cell>
          <cell r="AY134">
            <v>260432.61347987346</v>
          </cell>
          <cell r="AZ134">
            <v>330773.00075988122</v>
          </cell>
          <cell r="BA134">
            <v>332842.78363639384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K134">
            <v>2069.7828765126178</v>
          </cell>
          <cell r="BL134">
            <v>0.62574117952727271</v>
          </cell>
          <cell r="BN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O135">
            <v>0</v>
          </cell>
          <cell r="P135" t="str">
            <v>--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F135" t="str">
            <v>--</v>
          </cell>
          <cell r="AG135" t="str">
            <v>--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0</v>
          </cell>
          <cell r="AV135" t="str">
            <v>--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K135">
            <v>0</v>
          </cell>
          <cell r="BL135" t="str">
            <v>--</v>
          </cell>
          <cell r="BN135">
            <v>-126</v>
          </cell>
        </row>
        <row r="136">
          <cell r="A136">
            <v>127</v>
          </cell>
          <cell r="B136" t="str">
            <v>HATFIELD</v>
          </cell>
          <cell r="C136">
            <v>12</v>
          </cell>
          <cell r="D136">
            <v>12.064329935297682</v>
          </cell>
          <cell r="E136">
            <v>12.064329935297682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O136">
            <v>0</v>
          </cell>
          <cell r="P136">
            <v>0</v>
          </cell>
          <cell r="S136">
            <v>173813</v>
          </cell>
          <cell r="T136">
            <v>184992</v>
          </cell>
          <cell r="U136">
            <v>185004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E136">
            <v>12</v>
          </cell>
          <cell r="AF136">
            <v>6.4867669953283524E-3</v>
          </cell>
          <cell r="AG136">
            <v>6.4867669953283524E-3</v>
          </cell>
          <cell r="AI136">
            <v>45790.792388723166</v>
          </cell>
          <cell r="AJ136">
            <v>29448.974485005663</v>
          </cell>
          <cell r="AK136">
            <v>28651.167774417274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-797.80671058838925</v>
          </cell>
          <cell r="AV136">
            <v>-2.7091154260553418</v>
          </cell>
          <cell r="AY136">
            <v>128022.20761127683</v>
          </cell>
          <cell r="AZ136">
            <v>155543.02551499434</v>
          </cell>
          <cell r="BA136">
            <v>156352.83222558274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K136">
            <v>809.80671058839653</v>
          </cell>
          <cell r="BL136">
            <v>0.52063196527596389</v>
          </cell>
          <cell r="BN136">
            <v>-127</v>
          </cell>
        </row>
        <row r="137">
          <cell r="A137">
            <v>128</v>
          </cell>
          <cell r="B137" t="str">
            <v>HAVERHILL</v>
          </cell>
          <cell r="C137">
            <v>353</v>
          </cell>
          <cell r="D137">
            <v>355.66905655957959</v>
          </cell>
          <cell r="E137">
            <v>355.66905655957959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O137">
            <v>0</v>
          </cell>
          <cell r="P137">
            <v>0</v>
          </cell>
          <cell r="S137">
            <v>4249404</v>
          </cell>
          <cell r="T137">
            <v>4575414</v>
          </cell>
          <cell r="U137">
            <v>4585588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E137">
            <v>10174</v>
          </cell>
          <cell r="AF137">
            <v>0.2223623916874029</v>
          </cell>
          <cell r="AG137">
            <v>0.2223623916874029</v>
          </cell>
          <cell r="AI137">
            <v>592312.71691139741</v>
          </cell>
          <cell r="AJ137">
            <v>709390.58589500329</v>
          </cell>
          <cell r="AK137">
            <v>713416.7075017615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4026.1216067582136</v>
          </cell>
          <cell r="AV137">
            <v>0.56754652328501187</v>
          </cell>
          <cell r="AY137">
            <v>3657091.2830886026</v>
          </cell>
          <cell r="AZ137">
            <v>3866023.4141049967</v>
          </cell>
          <cell r="BA137">
            <v>3872171.2924982384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K137">
            <v>6147.87839324167</v>
          </cell>
          <cell r="BL137">
            <v>0.15902330986437008</v>
          </cell>
          <cell r="BN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O138">
            <v>0</v>
          </cell>
          <cell r="P138" t="str">
            <v>--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E138">
            <v>0</v>
          </cell>
          <cell r="AF138" t="str">
            <v>--</v>
          </cell>
          <cell r="AG138" t="str">
            <v>--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0</v>
          </cell>
          <cell r="AV138" t="str">
            <v>--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K138">
            <v>0</v>
          </cell>
          <cell r="BL138" t="str">
            <v>--</v>
          </cell>
          <cell r="BN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O139">
            <v>0</v>
          </cell>
          <cell r="P139" t="str">
            <v>--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E139">
            <v>0</v>
          </cell>
          <cell r="AF139" t="str">
            <v>--</v>
          </cell>
          <cell r="AG139" t="str">
            <v>--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0</v>
          </cell>
          <cell r="AV139" t="str">
            <v>--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K139">
            <v>0</v>
          </cell>
          <cell r="BL139" t="str">
            <v>--</v>
          </cell>
          <cell r="BN139">
            <v>-130</v>
          </cell>
        </row>
        <row r="140">
          <cell r="A140">
            <v>131</v>
          </cell>
          <cell r="B140" t="str">
            <v>HINGHAM</v>
          </cell>
          <cell r="C140">
            <v>13</v>
          </cell>
          <cell r="D140">
            <v>14.067237110715368</v>
          </cell>
          <cell r="E140">
            <v>14.067237110715368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S140">
            <v>182445</v>
          </cell>
          <cell r="T140">
            <v>215238</v>
          </cell>
          <cell r="U140">
            <v>215212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E140">
            <v>-26</v>
          </cell>
          <cell r="AF140">
            <v>-1.2079651362673083E-2</v>
          </cell>
          <cell r="AG140">
            <v>-1.2079651362673083E-2</v>
          </cell>
          <cell r="AI140">
            <v>61589.009162596813</v>
          </cell>
          <cell r="AJ140">
            <v>55014.285096948457</v>
          </cell>
          <cell r="AK140">
            <v>53829.880312596179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-1184.4047843522785</v>
          </cell>
          <cell r="AV140">
            <v>-2.1529040725787318</v>
          </cell>
          <cell r="AY140">
            <v>120855.99083740319</v>
          </cell>
          <cell r="AZ140">
            <v>160223.71490305156</v>
          </cell>
          <cell r="BA140">
            <v>161382.11968740381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K140">
            <v>1158.4047843522567</v>
          </cell>
          <cell r="BL140">
            <v>0.72299208956252414</v>
          </cell>
          <cell r="BN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 t="str">
            <v>--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E141">
            <v>0</v>
          </cell>
          <cell r="AF141" t="str">
            <v>--</v>
          </cell>
          <cell r="AG141" t="str">
            <v>--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0</v>
          </cell>
          <cell r="AV141" t="str">
            <v>--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K141">
            <v>0</v>
          </cell>
          <cell r="BL141" t="str">
            <v>--</v>
          </cell>
          <cell r="BN141">
            <v>-132</v>
          </cell>
        </row>
        <row r="142">
          <cell r="A142">
            <v>133</v>
          </cell>
          <cell r="B142" t="str">
            <v>HOLBROOK</v>
          </cell>
          <cell r="C142">
            <v>43</v>
          </cell>
          <cell r="D142">
            <v>45.801414584204444</v>
          </cell>
          <cell r="E142">
            <v>45.801414584204444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O142">
            <v>0</v>
          </cell>
          <cell r="P142">
            <v>0</v>
          </cell>
          <cell r="S142">
            <v>634107</v>
          </cell>
          <cell r="T142">
            <v>738087</v>
          </cell>
          <cell r="U142">
            <v>739341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E142">
            <v>1254</v>
          </cell>
          <cell r="AF142">
            <v>0.1698986704819383</v>
          </cell>
          <cell r="AG142">
            <v>0.1698986704819383</v>
          </cell>
          <cell r="AI142">
            <v>40299</v>
          </cell>
          <cell r="AJ142">
            <v>144279</v>
          </cell>
          <cell r="AK142">
            <v>145533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1254</v>
          </cell>
          <cell r="AV142">
            <v>0.86914935645521219</v>
          </cell>
          <cell r="AY142">
            <v>593808</v>
          </cell>
          <cell r="AZ142">
            <v>593808</v>
          </cell>
          <cell r="BA142">
            <v>593808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K142">
            <v>0</v>
          </cell>
          <cell r="BL142">
            <v>0</v>
          </cell>
          <cell r="BN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 t="str">
            <v>--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E143">
            <v>0</v>
          </cell>
          <cell r="AF143" t="str">
            <v>--</v>
          </cell>
          <cell r="AG143" t="str">
            <v>--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0</v>
          </cell>
          <cell r="AV143" t="str">
            <v>--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K143">
            <v>0</v>
          </cell>
          <cell r="BL143" t="str">
            <v>--</v>
          </cell>
          <cell r="BN143">
            <v>-134</v>
          </cell>
        </row>
        <row r="144">
          <cell r="A144">
            <v>135</v>
          </cell>
          <cell r="B144" t="str">
            <v>HOLLAND</v>
          </cell>
          <cell r="C144">
            <v>6</v>
          </cell>
          <cell r="D144">
            <v>7</v>
          </cell>
          <cell r="E144">
            <v>7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O144">
            <v>0</v>
          </cell>
          <cell r="P144">
            <v>0</v>
          </cell>
          <cell r="S144">
            <v>98394</v>
          </cell>
          <cell r="T144">
            <v>119560</v>
          </cell>
          <cell r="U144">
            <v>119623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E144">
            <v>63</v>
          </cell>
          <cell r="AF144">
            <v>5.2693208430909522E-2</v>
          </cell>
          <cell r="AG144">
            <v>5.2693208430909522E-2</v>
          </cell>
          <cell r="AI144">
            <v>16648.917172200778</v>
          </cell>
          <cell r="AJ144">
            <v>29032.334922564016</v>
          </cell>
          <cell r="AK144">
            <v>28836.905319674574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-195.42960288944232</v>
          </cell>
          <cell r="AV144">
            <v>-0.67314462791470131</v>
          </cell>
          <cell r="AY144">
            <v>81745.082827799226</v>
          </cell>
          <cell r="AZ144">
            <v>90527.665077435988</v>
          </cell>
          <cell r="BA144">
            <v>90786.094680325419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K144">
            <v>258.42960288943141</v>
          </cell>
          <cell r="BL144">
            <v>0.28547030641778992</v>
          </cell>
          <cell r="BN144">
            <v>-135</v>
          </cell>
        </row>
        <row r="145">
          <cell r="A145">
            <v>136</v>
          </cell>
          <cell r="B145" t="str">
            <v>HOLLISTON</v>
          </cell>
          <cell r="C145">
            <v>19</v>
          </cell>
          <cell r="D145">
            <v>19.139090470139134</v>
          </cell>
          <cell r="E145">
            <v>19.139090470139134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283482</v>
          </cell>
          <cell r="T145">
            <v>282845</v>
          </cell>
          <cell r="U145">
            <v>282833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E145">
            <v>-12</v>
          </cell>
          <cell r="AF145">
            <v>-4.2426063745160114E-3</v>
          </cell>
          <cell r="AG145">
            <v>-4.2426063745160114E-3</v>
          </cell>
          <cell r="AI145">
            <v>99748.544281851791</v>
          </cell>
          <cell r="AJ145">
            <v>34613.428090837544</v>
          </cell>
          <cell r="AK145">
            <v>32688.955033261351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-1924.4730575761932</v>
          </cell>
          <cell r="AV145">
            <v>-5.559903088840878</v>
          </cell>
          <cell r="AY145">
            <v>183733.45571814821</v>
          </cell>
          <cell r="AZ145">
            <v>248231.57190916245</v>
          </cell>
          <cell r="BA145">
            <v>250144.04496673864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K145">
            <v>1912.4730575761932</v>
          </cell>
          <cell r="BL145">
            <v>0.77043908752914003</v>
          </cell>
          <cell r="BN145">
            <v>-136</v>
          </cell>
        </row>
        <row r="146">
          <cell r="A146">
            <v>137</v>
          </cell>
          <cell r="B146" t="str">
            <v>HOLYOKE</v>
          </cell>
          <cell r="C146">
            <v>804</v>
          </cell>
          <cell r="D146">
            <v>840.11692392178134</v>
          </cell>
          <cell r="E146">
            <v>840.11692392178134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O146">
            <v>0</v>
          </cell>
          <cell r="P146">
            <v>0</v>
          </cell>
          <cell r="S146">
            <v>11745696</v>
          </cell>
          <cell r="T146">
            <v>12823662</v>
          </cell>
          <cell r="U146">
            <v>12910619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E146">
            <v>86957</v>
          </cell>
          <cell r="AF146">
            <v>0.67809803471114982</v>
          </cell>
          <cell r="AG146">
            <v>0.67809803471114982</v>
          </cell>
          <cell r="AI146">
            <v>986221.80288651888</v>
          </cell>
          <cell r="AJ146">
            <v>1879746.0957448538</v>
          </cell>
          <cell r="AK146">
            <v>1961261.2884918358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81515.192746981978</v>
          </cell>
          <cell r="AV146">
            <v>4.3365001758219668</v>
          </cell>
          <cell r="AY146">
            <v>10759474.19711348</v>
          </cell>
          <cell r="AZ146">
            <v>10943915.904255146</v>
          </cell>
          <cell r="BA146">
            <v>10949357.711508164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K146">
            <v>5441.8072530180216</v>
          </cell>
          <cell r="BL146">
            <v>4.9724498073877577E-2</v>
          </cell>
          <cell r="BN146">
            <v>-137</v>
          </cell>
        </row>
        <row r="147">
          <cell r="A147">
            <v>138</v>
          </cell>
          <cell r="B147" t="str">
            <v>HOPEDALE</v>
          </cell>
          <cell r="C147">
            <v>7</v>
          </cell>
          <cell r="D147">
            <v>7.3954802259887007</v>
          </cell>
          <cell r="E147">
            <v>7.3954802259887007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106281</v>
          </cell>
          <cell r="T147">
            <v>133713</v>
          </cell>
          <cell r="U147">
            <v>133722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E147">
            <v>9</v>
          </cell>
          <cell r="AF147">
            <v>6.7308339503302506E-3</v>
          </cell>
          <cell r="AG147">
            <v>6.7308339503302506E-3</v>
          </cell>
          <cell r="AI147">
            <v>64143.893733076249</v>
          </cell>
          <cell r="AJ147">
            <v>45692.000444491903</v>
          </cell>
          <cell r="AK147">
            <v>44350.855807693224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-1341.1446367986791</v>
          </cell>
          <cell r="AV147">
            <v>-2.9351847670314735</v>
          </cell>
          <cell r="AY147">
            <v>42137.106266923751</v>
          </cell>
          <cell r="AZ147">
            <v>88020.999555508097</v>
          </cell>
          <cell r="BA147">
            <v>89371.144192306776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K147">
            <v>1350.1446367986791</v>
          </cell>
          <cell r="BL147">
            <v>1.5338892350878597</v>
          </cell>
          <cell r="BN147">
            <v>-138</v>
          </cell>
        </row>
        <row r="148">
          <cell r="A148">
            <v>139</v>
          </cell>
          <cell r="B148" t="str">
            <v>HOPKINTON</v>
          </cell>
          <cell r="C148">
            <v>15</v>
          </cell>
          <cell r="D148">
            <v>15.091156421739361</v>
          </cell>
          <cell r="E148">
            <v>15.091156421739361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217278</v>
          </cell>
          <cell r="T148">
            <v>233161</v>
          </cell>
          <cell r="U148">
            <v>233158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E148">
            <v>-3</v>
          </cell>
          <cell r="AF148">
            <v>-1.2866645794140652E-3</v>
          </cell>
          <cell r="AG148">
            <v>-1.2866645794140652E-3</v>
          </cell>
          <cell r="AI148">
            <v>22208.191467458073</v>
          </cell>
          <cell r="AJ148">
            <v>31567.605567041745</v>
          </cell>
          <cell r="AK148">
            <v>31372.64747707003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-194.9580899717148</v>
          </cell>
          <cell r="AV148">
            <v>-0.61758909638449655</v>
          </cell>
          <cell r="AY148">
            <v>195069.80853254194</v>
          </cell>
          <cell r="AZ148">
            <v>201593.39443295824</v>
          </cell>
          <cell r="BA148">
            <v>201785.35252292996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K148">
            <v>191.95808997171116</v>
          </cell>
          <cell r="BL148">
            <v>9.5220426498432431E-2</v>
          </cell>
          <cell r="BN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 t="str">
            <v>--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E149">
            <v>0</v>
          </cell>
          <cell r="AF149" t="str">
            <v>--</v>
          </cell>
          <cell r="AG149" t="str">
            <v>--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0</v>
          </cell>
          <cell r="AV149" t="str">
            <v>--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K149">
            <v>0</v>
          </cell>
          <cell r="BL149" t="str">
            <v>--</v>
          </cell>
          <cell r="BN149">
            <v>-140</v>
          </cell>
        </row>
        <row r="150">
          <cell r="A150">
            <v>141</v>
          </cell>
          <cell r="B150" t="str">
            <v>HUDSON</v>
          </cell>
          <cell r="C150">
            <v>136</v>
          </cell>
          <cell r="D150">
            <v>136.44144165352284</v>
          </cell>
          <cell r="E150">
            <v>136.44144165352284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2233324</v>
          </cell>
          <cell r="T150">
            <v>2283392</v>
          </cell>
          <cell r="U150">
            <v>2283658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E150">
            <v>266</v>
          </cell>
          <cell r="AF150">
            <v>1.1649335725105736E-2</v>
          </cell>
          <cell r="AG150">
            <v>1.1649335725105736E-2</v>
          </cell>
          <cell r="AI150">
            <v>348206.60667250992</v>
          </cell>
          <cell r="AJ150">
            <v>222447.43364607327</v>
          </cell>
          <cell r="AK150">
            <v>217539.67663351877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-4907.7570125545026</v>
          </cell>
          <cell r="AV150">
            <v>-2.2062547236948671</v>
          </cell>
          <cell r="AY150">
            <v>1885117.39332749</v>
          </cell>
          <cell r="AZ150">
            <v>2060944.5663539267</v>
          </cell>
          <cell r="BA150">
            <v>2066118.3233664813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K150">
            <v>5173.7570125546772</v>
          </cell>
          <cell r="BL150">
            <v>0.251038145179594</v>
          </cell>
          <cell r="BN150">
            <v>-141</v>
          </cell>
        </row>
        <row r="151">
          <cell r="A151">
            <v>142</v>
          </cell>
          <cell r="B151" t="str">
            <v>HULL</v>
          </cell>
          <cell r="C151">
            <v>30</v>
          </cell>
          <cell r="D151">
            <v>32.217782217782208</v>
          </cell>
          <cell r="E151">
            <v>32.217782217782208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  <cell r="S151">
            <v>597270</v>
          </cell>
          <cell r="T151">
            <v>634881</v>
          </cell>
          <cell r="U151">
            <v>635128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E151">
            <v>247</v>
          </cell>
          <cell r="AF151">
            <v>3.890492864015993E-2</v>
          </cell>
          <cell r="AG151">
            <v>3.890492864015993E-2</v>
          </cell>
          <cell r="AI151">
            <v>53748.702611463581</v>
          </cell>
          <cell r="AJ151">
            <v>70952.096467849478</v>
          </cell>
          <cell r="AK151">
            <v>70598.597730495065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-353.49873735441361</v>
          </cell>
          <cell r="AV151">
            <v>-0.49822169456908982</v>
          </cell>
          <cell r="AY151">
            <v>543521.29738853639</v>
          </cell>
          <cell r="AZ151">
            <v>563928.90353215055</v>
          </cell>
          <cell r="BA151">
            <v>564529.40226950496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K151">
            <v>600.49873735441361</v>
          </cell>
          <cell r="BL151">
            <v>0.10648483055102353</v>
          </cell>
          <cell r="BN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 t="str">
            <v>--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E152">
            <v>0</v>
          </cell>
          <cell r="AF152" t="str">
            <v>--</v>
          </cell>
          <cell r="AG152" t="str">
            <v>--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0</v>
          </cell>
          <cell r="AV152" t="str">
            <v>--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K152">
            <v>0</v>
          </cell>
          <cell r="BL152" t="str">
            <v>--</v>
          </cell>
          <cell r="BN152">
            <v>-143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O153">
            <v>0</v>
          </cell>
          <cell r="P153" t="str">
            <v>--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E153">
            <v>0</v>
          </cell>
          <cell r="AF153" t="str">
            <v>--</v>
          </cell>
          <cell r="AG153" t="str">
            <v>--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0</v>
          </cell>
          <cell r="AV153" t="str">
            <v>--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K153">
            <v>0</v>
          </cell>
          <cell r="BL153" t="str">
            <v>--</v>
          </cell>
          <cell r="BN153">
            <v>-144</v>
          </cell>
        </row>
        <row r="154">
          <cell r="A154">
            <v>145</v>
          </cell>
          <cell r="B154" t="str">
            <v>KINGSTON</v>
          </cell>
          <cell r="C154">
            <v>19</v>
          </cell>
          <cell r="D154">
            <v>20.302870645336398</v>
          </cell>
          <cell r="E154">
            <v>20.302870645336398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O154">
            <v>0</v>
          </cell>
          <cell r="P154">
            <v>0</v>
          </cell>
          <cell r="S154">
            <v>248539</v>
          </cell>
          <cell r="T154">
            <v>279482</v>
          </cell>
          <cell r="U154">
            <v>279508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E154">
            <v>26</v>
          </cell>
          <cell r="AF154">
            <v>9.3029246964082546E-3</v>
          </cell>
          <cell r="AG154">
            <v>9.3029246964082546E-3</v>
          </cell>
          <cell r="AI154">
            <v>63473.880829703179</v>
          </cell>
          <cell r="AJ154">
            <v>58036.841675718722</v>
          </cell>
          <cell r="AK154">
            <v>56992.350241146007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-1044.4914345727157</v>
          </cell>
          <cell r="AV154">
            <v>-1.7997041265767288</v>
          </cell>
          <cell r="AY154">
            <v>185065.11917029682</v>
          </cell>
          <cell r="AZ154">
            <v>221445.15832428128</v>
          </cell>
          <cell r="BA154">
            <v>222515.64975885401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K154">
            <v>1070.4914345727302</v>
          </cell>
          <cell r="BL154">
            <v>0.48341153298330219</v>
          </cell>
          <cell r="BN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O155">
            <v>0</v>
          </cell>
          <cell r="P155" t="str">
            <v>--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E155">
            <v>0</v>
          </cell>
          <cell r="AF155" t="str">
            <v>--</v>
          </cell>
          <cell r="AG155" t="str">
            <v>--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0</v>
          </cell>
          <cell r="AV155" t="str">
            <v>--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K155">
            <v>0</v>
          </cell>
          <cell r="BL155" t="str">
            <v>--</v>
          </cell>
          <cell r="BN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O156">
            <v>0</v>
          </cell>
          <cell r="P156" t="str">
            <v>--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E156">
            <v>0</v>
          </cell>
          <cell r="AF156" t="str">
            <v>--</v>
          </cell>
          <cell r="AG156" t="str">
            <v>--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0</v>
          </cell>
          <cell r="AV156" t="str">
            <v>--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K156">
            <v>0</v>
          </cell>
          <cell r="BL156" t="str">
            <v>--</v>
          </cell>
          <cell r="BN156">
            <v>-147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O157">
            <v>0</v>
          </cell>
          <cell r="P157" t="str">
            <v>--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E157">
            <v>0</v>
          </cell>
          <cell r="AF157" t="str">
            <v>--</v>
          </cell>
          <cell r="AG157" t="str">
            <v>--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0</v>
          </cell>
          <cell r="AV157" t="str">
            <v>--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K157">
            <v>0</v>
          </cell>
          <cell r="BL157" t="str">
            <v>--</v>
          </cell>
          <cell r="BN157">
            <v>-148</v>
          </cell>
        </row>
        <row r="158">
          <cell r="A158">
            <v>149</v>
          </cell>
          <cell r="B158" t="str">
            <v>LAWRENCE</v>
          </cell>
          <cell r="C158">
            <v>1945</v>
          </cell>
          <cell r="D158">
            <v>2009.2096182526038</v>
          </cell>
          <cell r="E158">
            <v>2009.2096182526038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27206199</v>
          </cell>
          <cell r="T158">
            <v>30804873</v>
          </cell>
          <cell r="U158">
            <v>31024336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E158">
            <v>219463</v>
          </cell>
          <cell r="AF158">
            <v>0.71242949126912869</v>
          </cell>
          <cell r="AG158">
            <v>0.71242949126912869</v>
          </cell>
          <cell r="AI158">
            <v>3547472.1373751387</v>
          </cell>
          <cell r="AJ158">
            <v>5772962.5171885649</v>
          </cell>
          <cell r="AK158">
            <v>5952019.257665772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179056.74047720712</v>
          </cell>
          <cell r="AV158">
            <v>3.1016439123600525</v>
          </cell>
          <cell r="AY158">
            <v>23658726.862624861</v>
          </cell>
          <cell r="AZ158">
            <v>25031910.482811436</v>
          </cell>
          <cell r="BA158">
            <v>25072316.742334228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K158">
            <v>40406.259522791952</v>
          </cell>
          <cell r="BL158">
            <v>0.16141899976247487</v>
          </cell>
          <cell r="BN158">
            <v>-149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 t="str">
            <v>--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E159">
            <v>0</v>
          </cell>
          <cell r="AF159" t="str">
            <v>--</v>
          </cell>
          <cell r="AG159" t="str">
            <v>--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0</v>
          </cell>
          <cell r="AV159" t="str">
            <v>--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K159">
            <v>0</v>
          </cell>
          <cell r="BL159" t="str">
            <v>--</v>
          </cell>
          <cell r="BN159">
            <v>-150</v>
          </cell>
        </row>
        <row r="160">
          <cell r="A160">
            <v>151</v>
          </cell>
          <cell r="B160" t="str">
            <v>LEICESTER</v>
          </cell>
          <cell r="C160">
            <v>22</v>
          </cell>
          <cell r="D160">
            <v>22.165845330815852</v>
          </cell>
          <cell r="E160">
            <v>22.165845330815852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O160">
            <v>0</v>
          </cell>
          <cell r="P160">
            <v>0</v>
          </cell>
          <cell r="S160">
            <v>275461</v>
          </cell>
          <cell r="T160">
            <v>324011</v>
          </cell>
          <cell r="U160">
            <v>324462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E160">
            <v>451</v>
          </cell>
          <cell r="AF160">
            <v>0.13919280518253085</v>
          </cell>
          <cell r="AG160">
            <v>0.13919280518253085</v>
          </cell>
          <cell r="AI160">
            <v>45457.23016223684</v>
          </cell>
          <cell r="AJ160">
            <v>74215.208249491028</v>
          </cell>
          <cell r="AK160">
            <v>74083.823226737441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-131.38502275358769</v>
          </cell>
          <cell r="AV160">
            <v>-0.17703247872310479</v>
          </cell>
          <cell r="AY160">
            <v>230003.76983776316</v>
          </cell>
          <cell r="AZ160">
            <v>249795.79175050897</v>
          </cell>
          <cell r="BA160">
            <v>250378.17677326256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K160">
            <v>582.38502275358769</v>
          </cell>
          <cell r="BL160">
            <v>0.23314444918081101</v>
          </cell>
          <cell r="BN160">
            <v>-151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0.97580645161290336</v>
          </cell>
          <cell r="E161">
            <v>0.97580645161290336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O161">
            <v>0</v>
          </cell>
          <cell r="P161">
            <v>0</v>
          </cell>
          <cell r="S161">
            <v>27273</v>
          </cell>
          <cell r="T161">
            <v>26516</v>
          </cell>
          <cell r="U161">
            <v>26516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E161">
            <v>0</v>
          </cell>
          <cell r="AF161">
            <v>0</v>
          </cell>
          <cell r="AG161">
            <v>0</v>
          </cell>
          <cell r="AI161">
            <v>21357.599213572699</v>
          </cell>
          <cell r="AJ161">
            <v>5068.8671280043854</v>
          </cell>
          <cell r="AK161">
            <v>4589.5084036581593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-479.35872434622615</v>
          </cell>
          <cell r="AV161">
            <v>-9.4569202987759056</v>
          </cell>
          <cell r="AY161">
            <v>5915.4007864273008</v>
          </cell>
          <cell r="AZ161">
            <v>21447.132871995615</v>
          </cell>
          <cell r="BA161">
            <v>21926.491596341839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K161">
            <v>479.35872434622434</v>
          </cell>
          <cell r="BL161">
            <v>2.2350713599212257</v>
          </cell>
          <cell r="BN161">
            <v>-152</v>
          </cell>
        </row>
        <row r="162">
          <cell r="A162">
            <v>153</v>
          </cell>
          <cell r="B162" t="str">
            <v>LEOMINSTER</v>
          </cell>
          <cell r="C162">
            <v>89</v>
          </cell>
          <cell r="D162">
            <v>92.011207138420929</v>
          </cell>
          <cell r="E162">
            <v>92.011207138420929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1079764</v>
          </cell>
          <cell r="T162">
            <v>1176264</v>
          </cell>
          <cell r="U162">
            <v>1177384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E162">
            <v>1120</v>
          </cell>
          <cell r="AF162">
            <v>9.5216720056034987E-2</v>
          </cell>
          <cell r="AG162">
            <v>9.5216720056034987E-2</v>
          </cell>
          <cell r="AI162">
            <v>102859.82071865679</v>
          </cell>
          <cell r="AJ162">
            <v>183879.36064781569</v>
          </cell>
          <cell r="AK162">
            <v>184543.84437310972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664.48372529403423</v>
          </cell>
          <cell r="AV162">
            <v>0.36136939075328556</v>
          </cell>
          <cell r="AY162">
            <v>976904.17928134324</v>
          </cell>
          <cell r="AZ162">
            <v>992384.63935218425</v>
          </cell>
          <cell r="BA162">
            <v>992840.15562689025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K162">
            <v>455.51627470599487</v>
          </cell>
          <cell r="BL162">
            <v>4.5901181522056689E-2</v>
          </cell>
          <cell r="BN162">
            <v>-153</v>
          </cell>
        </row>
        <row r="163">
          <cell r="A163">
            <v>154</v>
          </cell>
          <cell r="B163" t="str">
            <v>LEVERETT</v>
          </cell>
          <cell r="C163">
            <v>6</v>
          </cell>
          <cell r="D163">
            <v>6.4888888888888898</v>
          </cell>
          <cell r="E163">
            <v>6.4888888888888898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O163">
            <v>0</v>
          </cell>
          <cell r="P163">
            <v>0</v>
          </cell>
          <cell r="S163">
            <v>130992</v>
          </cell>
          <cell r="T163">
            <v>144144</v>
          </cell>
          <cell r="U163">
            <v>144144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E163">
            <v>0</v>
          </cell>
          <cell r="AF163">
            <v>0</v>
          </cell>
          <cell r="AG163">
            <v>0</v>
          </cell>
          <cell r="AI163">
            <v>18053.483041226507</v>
          </cell>
          <cell r="AJ163">
            <v>21303.600548514994</v>
          </cell>
          <cell r="AK163">
            <v>21012.235265763993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-291.36528275100136</v>
          </cell>
          <cell r="AV163">
            <v>-1.3676809330304129</v>
          </cell>
          <cell r="AY163">
            <v>112938.51695877349</v>
          </cell>
          <cell r="AZ163">
            <v>122840.39945148501</v>
          </cell>
          <cell r="BA163">
            <v>123131.764734236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K163">
            <v>291.36528275099408</v>
          </cell>
          <cell r="BL163">
            <v>0.23719011339267126</v>
          </cell>
          <cell r="BN163">
            <v>-154</v>
          </cell>
        </row>
        <row r="164">
          <cell r="A164">
            <v>155</v>
          </cell>
          <cell r="B164" t="str">
            <v>LEXINGTON</v>
          </cell>
          <cell r="C164">
            <v>2</v>
          </cell>
          <cell r="D164">
            <v>2.1459611451942746</v>
          </cell>
          <cell r="E164">
            <v>2.1459611451942746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O164">
            <v>0</v>
          </cell>
          <cell r="P164">
            <v>0</v>
          </cell>
          <cell r="S164">
            <v>36614</v>
          </cell>
          <cell r="T164">
            <v>45113</v>
          </cell>
          <cell r="U164">
            <v>45105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E164">
            <v>-8</v>
          </cell>
          <cell r="AF164">
            <v>-1.7733247622631065E-2</v>
          </cell>
          <cell r="AG164">
            <v>-1.7733247622631065E-2</v>
          </cell>
          <cell r="AI164">
            <v>1876</v>
          </cell>
          <cell r="AJ164">
            <v>10375</v>
          </cell>
          <cell r="AK164">
            <v>10367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-8</v>
          </cell>
          <cell r="AV164">
            <v>-7.7108433734940363E-2</v>
          </cell>
          <cell r="AY164">
            <v>34738</v>
          </cell>
          <cell r="AZ164">
            <v>34738</v>
          </cell>
          <cell r="BA164">
            <v>34738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K164">
            <v>0</v>
          </cell>
          <cell r="BL164">
            <v>0</v>
          </cell>
          <cell r="BN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 t="str">
            <v>--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E165">
            <v>0</v>
          </cell>
          <cell r="AF165" t="str">
            <v>--</v>
          </cell>
          <cell r="AG165" t="str">
            <v>--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0</v>
          </cell>
          <cell r="AV165" t="str">
            <v>--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K165">
            <v>0</v>
          </cell>
          <cell r="BL165" t="str">
            <v>--</v>
          </cell>
          <cell r="BN165">
            <v>-156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O166">
            <v>0</v>
          </cell>
          <cell r="P166" t="str">
            <v>--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E166">
            <v>0</v>
          </cell>
          <cell r="AF166" t="str">
            <v>--</v>
          </cell>
          <cell r="AG166" t="str">
            <v>--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0</v>
          </cell>
          <cell r="AV166" t="str">
            <v>--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K166">
            <v>0</v>
          </cell>
          <cell r="BL166" t="str">
            <v>--</v>
          </cell>
          <cell r="BN166">
            <v>-157</v>
          </cell>
        </row>
        <row r="167">
          <cell r="A167">
            <v>158</v>
          </cell>
          <cell r="B167" t="str">
            <v>LITTLETON</v>
          </cell>
          <cell r="C167">
            <v>54</v>
          </cell>
          <cell r="D167">
            <v>54.399177632869574</v>
          </cell>
          <cell r="E167">
            <v>54.399177632869574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O167">
            <v>0</v>
          </cell>
          <cell r="P167">
            <v>0</v>
          </cell>
          <cell r="S167">
            <v>897702</v>
          </cell>
          <cell r="T167">
            <v>938711</v>
          </cell>
          <cell r="U167">
            <v>938711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E167">
            <v>0</v>
          </cell>
          <cell r="AF167">
            <v>0</v>
          </cell>
          <cell r="AG167">
            <v>0</v>
          </cell>
          <cell r="AI167">
            <v>50652</v>
          </cell>
          <cell r="AJ167">
            <v>91661</v>
          </cell>
          <cell r="AK167">
            <v>91661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0</v>
          </cell>
          <cell r="AV167">
            <v>0</v>
          </cell>
          <cell r="AY167">
            <v>847050</v>
          </cell>
          <cell r="AZ167">
            <v>847050</v>
          </cell>
          <cell r="BA167">
            <v>847050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K167">
            <v>0</v>
          </cell>
          <cell r="BL167">
            <v>0</v>
          </cell>
          <cell r="BN167">
            <v>-158</v>
          </cell>
        </row>
        <row r="168">
          <cell r="A168">
            <v>159</v>
          </cell>
          <cell r="B168" t="str">
            <v>LONGMEADOW</v>
          </cell>
          <cell r="C168">
            <v>10</v>
          </cell>
          <cell r="D168">
            <v>10.437710437710443</v>
          </cell>
          <cell r="E168">
            <v>10.437710437710443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O168">
            <v>0</v>
          </cell>
          <cell r="P168">
            <v>0</v>
          </cell>
          <cell r="S168">
            <v>155592</v>
          </cell>
          <cell r="T168">
            <v>169033</v>
          </cell>
          <cell r="U168">
            <v>169020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E168">
            <v>-13</v>
          </cell>
          <cell r="AF168">
            <v>-7.6908059372993165E-3</v>
          </cell>
          <cell r="AG168">
            <v>-7.6908059372993165E-3</v>
          </cell>
          <cell r="AI168">
            <v>9380</v>
          </cell>
          <cell r="AJ168">
            <v>22821</v>
          </cell>
          <cell r="AK168">
            <v>22808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-13</v>
          </cell>
          <cell r="AV168">
            <v>-5.6965076026471717E-2</v>
          </cell>
          <cell r="AY168">
            <v>146212</v>
          </cell>
          <cell r="AZ168">
            <v>146212</v>
          </cell>
          <cell r="BA168">
            <v>146212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K168">
            <v>0</v>
          </cell>
          <cell r="BL168">
            <v>0</v>
          </cell>
          <cell r="BN168">
            <v>-159</v>
          </cell>
        </row>
        <row r="169">
          <cell r="A169">
            <v>160</v>
          </cell>
          <cell r="B169" t="str">
            <v>LOWELL</v>
          </cell>
          <cell r="C169">
            <v>1997</v>
          </cell>
          <cell r="D169">
            <v>2090.4528394641934</v>
          </cell>
          <cell r="E169">
            <v>2090.4528394641934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O169">
            <v>0</v>
          </cell>
          <cell r="P169">
            <v>0</v>
          </cell>
          <cell r="S169">
            <v>26154137</v>
          </cell>
          <cell r="T169">
            <v>29955405</v>
          </cell>
          <cell r="U169">
            <v>30094618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E169">
            <v>139213</v>
          </cell>
          <cell r="AF169">
            <v>0.46473416066314943</v>
          </cell>
          <cell r="AG169">
            <v>0.46473416066314943</v>
          </cell>
          <cell r="AI169">
            <v>4361066.6316168699</v>
          </cell>
          <cell r="AJ169">
            <v>6165318.8171474235</v>
          </cell>
          <cell r="AK169">
            <v>6245769.1447091876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80450.327561764047</v>
          </cell>
          <cell r="AV169">
            <v>1.3048851153975916</v>
          </cell>
          <cell r="AY169">
            <v>21793070.368383132</v>
          </cell>
          <cell r="AZ169">
            <v>23790086.182852577</v>
          </cell>
          <cell r="BA169">
            <v>23848848.855290812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K169">
            <v>58762.672438234091</v>
          </cell>
          <cell r="BL169">
            <v>0.24700487415882932</v>
          </cell>
          <cell r="BN169">
            <v>-160</v>
          </cell>
        </row>
        <row r="170">
          <cell r="A170">
            <v>161</v>
          </cell>
          <cell r="B170" t="str">
            <v>LUDLOW</v>
          </cell>
          <cell r="C170">
            <v>29</v>
          </cell>
          <cell r="D170">
            <v>30.054501075971476</v>
          </cell>
          <cell r="E170">
            <v>30.054501075971476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O170">
            <v>0</v>
          </cell>
          <cell r="P170">
            <v>0</v>
          </cell>
          <cell r="S170">
            <v>475500</v>
          </cell>
          <cell r="T170">
            <v>589907</v>
          </cell>
          <cell r="U170">
            <v>590584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E170">
            <v>677</v>
          </cell>
          <cell r="AF170">
            <v>0.11476385260726918</v>
          </cell>
          <cell r="AG170">
            <v>0.11476385260726918</v>
          </cell>
          <cell r="AI170">
            <v>117113.60498635213</v>
          </cell>
          <cell r="AJ170">
            <v>159869.93801815086</v>
          </cell>
          <cell r="AK170">
            <v>158438.59984549991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-1431.3381726509542</v>
          </cell>
          <cell r="AV170">
            <v>-0.89531414748433846</v>
          </cell>
          <cell r="AY170">
            <v>358386.39501364785</v>
          </cell>
          <cell r="AZ170">
            <v>430037.06198184914</v>
          </cell>
          <cell r="BA170">
            <v>432145.40015450009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K170">
            <v>2108.3381726509542</v>
          </cell>
          <cell r="BL170">
            <v>0.49026894634023321</v>
          </cell>
          <cell r="BN170">
            <v>-161</v>
          </cell>
        </row>
        <row r="171">
          <cell r="A171">
            <v>162</v>
          </cell>
          <cell r="B171" t="str">
            <v>LUNENBURG</v>
          </cell>
          <cell r="C171">
            <v>27</v>
          </cell>
          <cell r="D171">
            <v>28.011185589830465</v>
          </cell>
          <cell r="E171">
            <v>28.011185589830465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O171">
            <v>0</v>
          </cell>
          <cell r="P171">
            <v>0</v>
          </cell>
          <cell r="S171">
            <v>375800</v>
          </cell>
          <cell r="T171">
            <v>388366</v>
          </cell>
          <cell r="U171">
            <v>388408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E171">
            <v>42</v>
          </cell>
          <cell r="AF171">
            <v>1.0814540922732263E-2</v>
          </cell>
          <cell r="AG171">
            <v>1.0814540922732263E-2</v>
          </cell>
          <cell r="AI171">
            <v>39144.415289028941</v>
          </cell>
          <cell r="AJ171">
            <v>40698.503400093105</v>
          </cell>
          <cell r="AK171">
            <v>40416.475234387181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-282.02816570592404</v>
          </cell>
          <cell r="AV171">
            <v>-0.69296937760437993</v>
          </cell>
          <cell r="AY171">
            <v>336655.58471097104</v>
          </cell>
          <cell r="AZ171">
            <v>347667.49659990688</v>
          </cell>
          <cell r="BA171">
            <v>347991.52476561279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K171">
            <v>324.02816570590949</v>
          </cell>
          <cell r="BL171">
            <v>9.3200592196507337E-2</v>
          </cell>
          <cell r="BN171">
            <v>-162</v>
          </cell>
        </row>
        <row r="172">
          <cell r="A172">
            <v>163</v>
          </cell>
          <cell r="B172" t="str">
            <v>LYNN</v>
          </cell>
          <cell r="C172">
            <v>1847</v>
          </cell>
          <cell r="D172">
            <v>1835.4423189364452</v>
          </cell>
          <cell r="E172">
            <v>1835.4423189364452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O172">
            <v>0</v>
          </cell>
          <cell r="P172">
            <v>0</v>
          </cell>
          <cell r="S172">
            <v>23662106</v>
          </cell>
          <cell r="T172">
            <v>28003527</v>
          </cell>
          <cell r="U172">
            <v>28194998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E172">
            <v>191471</v>
          </cell>
          <cell r="AF172">
            <v>0.68373887332120464</v>
          </cell>
          <cell r="AG172">
            <v>0.68373887332120464</v>
          </cell>
          <cell r="AI172">
            <v>2493298.8142477022</v>
          </cell>
          <cell r="AJ172">
            <v>6117928.8385956101</v>
          </cell>
          <cell r="AK172">
            <v>6288308.0910972971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170379.25250168703</v>
          </cell>
          <cell r="AV172">
            <v>2.7849171998672428</v>
          </cell>
          <cell r="AY172">
            <v>21168807.185752299</v>
          </cell>
          <cell r="AZ172">
            <v>21885598.16140439</v>
          </cell>
          <cell r="BA172">
            <v>21906689.908902705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K172">
            <v>21091.747498314828</v>
          </cell>
          <cell r="BL172">
            <v>9.6372725765880851E-2</v>
          </cell>
          <cell r="BN172">
            <v>-163</v>
          </cell>
        </row>
        <row r="173">
          <cell r="A173">
            <v>164</v>
          </cell>
          <cell r="B173" t="str">
            <v>LYNNFIELD</v>
          </cell>
          <cell r="C173">
            <v>4</v>
          </cell>
          <cell r="D173">
            <v>4.1508603646937585</v>
          </cell>
          <cell r="E173">
            <v>4.1508603646937585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O173">
            <v>0</v>
          </cell>
          <cell r="P173">
            <v>0</v>
          </cell>
          <cell r="S173">
            <v>80423</v>
          </cell>
          <cell r="T173">
            <v>81458</v>
          </cell>
          <cell r="U173">
            <v>81445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E173">
            <v>-13</v>
          </cell>
          <cell r="AF173">
            <v>-1.5959144589849927E-2</v>
          </cell>
          <cell r="AG173">
            <v>-1.5959144589849927E-2</v>
          </cell>
          <cell r="AI173">
            <v>3742</v>
          </cell>
          <cell r="AJ173">
            <v>4777</v>
          </cell>
          <cell r="AK173">
            <v>4764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-13</v>
          </cell>
          <cell r="AV173">
            <v>-0.27213732468076568</v>
          </cell>
          <cell r="AY173">
            <v>76681</v>
          </cell>
          <cell r="AZ173">
            <v>76681</v>
          </cell>
          <cell r="BA173">
            <v>76681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K173">
            <v>0</v>
          </cell>
          <cell r="BL173">
            <v>0</v>
          </cell>
          <cell r="BN173">
            <v>-164</v>
          </cell>
        </row>
        <row r="174">
          <cell r="A174">
            <v>165</v>
          </cell>
          <cell r="B174" t="str">
            <v>MALDEN</v>
          </cell>
          <cell r="C174">
            <v>840</v>
          </cell>
          <cell r="D174">
            <v>876.93339008744522</v>
          </cell>
          <cell r="E174">
            <v>876.93339008744522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O174">
            <v>0</v>
          </cell>
          <cell r="P174">
            <v>0</v>
          </cell>
          <cell r="S174">
            <v>10398231</v>
          </cell>
          <cell r="T174">
            <v>10756505.106699979</v>
          </cell>
          <cell r="U174">
            <v>10754613.106699992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E174">
            <v>-1891.9999999869615</v>
          </cell>
          <cell r="AF174">
            <v>-1.7589356219505081E-2</v>
          </cell>
          <cell r="AG174">
            <v>-1.7589356219505081E-2</v>
          </cell>
          <cell r="AI174">
            <v>988190.01806223113</v>
          </cell>
          <cell r="AJ174">
            <v>1170454.1335213047</v>
          </cell>
          <cell r="AK174">
            <v>1163382.9970386685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-7071.1364826362114</v>
          </cell>
          <cell r="AV174">
            <v>-0.60413614511853897</v>
          </cell>
          <cell r="AY174">
            <v>9410040.9819377698</v>
          </cell>
          <cell r="AZ174">
            <v>9586050.9731786735</v>
          </cell>
          <cell r="BA174">
            <v>9591230.1096613239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K174">
            <v>5179.1364826504141</v>
          </cell>
          <cell r="BL174">
            <v>5.4027842092030376E-2</v>
          </cell>
          <cell r="BN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O175">
            <v>0</v>
          </cell>
          <cell r="P175" t="str">
            <v>--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E175">
            <v>0</v>
          </cell>
          <cell r="AF175" t="str">
            <v>--</v>
          </cell>
          <cell r="AG175" t="str">
            <v>--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0</v>
          </cell>
          <cell r="AV175" t="str">
            <v>--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K175">
            <v>0</v>
          </cell>
          <cell r="BL175" t="str">
            <v>--</v>
          </cell>
          <cell r="BN175">
            <v>-166</v>
          </cell>
        </row>
        <row r="176">
          <cell r="A176">
            <v>167</v>
          </cell>
          <cell r="B176" t="str">
            <v>MANSFIELD</v>
          </cell>
          <cell r="C176">
            <v>73</v>
          </cell>
          <cell r="D176">
            <v>74.392833702724445</v>
          </cell>
          <cell r="E176">
            <v>74.392833702724445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O176">
            <v>0</v>
          </cell>
          <cell r="P176">
            <v>0</v>
          </cell>
          <cell r="S176">
            <v>1191657</v>
          </cell>
          <cell r="T176">
            <v>1243478</v>
          </cell>
          <cell r="U176">
            <v>1243560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E176">
            <v>82</v>
          </cell>
          <cell r="AF176">
            <v>6.5944069778556269E-3</v>
          </cell>
          <cell r="AG176">
            <v>6.5944069778556269E-3</v>
          </cell>
          <cell r="AI176">
            <v>84786.868277288988</v>
          </cell>
          <cell r="AJ176">
            <v>123603.34237196829</v>
          </cell>
          <cell r="AK176">
            <v>123302.68105779542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-300.66131417287397</v>
          </cell>
          <cell r="AV176">
            <v>-0.24324691258597042</v>
          </cell>
          <cell r="AY176">
            <v>1106870.131722711</v>
          </cell>
          <cell r="AZ176">
            <v>1119874.6576280317</v>
          </cell>
          <cell r="BA176">
            <v>1120257.3189422046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K176">
            <v>382.66131417290308</v>
          </cell>
          <cell r="BL176">
            <v>3.4170012828349527E-2</v>
          </cell>
          <cell r="BN176">
            <v>-167</v>
          </cell>
        </row>
        <row r="177">
          <cell r="A177">
            <v>168</v>
          </cell>
          <cell r="B177" t="str">
            <v>MARBLEHEAD</v>
          </cell>
          <cell r="C177">
            <v>120</v>
          </cell>
          <cell r="D177">
            <v>125.71580701506713</v>
          </cell>
          <cell r="E177">
            <v>125.71580701506713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0</v>
          </cell>
          <cell r="S177">
            <v>1881889</v>
          </cell>
          <cell r="T177">
            <v>2046680</v>
          </cell>
          <cell r="U177">
            <v>2046680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E177">
            <v>0</v>
          </cell>
          <cell r="AF177">
            <v>0</v>
          </cell>
          <cell r="AG177">
            <v>0</v>
          </cell>
          <cell r="AI177">
            <v>112521</v>
          </cell>
          <cell r="AJ177">
            <v>277312</v>
          </cell>
          <cell r="AK177">
            <v>277312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0</v>
          </cell>
          <cell r="AV177">
            <v>0</v>
          </cell>
          <cell r="AY177">
            <v>1769368</v>
          </cell>
          <cell r="AZ177">
            <v>1769368</v>
          </cell>
          <cell r="BA177">
            <v>1769368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K177">
            <v>0</v>
          </cell>
          <cell r="BL177">
            <v>0</v>
          </cell>
          <cell r="BN177">
            <v>-168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O178">
            <v>0</v>
          </cell>
          <cell r="P178" t="str">
            <v>--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E178">
            <v>0</v>
          </cell>
          <cell r="AF178" t="str">
            <v>--</v>
          </cell>
          <cell r="AG178" t="str">
            <v>--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0</v>
          </cell>
          <cell r="AV178" t="str">
            <v>--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K178">
            <v>0</v>
          </cell>
          <cell r="BL178" t="str">
            <v>--</v>
          </cell>
          <cell r="BN178">
            <v>-169</v>
          </cell>
        </row>
        <row r="179">
          <cell r="A179">
            <v>170</v>
          </cell>
          <cell r="B179" t="str">
            <v>MARLBOROUGH</v>
          </cell>
          <cell r="C179">
            <v>554</v>
          </cell>
          <cell r="D179">
            <v>555.53068656614721</v>
          </cell>
          <cell r="E179">
            <v>555.53068656614721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8057642</v>
          </cell>
          <cell r="T179">
            <v>8420004</v>
          </cell>
          <cell r="U179">
            <v>8425284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E179">
            <v>5280</v>
          </cell>
          <cell r="AF179">
            <v>6.2707808689888012E-2</v>
          </cell>
          <cell r="AG179">
            <v>6.2707808689888012E-2</v>
          </cell>
          <cell r="AI179">
            <v>620480.48566668364</v>
          </cell>
          <cell r="AJ179">
            <v>902367.8266662471</v>
          </cell>
          <cell r="AK179">
            <v>905279.8403978569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2912.0137316097971</v>
          </cell>
          <cell r="AV179">
            <v>0.32270806267196139</v>
          </cell>
          <cell r="AY179">
            <v>7437161.5143333161</v>
          </cell>
          <cell r="AZ179">
            <v>7517636.1733337529</v>
          </cell>
          <cell r="BA179">
            <v>7520004.1596021429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K179">
            <v>2367.9862683899701</v>
          </cell>
          <cell r="BL179">
            <v>3.1499080479435726E-2</v>
          </cell>
          <cell r="BN179">
            <v>-170</v>
          </cell>
        </row>
        <row r="180">
          <cell r="A180">
            <v>171</v>
          </cell>
          <cell r="B180" t="str">
            <v>MARSHFIELD</v>
          </cell>
          <cell r="C180">
            <v>21</v>
          </cell>
          <cell r="D180">
            <v>22.680073219084527</v>
          </cell>
          <cell r="E180">
            <v>22.680073219084527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0</v>
          </cell>
          <cell r="S180">
            <v>314590</v>
          </cell>
          <cell r="T180">
            <v>353854</v>
          </cell>
          <cell r="U180">
            <v>353920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E180">
            <v>66</v>
          </cell>
          <cell r="AF180">
            <v>1.8651760330534728E-2</v>
          </cell>
          <cell r="AG180">
            <v>1.8651760330534728E-2</v>
          </cell>
          <cell r="AI180">
            <v>19686</v>
          </cell>
          <cell r="AJ180">
            <v>58950</v>
          </cell>
          <cell r="AK180">
            <v>59016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66</v>
          </cell>
          <cell r="AV180">
            <v>0.11195928753180429</v>
          </cell>
          <cell r="AY180">
            <v>294904</v>
          </cell>
          <cell r="AZ180">
            <v>294904</v>
          </cell>
          <cell r="BA180">
            <v>294904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K180">
            <v>0</v>
          </cell>
          <cell r="BL180">
            <v>0</v>
          </cell>
          <cell r="BN180">
            <v>-171</v>
          </cell>
        </row>
        <row r="181">
          <cell r="A181">
            <v>172</v>
          </cell>
          <cell r="B181" t="str">
            <v>MASHPEE</v>
          </cell>
          <cell r="C181">
            <v>51</v>
          </cell>
          <cell r="D181">
            <v>52.229910356714043</v>
          </cell>
          <cell r="E181">
            <v>52.229910356714043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0</v>
          </cell>
          <cell r="S181">
            <v>926457</v>
          </cell>
          <cell r="T181">
            <v>982159</v>
          </cell>
          <cell r="U181">
            <v>982463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E181">
            <v>304</v>
          </cell>
          <cell r="AF181">
            <v>3.0952218530799769E-2</v>
          </cell>
          <cell r="AG181">
            <v>3.0952218530799769E-2</v>
          </cell>
          <cell r="AI181">
            <v>116762.55229952927</v>
          </cell>
          <cell r="AJ181">
            <v>117538.49304949623</v>
          </cell>
          <cell r="AK181">
            <v>116226.28049642223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-1312.2125530740013</v>
          </cell>
          <cell r="AV181">
            <v>-1.1164109042315351</v>
          </cell>
          <cell r="AY181">
            <v>809694.44770047069</v>
          </cell>
          <cell r="AZ181">
            <v>864620.5069505038</v>
          </cell>
          <cell r="BA181">
            <v>866236.7195035778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K181">
            <v>1616.2125530740013</v>
          </cell>
          <cell r="BL181">
            <v>0.18692739069703368</v>
          </cell>
          <cell r="BN181">
            <v>-172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1.06544901065449</v>
          </cell>
          <cell r="E182">
            <v>1.06544901065449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0</v>
          </cell>
          <cell r="S182">
            <v>27712</v>
          </cell>
          <cell r="T182">
            <v>28034</v>
          </cell>
          <cell r="U182">
            <v>28054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E182">
            <v>20</v>
          </cell>
          <cell r="AF182">
            <v>7.1341941927660635E-2</v>
          </cell>
          <cell r="AG182">
            <v>7.1341941927660635E-2</v>
          </cell>
          <cell r="AI182">
            <v>21703.23830883206</v>
          </cell>
          <cell r="AJ182">
            <v>5477.3947372786024</v>
          </cell>
          <cell r="AK182">
            <v>5010.4704453882523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-466.9242918903501</v>
          </cell>
          <cell r="AV182">
            <v>-8.5245689654702019</v>
          </cell>
          <cell r="AY182">
            <v>6008.7616911679397</v>
          </cell>
          <cell r="AZ182">
            <v>22556.605262721398</v>
          </cell>
          <cell r="BA182">
            <v>23043.529554611749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K182">
            <v>486.92429189035101</v>
          </cell>
          <cell r="BL182">
            <v>2.1586771866557219</v>
          </cell>
          <cell r="BN182">
            <v>-173</v>
          </cell>
        </row>
        <row r="183">
          <cell r="A183">
            <v>174</v>
          </cell>
          <cell r="B183" t="str">
            <v>MAYNARD</v>
          </cell>
          <cell r="C183">
            <v>64</v>
          </cell>
          <cell r="D183">
            <v>64.284735565753678</v>
          </cell>
          <cell r="E183">
            <v>64.284735565753678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0</v>
          </cell>
          <cell r="S183">
            <v>1071868</v>
          </cell>
          <cell r="T183">
            <v>1091771</v>
          </cell>
          <cell r="U183">
            <v>1091909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E183">
            <v>138</v>
          </cell>
          <cell r="AF183">
            <v>1.2640013336140399E-2</v>
          </cell>
          <cell r="AG183">
            <v>1.2640013336140399E-2</v>
          </cell>
          <cell r="AI183">
            <v>203203.09852134154</v>
          </cell>
          <cell r="AJ183">
            <v>109012.87661543401</v>
          </cell>
          <cell r="AK183">
            <v>105793.65601772882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-3219.2205977051926</v>
          </cell>
          <cell r="AV183">
            <v>-2.9530645348087359</v>
          </cell>
          <cell r="AY183">
            <v>868664.90147865843</v>
          </cell>
          <cell r="AZ183">
            <v>982758.12338456605</v>
          </cell>
          <cell r="BA183">
            <v>986115.34398227115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K183">
            <v>3357.2205977051053</v>
          </cell>
          <cell r="BL183">
            <v>0.34161209333412046</v>
          </cell>
          <cell r="BN183">
            <v>-174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 t="str">
            <v>--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E184">
            <v>0</v>
          </cell>
          <cell r="AF184" t="str">
            <v>--</v>
          </cell>
          <cell r="AG184" t="str">
            <v>--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0</v>
          </cell>
          <cell r="AV184" t="str">
            <v>--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K184">
            <v>0</v>
          </cell>
          <cell r="BL184" t="str">
            <v>--</v>
          </cell>
          <cell r="BN184">
            <v>-175</v>
          </cell>
        </row>
        <row r="185">
          <cell r="A185">
            <v>176</v>
          </cell>
          <cell r="B185" t="str">
            <v>MEDFORD</v>
          </cell>
          <cell r="C185">
            <v>458</v>
          </cell>
          <cell r="D185">
            <v>478.45151104089979</v>
          </cell>
          <cell r="E185">
            <v>478.45151104089979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7527892</v>
          </cell>
          <cell r="T185">
            <v>7773710.6636999967</v>
          </cell>
          <cell r="U185">
            <v>7773710.6637000069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E185">
            <v>1.0244548320770264E-8</v>
          </cell>
          <cell r="AF185">
            <v>1.3322676295501878E-13</v>
          </cell>
          <cell r="AG185">
            <v>1.3322676295501878E-13</v>
          </cell>
          <cell r="AI185">
            <v>1419419.2589133475</v>
          </cell>
          <cell r="AJ185">
            <v>876377.237715411</v>
          </cell>
          <cell r="AK185">
            <v>853164.82162427716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-23212.41609113384</v>
          </cell>
          <cell r="AV185">
            <v>-2.6486785703888516</v>
          </cell>
          <cell r="AY185">
            <v>6108472.7410866525</v>
          </cell>
          <cell r="AZ185">
            <v>6897333.4259845857</v>
          </cell>
          <cell r="BA185">
            <v>6920545.8420757297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K185">
            <v>23212.416091144085</v>
          </cell>
          <cell r="BL185">
            <v>0.33654188738643231</v>
          </cell>
          <cell r="BN185">
            <v>-176</v>
          </cell>
        </row>
        <row r="186">
          <cell r="A186">
            <v>177</v>
          </cell>
          <cell r="B186" t="str">
            <v>MEDWAY</v>
          </cell>
          <cell r="C186">
            <v>21</v>
          </cell>
          <cell r="D186">
            <v>22.106015688359129</v>
          </cell>
          <cell r="E186">
            <v>22.106015688359129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0</v>
          </cell>
          <cell r="S186">
            <v>305760</v>
          </cell>
          <cell r="T186">
            <v>336902</v>
          </cell>
          <cell r="U186">
            <v>336920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E186">
            <v>18</v>
          </cell>
          <cell r="AF186">
            <v>5.3427999833877138E-3</v>
          </cell>
          <cell r="AG186">
            <v>5.3427999833877138E-3</v>
          </cell>
          <cell r="AI186">
            <v>98847.729780056718</v>
          </cell>
          <cell r="AJ186">
            <v>66915.21420495605</v>
          </cell>
          <cell r="AK186">
            <v>65077.231357406708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-1837.9828475493414</v>
          </cell>
          <cell r="AV186">
            <v>-2.7467338622271242</v>
          </cell>
          <cell r="AY186">
            <v>206912.27021994328</v>
          </cell>
          <cell r="AZ186">
            <v>269986.78579504392</v>
          </cell>
          <cell r="BA186">
            <v>271842.76864259329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K186">
            <v>1855.9828475493705</v>
          </cell>
          <cell r="BL186">
            <v>0.68743469873311369</v>
          </cell>
          <cell r="BN186">
            <v>-177</v>
          </cell>
        </row>
        <row r="187">
          <cell r="A187">
            <v>178</v>
          </cell>
          <cell r="B187" t="str">
            <v>MELROSE</v>
          </cell>
          <cell r="C187">
            <v>249</v>
          </cell>
          <cell r="D187">
            <v>261.78631139076361</v>
          </cell>
          <cell r="E187">
            <v>261.78631139076361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3088144</v>
          </cell>
          <cell r="T187">
            <v>3298824</v>
          </cell>
          <cell r="U187">
            <v>3299108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E187">
            <v>284</v>
          </cell>
          <cell r="AF187">
            <v>8.6091285864231537E-3</v>
          </cell>
          <cell r="AG187">
            <v>8.6091285864231537E-3</v>
          </cell>
          <cell r="AI187">
            <v>648343.05178626999</v>
          </cell>
          <cell r="AJ187">
            <v>528458.02814874542</v>
          </cell>
          <cell r="AK187">
            <v>519015.07252685912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-9442.9556218862999</v>
          </cell>
          <cell r="AV187">
            <v>-1.7868884791032769</v>
          </cell>
          <cell r="AY187">
            <v>2439800.94821373</v>
          </cell>
          <cell r="AZ187">
            <v>2770365.9718512548</v>
          </cell>
          <cell r="BA187">
            <v>2780092.9274731409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K187">
            <v>9726.9556218860671</v>
          </cell>
          <cell r="BL187">
            <v>0.35110724433948803</v>
          </cell>
          <cell r="BN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 t="str">
            <v>--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E188">
            <v>0</v>
          </cell>
          <cell r="AF188" t="str">
            <v>--</v>
          </cell>
          <cell r="AG188" t="str">
            <v>--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0</v>
          </cell>
          <cell r="AV188" t="str">
            <v>--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K188">
            <v>0</v>
          </cell>
          <cell r="BL188" t="str">
            <v>--</v>
          </cell>
          <cell r="BN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 t="str">
            <v>--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E189">
            <v>0</v>
          </cell>
          <cell r="AF189" t="str">
            <v>--</v>
          </cell>
          <cell r="AG189" t="str">
            <v>--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0</v>
          </cell>
          <cell r="AV189" t="str">
            <v>--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K189">
            <v>0</v>
          </cell>
          <cell r="BL189" t="str">
            <v>--</v>
          </cell>
          <cell r="BN189">
            <v>-180</v>
          </cell>
        </row>
        <row r="190">
          <cell r="A190">
            <v>181</v>
          </cell>
          <cell r="B190" t="str">
            <v>METHUEN</v>
          </cell>
          <cell r="C190">
            <v>134</v>
          </cell>
          <cell r="D190">
            <v>137.29641036389887</v>
          </cell>
          <cell r="E190">
            <v>137.29641036389887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1735743</v>
          </cell>
          <cell r="T190">
            <v>2002791</v>
          </cell>
          <cell r="U190">
            <v>2009392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E190">
            <v>6601</v>
          </cell>
          <cell r="AF190">
            <v>0.32959005707535738</v>
          </cell>
          <cell r="AG190">
            <v>0.32959005707535738</v>
          </cell>
          <cell r="AI190">
            <v>259702.28632580629</v>
          </cell>
          <cell r="AJ190">
            <v>419848.15129354573</v>
          </cell>
          <cell r="AK190">
            <v>423303.53016309027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3455.3788695445401</v>
          </cell>
          <cell r="AV190">
            <v>0.82300680827069872</v>
          </cell>
          <cell r="AY190">
            <v>1476040.7136741937</v>
          </cell>
          <cell r="AZ190">
            <v>1582942.8487064543</v>
          </cell>
          <cell r="BA190">
            <v>1586088.4698369098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K190">
            <v>3145.6211304555181</v>
          </cell>
          <cell r="BL190">
            <v>0.19871981689205676</v>
          </cell>
          <cell r="BN190">
            <v>-181</v>
          </cell>
        </row>
        <row r="191">
          <cell r="A191">
            <v>182</v>
          </cell>
          <cell r="B191" t="str">
            <v>MIDDLEBOROUGH</v>
          </cell>
          <cell r="C191">
            <v>47</v>
          </cell>
          <cell r="D191">
            <v>51.075233689735732</v>
          </cell>
          <cell r="E191">
            <v>51.075233689735732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659467</v>
          </cell>
          <cell r="T191">
            <v>856774</v>
          </cell>
          <cell r="U191">
            <v>857280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E191">
            <v>506</v>
          </cell>
          <cell r="AF191">
            <v>5.9058748281337614E-2</v>
          </cell>
          <cell r="AG191">
            <v>5.9058748281337614E-2</v>
          </cell>
          <cell r="AI191">
            <v>157852.40953050926</v>
          </cell>
          <cell r="AJ191">
            <v>264470.13147027348</v>
          </cell>
          <cell r="AK191">
            <v>262307.57757014845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-2162.553900125029</v>
          </cell>
          <cell r="AV191">
            <v>-0.81769305596163244</v>
          </cell>
          <cell r="AY191">
            <v>501614.59046949074</v>
          </cell>
          <cell r="AZ191">
            <v>592303.86852972652</v>
          </cell>
          <cell r="BA191">
            <v>594972.42242985149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K191">
            <v>2668.5539001249708</v>
          </cell>
          <cell r="BL191">
            <v>0.45053798259819811</v>
          </cell>
          <cell r="BN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 t="str">
            <v>--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E192">
            <v>0</v>
          </cell>
          <cell r="AF192" t="str">
            <v>--</v>
          </cell>
          <cell r="AG192" t="str">
            <v>--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 t="str">
            <v>--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K192">
            <v>0</v>
          </cell>
          <cell r="BL192" t="str">
            <v>--</v>
          </cell>
          <cell r="BN192">
            <v>-183</v>
          </cell>
        </row>
        <row r="193">
          <cell r="A193">
            <v>184</v>
          </cell>
          <cell r="B193" t="str">
            <v>MIDDLETON</v>
          </cell>
          <cell r="C193">
            <v>2</v>
          </cell>
          <cell r="D193">
            <v>2.1072319201995011</v>
          </cell>
          <cell r="E193">
            <v>2.1072319201995011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38410</v>
          </cell>
          <cell r="T193">
            <v>38598</v>
          </cell>
          <cell r="U193">
            <v>38598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E193">
            <v>0</v>
          </cell>
          <cell r="AF193">
            <v>0</v>
          </cell>
          <cell r="AG193">
            <v>0</v>
          </cell>
          <cell r="AI193">
            <v>4305.1001114238443</v>
          </cell>
          <cell r="AJ193">
            <v>2557.3472890549256</v>
          </cell>
          <cell r="AK193">
            <v>2500.3872949486818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-56.959994106243812</v>
          </cell>
          <cell r="AV193">
            <v>-2.2273077399391328</v>
          </cell>
          <cell r="AY193">
            <v>34104.899888576154</v>
          </cell>
          <cell r="AZ193">
            <v>36040.652710945076</v>
          </cell>
          <cell r="BA193">
            <v>36097.612705051317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K193">
            <v>56.959994106240629</v>
          </cell>
          <cell r="BL193">
            <v>0.1580437362305176</v>
          </cell>
          <cell r="BN193">
            <v>-184</v>
          </cell>
        </row>
        <row r="194">
          <cell r="A194">
            <v>185</v>
          </cell>
          <cell r="B194" t="str">
            <v>MILFORD</v>
          </cell>
          <cell r="C194">
            <v>70</v>
          </cell>
          <cell r="D194">
            <v>73.815127678242959</v>
          </cell>
          <cell r="E194">
            <v>73.815127678242959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0</v>
          </cell>
          <cell r="S194">
            <v>927839</v>
          </cell>
          <cell r="T194">
            <v>1047802</v>
          </cell>
          <cell r="U194">
            <v>1049060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E194">
            <v>1258</v>
          </cell>
          <cell r="AF194">
            <v>0.12006085119136145</v>
          </cell>
          <cell r="AG194">
            <v>0.12006085119136145</v>
          </cell>
          <cell r="AI194">
            <v>496510.79562592681</v>
          </cell>
          <cell r="AJ194">
            <v>273118.71167355473</v>
          </cell>
          <cell r="AK194">
            <v>264273.40543926903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-8845.3062342857011</v>
          </cell>
          <cell r="AV194">
            <v>-3.2386306233232576</v>
          </cell>
          <cell r="AY194">
            <v>431328.20437407319</v>
          </cell>
          <cell r="AZ194">
            <v>774683.28832644527</v>
          </cell>
          <cell r="BA194">
            <v>784786.59456073097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K194">
            <v>10103.306234285701</v>
          </cell>
          <cell r="BL194">
            <v>1.3041853860191077</v>
          </cell>
          <cell r="BN194">
            <v>-185</v>
          </cell>
        </row>
        <row r="195">
          <cell r="A195">
            <v>186</v>
          </cell>
          <cell r="B195" t="str">
            <v>MILLBURY</v>
          </cell>
          <cell r="C195">
            <v>7</v>
          </cell>
          <cell r="D195">
            <v>6.9945401620643546</v>
          </cell>
          <cell r="E195">
            <v>6.9945401620643546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134049</v>
          </cell>
          <cell r="T195">
            <v>139139</v>
          </cell>
          <cell r="U195">
            <v>139306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E195">
            <v>167</v>
          </cell>
          <cell r="AF195">
            <v>0.1200238610310489</v>
          </cell>
          <cell r="AG195">
            <v>0.1200238610310489</v>
          </cell>
          <cell r="AI195">
            <v>21555.615630567419</v>
          </cell>
          <cell r="AJ195">
            <v>14692.403758085014</v>
          </cell>
          <cell r="AK195">
            <v>14507.677613125003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-184.72614496001188</v>
          </cell>
          <cell r="AV195">
            <v>-1.2572901480355725</v>
          </cell>
          <cell r="AY195">
            <v>112493.38436943258</v>
          </cell>
          <cell r="AZ195">
            <v>124446.59624191499</v>
          </cell>
          <cell r="BA195">
            <v>124798.32238687499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K195">
            <v>351.7261449600046</v>
          </cell>
          <cell r="BL195">
            <v>0.28263219371325032</v>
          </cell>
          <cell r="BN195">
            <v>-186</v>
          </cell>
        </row>
        <row r="196">
          <cell r="A196">
            <v>187</v>
          </cell>
          <cell r="B196" t="str">
            <v>MILLIS</v>
          </cell>
          <cell r="C196">
            <v>4</v>
          </cell>
          <cell r="D196">
            <v>4.2259887005649714</v>
          </cell>
          <cell r="E196">
            <v>4.2259887005649714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69540</v>
          </cell>
          <cell r="T196">
            <v>73071</v>
          </cell>
          <cell r="U196">
            <v>73080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E196">
            <v>9</v>
          </cell>
          <cell r="AF196">
            <v>1.2316787781752048E-2</v>
          </cell>
          <cell r="AG196">
            <v>1.2316787781752048E-2</v>
          </cell>
          <cell r="AI196">
            <v>19696.265673898914</v>
          </cell>
          <cell r="AJ196">
            <v>10521.26103716193</v>
          </cell>
          <cell r="AK196">
            <v>10156.383783382822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-364.87725377910829</v>
          </cell>
          <cell r="AV196">
            <v>-3.467999249237641</v>
          </cell>
          <cell r="AY196">
            <v>49843.734326101083</v>
          </cell>
          <cell r="AZ196">
            <v>62549.73896283807</v>
          </cell>
          <cell r="BA196">
            <v>62923.616216617178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K196">
            <v>373.87725377910829</v>
          </cell>
          <cell r="BL196">
            <v>0.59772792017762644</v>
          </cell>
          <cell r="BN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O197">
            <v>0</v>
          </cell>
          <cell r="P197" t="str">
            <v>--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E197">
            <v>0</v>
          </cell>
          <cell r="AF197" t="str">
            <v>--</v>
          </cell>
          <cell r="AG197" t="str">
            <v>--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  <cell r="AV197" t="str">
            <v>--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K197">
            <v>0</v>
          </cell>
          <cell r="BL197" t="str">
            <v>--</v>
          </cell>
          <cell r="BN197">
            <v>-188</v>
          </cell>
        </row>
        <row r="198">
          <cell r="A198">
            <v>189</v>
          </cell>
          <cell r="B198" t="str">
            <v>MILTON</v>
          </cell>
          <cell r="C198">
            <v>5</v>
          </cell>
          <cell r="D198">
            <v>5.3946323950788528</v>
          </cell>
          <cell r="E198">
            <v>5.3946323950788528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O198">
            <v>0</v>
          </cell>
          <cell r="P198">
            <v>0</v>
          </cell>
          <cell r="S198">
            <v>74923</v>
          </cell>
          <cell r="T198">
            <v>101431</v>
          </cell>
          <cell r="U198">
            <v>101457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E198">
            <v>26</v>
          </cell>
          <cell r="AF198">
            <v>2.5633189064477868E-2</v>
          </cell>
          <cell r="AG198">
            <v>2.5633189064477868E-2</v>
          </cell>
          <cell r="AI198">
            <v>4690</v>
          </cell>
          <cell r="AJ198">
            <v>31198</v>
          </cell>
          <cell r="AK198">
            <v>31224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26</v>
          </cell>
          <cell r="AV198">
            <v>8.3338675556121622E-2</v>
          </cell>
          <cell r="AY198">
            <v>70233</v>
          </cell>
          <cell r="AZ198">
            <v>70233</v>
          </cell>
          <cell r="BA198">
            <v>70233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K198">
            <v>0</v>
          </cell>
          <cell r="BL198">
            <v>0</v>
          </cell>
          <cell r="BN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O199">
            <v>0</v>
          </cell>
          <cell r="P199" t="str">
            <v>--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E199">
            <v>0</v>
          </cell>
          <cell r="AF199" t="str">
            <v>--</v>
          </cell>
          <cell r="AG199" t="str">
            <v>--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  <cell r="AV199" t="str">
            <v>--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K199">
            <v>0</v>
          </cell>
          <cell r="BL199" t="str">
            <v>--</v>
          </cell>
          <cell r="BN199">
            <v>-190</v>
          </cell>
        </row>
        <row r="200">
          <cell r="A200">
            <v>191</v>
          </cell>
          <cell r="B200" t="str">
            <v>MONSON</v>
          </cell>
          <cell r="C200">
            <v>35</v>
          </cell>
          <cell r="D200">
            <v>40.030303030303031</v>
          </cell>
          <cell r="E200">
            <v>40.030303030303031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O200">
            <v>0</v>
          </cell>
          <cell r="P200">
            <v>0</v>
          </cell>
          <cell r="S200">
            <v>524527</v>
          </cell>
          <cell r="T200">
            <v>595800</v>
          </cell>
          <cell r="U200">
            <v>596035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E200">
            <v>235</v>
          </cell>
          <cell r="AF200">
            <v>3.944276602887431E-2</v>
          </cell>
          <cell r="AG200">
            <v>3.944276602887431E-2</v>
          </cell>
          <cell r="AI200">
            <v>130940.98122452994</v>
          </cell>
          <cell r="AJ200">
            <v>124029.22139614852</v>
          </cell>
          <cell r="AK200">
            <v>121963.61596369834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-2065.6054324501893</v>
          </cell>
          <cell r="AV200">
            <v>-1.6654183660902433</v>
          </cell>
          <cell r="AY200">
            <v>393586.01877547009</v>
          </cell>
          <cell r="AZ200">
            <v>471770.77860385145</v>
          </cell>
          <cell r="BA200">
            <v>474071.38403630164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K200">
            <v>2300.6054324501893</v>
          </cell>
          <cell r="BL200">
            <v>0.48765322838741909</v>
          </cell>
          <cell r="BN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O201">
            <v>0</v>
          </cell>
          <cell r="P201" t="str">
            <v>--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E201">
            <v>0</v>
          </cell>
          <cell r="AF201" t="str">
            <v>--</v>
          </cell>
          <cell r="AG201" t="str">
            <v>--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  <cell r="AV201" t="str">
            <v>--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K201">
            <v>0</v>
          </cell>
          <cell r="BL201" t="str">
            <v>--</v>
          </cell>
          <cell r="BN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O202">
            <v>0</v>
          </cell>
          <cell r="P202" t="str">
            <v>--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E202">
            <v>0</v>
          </cell>
          <cell r="AF202" t="str">
            <v>--</v>
          </cell>
          <cell r="AG202" t="str">
            <v>--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  <cell r="AV202" t="str">
            <v>--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K202">
            <v>0</v>
          </cell>
          <cell r="BL202" t="str">
            <v>--</v>
          </cell>
          <cell r="BN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O203">
            <v>0</v>
          </cell>
          <cell r="P203" t="str">
            <v>--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E203">
            <v>0</v>
          </cell>
          <cell r="AF203" t="str">
            <v>--</v>
          </cell>
          <cell r="AG203" t="str">
            <v>--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  <cell r="AV203" t="str">
            <v>--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K203">
            <v>0</v>
          </cell>
          <cell r="BL203" t="str">
            <v>--</v>
          </cell>
          <cell r="BN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O204">
            <v>0</v>
          </cell>
          <cell r="P204" t="str">
            <v>--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E204">
            <v>0</v>
          </cell>
          <cell r="AF204" t="str">
            <v>--</v>
          </cell>
          <cell r="AG204" t="str">
            <v>--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  <cell r="AV204" t="str">
            <v>--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K204">
            <v>0</v>
          </cell>
          <cell r="BL204" t="str">
            <v>--</v>
          </cell>
          <cell r="BN204">
            <v>-195</v>
          </cell>
        </row>
        <row r="205">
          <cell r="A205">
            <v>196</v>
          </cell>
          <cell r="B205" t="str">
            <v>NAHANT</v>
          </cell>
          <cell r="C205">
            <v>7</v>
          </cell>
          <cell r="D205">
            <v>7.3414634146341466</v>
          </cell>
          <cell r="E205">
            <v>7.3414634146341466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S205">
            <v>109179</v>
          </cell>
          <cell r="T205">
            <v>125500</v>
          </cell>
          <cell r="U205">
            <v>125525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E205">
            <v>25</v>
          </cell>
          <cell r="AF205">
            <v>1.9920318725108466E-2</v>
          </cell>
          <cell r="AG205">
            <v>1.9920318725108466E-2</v>
          </cell>
          <cell r="AI205">
            <v>66307.747280608979</v>
          </cell>
          <cell r="AJ205">
            <v>35020.476477845426</v>
          </cell>
          <cell r="AK205">
            <v>33644.591616411883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-1375.8848614335438</v>
          </cell>
          <cell r="AV205">
            <v>-3.9288010895681347</v>
          </cell>
          <cell r="AY205">
            <v>42871.252719391021</v>
          </cell>
          <cell r="AZ205">
            <v>90479.523522154574</v>
          </cell>
          <cell r="BA205">
            <v>91880.408383588117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K205">
            <v>1400.8848614335438</v>
          </cell>
          <cell r="BL205">
            <v>1.5482893884720017</v>
          </cell>
          <cell r="BN205">
            <v>-196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O206">
            <v>0</v>
          </cell>
          <cell r="P206" t="str">
            <v>--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E206">
            <v>0</v>
          </cell>
          <cell r="AF206" t="str">
            <v>--</v>
          </cell>
          <cell r="AG206" t="str">
            <v>--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  <cell r="AV206" t="str">
            <v>--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K206">
            <v>0</v>
          </cell>
          <cell r="BL206" t="str">
            <v>--</v>
          </cell>
          <cell r="BN206">
            <v>-197</v>
          </cell>
        </row>
        <row r="207">
          <cell r="A207">
            <v>198</v>
          </cell>
          <cell r="B207" t="str">
            <v>NATICK</v>
          </cell>
          <cell r="C207">
            <v>20</v>
          </cell>
          <cell r="D207">
            <v>19.781791626851877</v>
          </cell>
          <cell r="E207">
            <v>19.781791626851877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O207">
            <v>0</v>
          </cell>
          <cell r="P207">
            <v>0</v>
          </cell>
          <cell r="S207">
            <v>278752</v>
          </cell>
          <cell r="T207">
            <v>282805</v>
          </cell>
          <cell r="U207">
            <v>282805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E207">
            <v>0</v>
          </cell>
          <cell r="AF207">
            <v>0</v>
          </cell>
          <cell r="AG207">
            <v>0</v>
          </cell>
          <cell r="AI207">
            <v>18544</v>
          </cell>
          <cell r="AJ207">
            <v>22597</v>
          </cell>
          <cell r="AK207">
            <v>22597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  <cell r="AV207">
            <v>0</v>
          </cell>
          <cell r="AY207">
            <v>260208</v>
          </cell>
          <cell r="AZ207">
            <v>260208</v>
          </cell>
          <cell r="BA207">
            <v>260208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K207">
            <v>0</v>
          </cell>
          <cell r="BL207">
            <v>0</v>
          </cell>
          <cell r="BN207">
            <v>-198</v>
          </cell>
        </row>
        <row r="208">
          <cell r="A208">
            <v>199</v>
          </cell>
          <cell r="B208" t="str">
            <v>NEEDHAM</v>
          </cell>
          <cell r="C208">
            <v>3</v>
          </cell>
          <cell r="D208">
            <v>3.1876278118609416</v>
          </cell>
          <cell r="E208">
            <v>3.1876278118609416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O208">
            <v>0</v>
          </cell>
          <cell r="P208">
            <v>0</v>
          </cell>
          <cell r="S208">
            <v>84289</v>
          </cell>
          <cell r="T208">
            <v>87645</v>
          </cell>
          <cell r="U208">
            <v>87630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E208">
            <v>-15</v>
          </cell>
          <cell r="AF208">
            <v>-1.7114495978098887E-2</v>
          </cell>
          <cell r="AG208">
            <v>-1.7114495978098887E-2</v>
          </cell>
          <cell r="AI208">
            <v>8688.9787177636099</v>
          </cell>
          <cell r="AJ208">
            <v>7363.2010582985513</v>
          </cell>
          <cell r="AK208">
            <v>7210.438620445806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-152.76243785274528</v>
          </cell>
          <cell r="AV208">
            <v>-2.0746742706499566</v>
          </cell>
          <cell r="AY208">
            <v>75600.021282236383</v>
          </cell>
          <cell r="AZ208">
            <v>80281.798941701447</v>
          </cell>
          <cell r="BA208">
            <v>80419.561379554187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K208">
            <v>137.76243785273982</v>
          </cell>
          <cell r="BL208">
            <v>0.17159859354021201</v>
          </cell>
          <cell r="BN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 t="str">
            <v>--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E209">
            <v>0</v>
          </cell>
          <cell r="AF209" t="str">
            <v>--</v>
          </cell>
          <cell r="AG209" t="str">
            <v>--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  <cell r="AV209" t="str">
            <v>--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K209">
            <v>0</v>
          </cell>
          <cell r="BL209" t="str">
            <v>--</v>
          </cell>
          <cell r="BN209">
            <v>-200</v>
          </cell>
        </row>
        <row r="210">
          <cell r="A210">
            <v>201</v>
          </cell>
          <cell r="B210" t="str">
            <v>NEW BEDFORD</v>
          </cell>
          <cell r="C210">
            <v>1283.2899999999988</v>
          </cell>
          <cell r="D210">
            <v>1287.5775057668059</v>
          </cell>
          <cell r="E210">
            <v>1287.5775057668059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17864994</v>
          </cell>
          <cell r="T210">
            <v>18742035</v>
          </cell>
          <cell r="U210">
            <v>18839783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E210">
            <v>97748</v>
          </cell>
          <cell r="AF210">
            <v>0.52154421865076017</v>
          </cell>
          <cell r="AG210">
            <v>0.52154421865076017</v>
          </cell>
          <cell r="AI210">
            <v>3113001.4512409512</v>
          </cell>
          <cell r="AJ210">
            <v>2610925.2771827336</v>
          </cell>
          <cell r="AK210">
            <v>2663676.0457722694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52750.768589535728</v>
          </cell>
          <cell r="AV210">
            <v>2.0203859930627788</v>
          </cell>
          <cell r="AY210">
            <v>14751992.548759049</v>
          </cell>
          <cell r="AZ210">
            <v>16131109.722817266</v>
          </cell>
          <cell r="BA210">
            <v>16176106.954227731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K210">
            <v>44997.231410464272</v>
          </cell>
          <cell r="BL210">
            <v>0.27894690559828739</v>
          </cell>
          <cell r="BN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O211">
            <v>0</v>
          </cell>
          <cell r="P211" t="str">
            <v>--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E211">
            <v>0</v>
          </cell>
          <cell r="AF211" t="str">
            <v>--</v>
          </cell>
          <cell r="AG211" t="str">
            <v>--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  <cell r="AV211" t="str">
            <v>--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K211">
            <v>0</v>
          </cell>
          <cell r="BL211" t="str">
            <v>--</v>
          </cell>
          <cell r="BN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 t="str">
            <v>--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E212">
            <v>0</v>
          </cell>
          <cell r="AF212" t="str">
            <v>--</v>
          </cell>
          <cell r="AG212" t="str">
            <v>--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  <cell r="AV212" t="str">
            <v>--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K212">
            <v>0</v>
          </cell>
          <cell r="BL212" t="str">
            <v>--</v>
          </cell>
          <cell r="BN212">
            <v>-203</v>
          </cell>
        </row>
        <row r="213">
          <cell r="A213">
            <v>204</v>
          </cell>
          <cell r="B213" t="str">
            <v>NEWBURYPORT</v>
          </cell>
          <cell r="C213">
            <v>139</v>
          </cell>
          <cell r="D213">
            <v>139</v>
          </cell>
          <cell r="E213">
            <v>139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O213">
            <v>0</v>
          </cell>
          <cell r="P213">
            <v>0</v>
          </cell>
          <cell r="S213">
            <v>2180215</v>
          </cell>
          <cell r="T213">
            <v>2257587</v>
          </cell>
          <cell r="U213">
            <v>2257587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E213">
            <v>0</v>
          </cell>
          <cell r="AF213">
            <v>0</v>
          </cell>
          <cell r="AG213">
            <v>0</v>
          </cell>
          <cell r="AI213">
            <v>130382</v>
          </cell>
          <cell r="AJ213">
            <v>207754</v>
          </cell>
          <cell r="AK213">
            <v>207754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0</v>
          </cell>
          <cell r="AV213">
            <v>0</v>
          </cell>
          <cell r="AY213">
            <v>2049833</v>
          </cell>
          <cell r="AZ213">
            <v>2049833</v>
          </cell>
          <cell r="BA213">
            <v>2049833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K213">
            <v>0</v>
          </cell>
          <cell r="BL213">
            <v>0</v>
          </cell>
          <cell r="BN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O214">
            <v>0</v>
          </cell>
          <cell r="P214" t="str">
            <v>--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E214">
            <v>0</v>
          </cell>
          <cell r="AF214" t="str">
            <v>--</v>
          </cell>
          <cell r="AG214" t="str">
            <v>--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  <cell r="AV214" t="str">
            <v>--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K214">
            <v>0</v>
          </cell>
          <cell r="BL214" t="str">
            <v>--</v>
          </cell>
          <cell r="BN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O215">
            <v>0</v>
          </cell>
          <cell r="P215" t="str">
            <v>--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E215">
            <v>0</v>
          </cell>
          <cell r="AF215" t="str">
            <v>--</v>
          </cell>
          <cell r="AG215" t="str">
            <v>--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  <cell r="AV215" t="str">
            <v>--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K215">
            <v>0</v>
          </cell>
          <cell r="BL215" t="str">
            <v>--</v>
          </cell>
          <cell r="BN215">
            <v>-206</v>
          </cell>
        </row>
        <row r="216">
          <cell r="A216">
            <v>207</v>
          </cell>
          <cell r="B216" t="str">
            <v>NEWTON</v>
          </cell>
          <cell r="C216">
            <v>2</v>
          </cell>
          <cell r="D216">
            <v>2.0278004905968925</v>
          </cell>
          <cell r="E216">
            <v>2.0278004905968925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O216">
            <v>0</v>
          </cell>
          <cell r="P216">
            <v>0</v>
          </cell>
          <cell r="S216">
            <v>54984</v>
          </cell>
          <cell r="T216">
            <v>47474</v>
          </cell>
          <cell r="U216">
            <v>47488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E216">
            <v>14</v>
          </cell>
          <cell r="AF216">
            <v>2.9489826010031805E-2</v>
          </cell>
          <cell r="AG216">
            <v>2.9489826010031805E-2</v>
          </cell>
          <cell r="AI216">
            <v>1876</v>
          </cell>
          <cell r="AJ216">
            <v>1904</v>
          </cell>
          <cell r="AK216">
            <v>1904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  <cell r="AV216">
            <v>0</v>
          </cell>
          <cell r="AY216">
            <v>53108</v>
          </cell>
          <cell r="AZ216">
            <v>45570</v>
          </cell>
          <cell r="BA216">
            <v>45584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K216">
            <v>14</v>
          </cell>
          <cell r="BL216">
            <v>3.0721966205837781E-2</v>
          </cell>
          <cell r="BN216">
            <v>-207</v>
          </cell>
        </row>
        <row r="217">
          <cell r="A217">
            <v>208</v>
          </cell>
          <cell r="B217" t="str">
            <v>NORFOLK</v>
          </cell>
          <cell r="C217">
            <v>12</v>
          </cell>
          <cell r="D217">
            <v>12.517116122480971</v>
          </cell>
          <cell r="E217">
            <v>12.517116122480971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S217">
            <v>191984</v>
          </cell>
          <cell r="T217">
            <v>234374</v>
          </cell>
          <cell r="U217">
            <v>234325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E217">
            <v>-49</v>
          </cell>
          <cell r="AF217">
            <v>-2.0906755868821403E-2</v>
          </cell>
          <cell r="AG217">
            <v>-2.0906755868821403E-2</v>
          </cell>
          <cell r="AI217">
            <v>117314.29566953637</v>
          </cell>
          <cell r="AJ217">
            <v>75186.311329400705</v>
          </cell>
          <cell r="AK217">
            <v>72650.349236795126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-2535.9620926055795</v>
          </cell>
          <cell r="AV217">
            <v>-3.3729039871303268</v>
          </cell>
          <cell r="AY217">
            <v>74669.704330463632</v>
          </cell>
          <cell r="AZ217">
            <v>159187.68867059931</v>
          </cell>
          <cell r="BA217">
            <v>161674.65076320487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K217">
            <v>2486.962092605565</v>
          </cell>
          <cell r="BL217">
            <v>1.5622829336706667</v>
          </cell>
          <cell r="BN217">
            <v>-208</v>
          </cell>
        </row>
        <row r="218">
          <cell r="A218">
            <v>209</v>
          </cell>
          <cell r="B218" t="str">
            <v>NORTH ADAMS</v>
          </cell>
          <cell r="C218">
            <v>73</v>
          </cell>
          <cell r="D218">
            <v>71.233870967741936</v>
          </cell>
          <cell r="E218">
            <v>71.233870967741936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O218">
            <v>0</v>
          </cell>
          <cell r="P218">
            <v>0</v>
          </cell>
          <cell r="S218">
            <v>1115221</v>
          </cell>
          <cell r="T218">
            <v>1203902</v>
          </cell>
          <cell r="U218">
            <v>1208459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E218">
            <v>4557</v>
          </cell>
          <cell r="AF218">
            <v>0.37851918179385713</v>
          </cell>
          <cell r="AG218">
            <v>0.37851918179385713</v>
          </cell>
          <cell r="AI218">
            <v>145771.77661120374</v>
          </cell>
          <cell r="AJ218">
            <v>171516.08762594609</v>
          </cell>
          <cell r="AK218">
            <v>174221.16035907544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2705.0727331293456</v>
          </cell>
          <cell r="AV218">
            <v>1.5771539396518541</v>
          </cell>
          <cell r="AY218">
            <v>969449.22338879621</v>
          </cell>
          <cell r="AZ218">
            <v>1032385.9123740538</v>
          </cell>
          <cell r="BA218">
            <v>1034237.8396409246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K218">
            <v>1851.9272668707417</v>
          </cell>
          <cell r="BL218">
            <v>0.17938323689559166</v>
          </cell>
          <cell r="BN218">
            <v>-209</v>
          </cell>
        </row>
        <row r="219">
          <cell r="A219">
            <v>210</v>
          </cell>
          <cell r="B219" t="str">
            <v>NORTHAMPTON</v>
          </cell>
          <cell r="C219">
            <v>169</v>
          </cell>
          <cell r="D219">
            <v>173.26440160800928</v>
          </cell>
          <cell r="E219">
            <v>173.26440160800928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O219">
            <v>0</v>
          </cell>
          <cell r="P219">
            <v>0</v>
          </cell>
          <cell r="S219">
            <v>2380246</v>
          </cell>
          <cell r="T219">
            <v>2524246</v>
          </cell>
          <cell r="U219">
            <v>2524949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E219">
            <v>703</v>
          </cell>
          <cell r="AF219">
            <v>2.7849900524756777E-2</v>
          </cell>
          <cell r="AG219">
            <v>2.7849900524756777E-2</v>
          </cell>
          <cell r="AI219">
            <v>158522</v>
          </cell>
          <cell r="AJ219">
            <v>302522</v>
          </cell>
          <cell r="AK219">
            <v>303225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703</v>
          </cell>
          <cell r="AV219">
            <v>0.23237979386623309</v>
          </cell>
          <cell r="AY219">
            <v>2221724</v>
          </cell>
          <cell r="AZ219">
            <v>2221724</v>
          </cell>
          <cell r="BA219">
            <v>2221724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K219">
            <v>0</v>
          </cell>
          <cell r="BL219">
            <v>0</v>
          </cell>
          <cell r="BN219">
            <v>-210</v>
          </cell>
        </row>
        <row r="220">
          <cell r="A220">
            <v>211</v>
          </cell>
          <cell r="B220" t="str">
            <v>NORTH ANDOVER</v>
          </cell>
          <cell r="C220">
            <v>6</v>
          </cell>
          <cell r="D220">
            <v>6.0793109843742821</v>
          </cell>
          <cell r="E220">
            <v>6.0793109843742821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O220">
            <v>0</v>
          </cell>
          <cell r="P220">
            <v>0</v>
          </cell>
          <cell r="S220">
            <v>95836</v>
          </cell>
          <cell r="T220">
            <v>101603</v>
          </cell>
          <cell r="U220">
            <v>101676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E220">
            <v>73</v>
          </cell>
          <cell r="AF220">
            <v>7.1848272196683993E-2</v>
          </cell>
          <cell r="AG220">
            <v>7.1848272196683993E-2</v>
          </cell>
          <cell r="AI220">
            <v>5628</v>
          </cell>
          <cell r="AJ220">
            <v>11395</v>
          </cell>
          <cell r="AK220">
            <v>11468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73</v>
          </cell>
          <cell r="AV220">
            <v>0.64063185607723394</v>
          </cell>
          <cell r="AY220">
            <v>90208</v>
          </cell>
          <cell r="AZ220">
            <v>90208</v>
          </cell>
          <cell r="BA220">
            <v>90208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K220">
            <v>0</v>
          </cell>
          <cell r="BL220">
            <v>0</v>
          </cell>
          <cell r="BN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140</v>
          </cell>
          <cell r="D221">
            <v>142.35781840309906</v>
          </cell>
          <cell r="E221">
            <v>142.35781840309906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S221">
            <v>2004074</v>
          </cell>
          <cell r="T221">
            <v>2122468</v>
          </cell>
          <cell r="U221">
            <v>2122884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E221">
            <v>416</v>
          </cell>
          <cell r="AF221">
            <v>1.9599824355420736E-2</v>
          </cell>
          <cell r="AG221">
            <v>1.9599824355420736E-2</v>
          </cell>
          <cell r="AI221">
            <v>178085.60616814654</v>
          </cell>
          <cell r="AJ221">
            <v>259212.03794234799</v>
          </cell>
          <cell r="AK221">
            <v>258531.43075057969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-680.60719176830025</v>
          </cell>
          <cell r="AV221">
            <v>-0.26256774074654432</v>
          </cell>
          <cell r="AY221">
            <v>1825988.3938318535</v>
          </cell>
          <cell r="AZ221">
            <v>1863255.962057652</v>
          </cell>
          <cell r="BA221">
            <v>1864352.5692494204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K221">
            <v>1096.6071917684749</v>
          </cell>
          <cell r="BL221">
            <v>5.885435034687081E-2</v>
          </cell>
          <cell r="BN221">
            <v>-212</v>
          </cell>
        </row>
        <row r="222">
          <cell r="A222">
            <v>213</v>
          </cell>
          <cell r="B222" t="str">
            <v>NORTHBOROUGH</v>
          </cell>
          <cell r="C222">
            <v>2</v>
          </cell>
          <cell r="D222">
            <v>2.0038170191834732</v>
          </cell>
          <cell r="E222">
            <v>2.0038170191834732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O222">
            <v>0</v>
          </cell>
          <cell r="P222">
            <v>0</v>
          </cell>
          <cell r="S222">
            <v>41596</v>
          </cell>
          <cell r="T222">
            <v>43842</v>
          </cell>
          <cell r="U222">
            <v>43851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E222">
            <v>9</v>
          </cell>
          <cell r="AF222">
            <v>2.0528260572061363E-2</v>
          </cell>
          <cell r="AG222">
            <v>2.0528260572061363E-2</v>
          </cell>
          <cell r="AI222">
            <v>2307.2195600101077</v>
          </cell>
          <cell r="AJ222">
            <v>4209.5801700876564</v>
          </cell>
          <cell r="AK222">
            <v>4208.4684980815673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-1.1116720060890657</v>
          </cell>
          <cell r="AV222">
            <v>-2.6408144308265324E-2</v>
          </cell>
          <cell r="AY222">
            <v>39288.780439989889</v>
          </cell>
          <cell r="AZ222">
            <v>39632.419829912345</v>
          </cell>
          <cell r="BA222">
            <v>39642.531501918435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K222">
            <v>10.111672006089066</v>
          </cell>
          <cell r="BL222">
            <v>2.5513637697338609E-2</v>
          </cell>
          <cell r="BN222">
            <v>-213</v>
          </cell>
        </row>
        <row r="223">
          <cell r="A223">
            <v>214</v>
          </cell>
          <cell r="B223" t="str">
            <v>NORTHBRIDGE</v>
          </cell>
          <cell r="C223">
            <v>3</v>
          </cell>
          <cell r="D223">
            <v>3.0475285652757722</v>
          </cell>
          <cell r="E223">
            <v>3.0475285652757722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44322</v>
          </cell>
          <cell r="T223">
            <v>45504</v>
          </cell>
          <cell r="U223">
            <v>45531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E223">
            <v>27</v>
          </cell>
          <cell r="AF223">
            <v>5.9335443037977775E-2</v>
          </cell>
          <cell r="AG223">
            <v>5.9335443037977775E-2</v>
          </cell>
          <cell r="AI223">
            <v>2804</v>
          </cell>
          <cell r="AJ223">
            <v>3986</v>
          </cell>
          <cell r="AK223">
            <v>4013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27</v>
          </cell>
          <cell r="AV223">
            <v>0.67737079779226494</v>
          </cell>
          <cell r="AY223">
            <v>41518</v>
          </cell>
          <cell r="AZ223">
            <v>41518</v>
          </cell>
          <cell r="BA223">
            <v>41518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K223">
            <v>0</v>
          </cell>
          <cell r="BL223">
            <v>0</v>
          </cell>
          <cell r="BN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8</v>
          </cell>
          <cell r="D224">
            <v>9.3333333333333357</v>
          </cell>
          <cell r="E224">
            <v>9.3333333333333357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O224">
            <v>0</v>
          </cell>
          <cell r="P224">
            <v>0</v>
          </cell>
          <cell r="S224">
            <v>106312</v>
          </cell>
          <cell r="T224">
            <v>119798</v>
          </cell>
          <cell r="U224">
            <v>119889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E224">
            <v>91</v>
          </cell>
          <cell r="AF224">
            <v>7.5961201355623231E-2</v>
          </cell>
          <cell r="AG224">
            <v>7.5961201355623231E-2</v>
          </cell>
          <cell r="AI224">
            <v>41595.939207489762</v>
          </cell>
          <cell r="AJ224">
            <v>27914.03154054514</v>
          </cell>
          <cell r="AK224">
            <v>27205.60929886948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-708.42224167566019</v>
          </cell>
          <cell r="AV224">
            <v>-2.5378714667090518</v>
          </cell>
          <cell r="AY224">
            <v>64716.060792510238</v>
          </cell>
          <cell r="AZ224">
            <v>91883.96845945486</v>
          </cell>
          <cell r="BA224">
            <v>92683.390701130527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K224">
            <v>799.42224167566746</v>
          </cell>
          <cell r="BL224">
            <v>0.87003451753220329</v>
          </cell>
          <cell r="BN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 t="str">
            <v>--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E225">
            <v>0</v>
          </cell>
          <cell r="AF225" t="str">
            <v>--</v>
          </cell>
          <cell r="AG225" t="str">
            <v>--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  <cell r="AV225" t="str">
            <v>--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K225">
            <v>0</v>
          </cell>
          <cell r="BL225" t="str">
            <v>--</v>
          </cell>
          <cell r="BN225">
            <v>-216</v>
          </cell>
        </row>
        <row r="226">
          <cell r="A226">
            <v>217</v>
          </cell>
          <cell r="B226" t="str">
            <v>NORTH READING</v>
          </cell>
          <cell r="C226">
            <v>2</v>
          </cell>
          <cell r="D226">
            <v>2.0755137703187274</v>
          </cell>
          <cell r="E226">
            <v>2.0755137703187274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O226">
            <v>0</v>
          </cell>
          <cell r="P226">
            <v>0</v>
          </cell>
          <cell r="S226">
            <v>34692</v>
          </cell>
          <cell r="T226">
            <v>37199</v>
          </cell>
          <cell r="U226">
            <v>37199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E226">
            <v>0</v>
          </cell>
          <cell r="AF226">
            <v>0</v>
          </cell>
          <cell r="AG226">
            <v>0</v>
          </cell>
          <cell r="AI226">
            <v>15854.183687162182</v>
          </cell>
          <cell r="AJ226">
            <v>7221.952168147167</v>
          </cell>
          <cell r="AK226">
            <v>6894.1775915900671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-327.77457655709986</v>
          </cell>
          <cell r="AV226">
            <v>-4.5385869211758028</v>
          </cell>
          <cell r="AY226">
            <v>18837.816312837818</v>
          </cell>
          <cell r="AZ226">
            <v>29977.047831852833</v>
          </cell>
          <cell r="BA226">
            <v>30304.822408409935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K226">
            <v>327.77457655710168</v>
          </cell>
          <cell r="BL226">
            <v>1.0934184660065682</v>
          </cell>
          <cell r="BN226">
            <v>-217</v>
          </cell>
        </row>
        <row r="227">
          <cell r="A227">
            <v>218</v>
          </cell>
          <cell r="B227" t="str">
            <v>NORTON</v>
          </cell>
          <cell r="C227">
            <v>91</v>
          </cell>
          <cell r="D227">
            <v>92.549332473562913</v>
          </cell>
          <cell r="E227">
            <v>92.549332473562913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O227">
            <v>0</v>
          </cell>
          <cell r="P227">
            <v>0</v>
          </cell>
          <cell r="S227">
            <v>1387860</v>
          </cell>
          <cell r="T227">
            <v>1468507</v>
          </cell>
          <cell r="U227">
            <v>1468806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E227">
            <v>299</v>
          </cell>
          <cell r="AF227">
            <v>2.0360815440434443E-2</v>
          </cell>
          <cell r="AG227">
            <v>2.0360815440434443E-2</v>
          </cell>
          <cell r="AI227">
            <v>158767.70106848332</v>
          </cell>
          <cell r="AJ227">
            <v>180914.42132938278</v>
          </cell>
          <cell r="AK227">
            <v>179492.03647556918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-1422.3848538135935</v>
          </cell>
          <cell r="AV227">
            <v>-0.78621971834070825</v>
          </cell>
          <cell r="AY227">
            <v>1229092.2989315167</v>
          </cell>
          <cell r="AZ227">
            <v>1287592.5786706172</v>
          </cell>
          <cell r="BA227">
            <v>1289313.9635244308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K227">
            <v>1721.3848538135644</v>
          </cell>
          <cell r="BL227">
            <v>0.13369018137638911</v>
          </cell>
          <cell r="BN227">
            <v>-218</v>
          </cell>
        </row>
        <row r="228">
          <cell r="A228">
            <v>219</v>
          </cell>
          <cell r="B228" t="str">
            <v>NORWELL</v>
          </cell>
          <cell r="C228">
            <v>13</v>
          </cell>
          <cell r="D228">
            <v>13.961038961038964</v>
          </cell>
          <cell r="E228">
            <v>13.961038961038964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224627</v>
          </cell>
          <cell r="T228">
            <v>252915</v>
          </cell>
          <cell r="U228">
            <v>252889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E228">
            <v>-26</v>
          </cell>
          <cell r="AF228">
            <v>-1.0280133641737965E-2</v>
          </cell>
          <cell r="AG228">
            <v>-1.0280133641737965E-2</v>
          </cell>
          <cell r="AI228">
            <v>77580.380298151373</v>
          </cell>
          <cell r="AJ228">
            <v>53761.894603561188</v>
          </cell>
          <cell r="AK228">
            <v>52202.648683026346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-1559.2459205348423</v>
          </cell>
          <cell r="AV228">
            <v>-2.9002808253553614</v>
          </cell>
          <cell r="AY228">
            <v>147046.61970184863</v>
          </cell>
          <cell r="AZ228">
            <v>199153.1053964388</v>
          </cell>
          <cell r="BA228">
            <v>200686.35131697365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K228">
            <v>1533.2459205348569</v>
          </cell>
          <cell r="BL228">
            <v>0.76988300909630603</v>
          </cell>
          <cell r="BN228">
            <v>-219</v>
          </cell>
        </row>
        <row r="229">
          <cell r="A229">
            <v>220</v>
          </cell>
          <cell r="B229" t="str">
            <v>NORWOOD</v>
          </cell>
          <cell r="C229">
            <v>57</v>
          </cell>
          <cell r="D229">
            <v>58.610475745615204</v>
          </cell>
          <cell r="E229">
            <v>58.610475745615204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S229">
            <v>971922</v>
          </cell>
          <cell r="T229">
            <v>1093947</v>
          </cell>
          <cell r="U229">
            <v>1094870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E229">
            <v>923</v>
          </cell>
          <cell r="AF229">
            <v>8.4373374578472493E-2</v>
          </cell>
          <cell r="AG229">
            <v>8.4373374578472493E-2</v>
          </cell>
          <cell r="AI229">
            <v>53466</v>
          </cell>
          <cell r="AJ229">
            <v>175491</v>
          </cell>
          <cell r="AK229">
            <v>176414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923</v>
          </cell>
          <cell r="AV229">
            <v>0.52595289786940835</v>
          </cell>
          <cell r="AY229">
            <v>918456</v>
          </cell>
          <cell r="AZ229">
            <v>918456</v>
          </cell>
          <cell r="BA229">
            <v>918456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K229">
            <v>0</v>
          </cell>
          <cell r="BL229">
            <v>0</v>
          </cell>
          <cell r="BN229">
            <v>-220</v>
          </cell>
        </row>
        <row r="230">
          <cell r="A230">
            <v>221</v>
          </cell>
          <cell r="B230" t="str">
            <v>OAK BLUFFS</v>
          </cell>
          <cell r="C230">
            <v>35</v>
          </cell>
          <cell r="D230">
            <v>36.627906976744178</v>
          </cell>
          <cell r="E230">
            <v>36.627906976744178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O230">
            <v>0</v>
          </cell>
          <cell r="P230">
            <v>0</v>
          </cell>
          <cell r="S230">
            <v>912835</v>
          </cell>
          <cell r="T230">
            <v>929754</v>
          </cell>
          <cell r="U230">
            <v>931068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E230">
            <v>1314</v>
          </cell>
          <cell r="AF230">
            <v>0.14132770603836331</v>
          </cell>
          <cell r="AG230">
            <v>0.14132770603836331</v>
          </cell>
          <cell r="AI230">
            <v>138139.09046275623</v>
          </cell>
          <cell r="AJ230">
            <v>71137.14865978797</v>
          </cell>
          <cell r="AK230">
            <v>69981.754687969951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-1155.3939718180191</v>
          </cell>
          <cell r="AV230">
            <v>-1.6241780751484303</v>
          </cell>
          <cell r="AY230">
            <v>774695.90953724377</v>
          </cell>
          <cell r="AZ230">
            <v>858616.85134021204</v>
          </cell>
          <cell r="BA230">
            <v>861086.24531203008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K230">
            <v>2469.3939718180336</v>
          </cell>
          <cell r="BL230">
            <v>0.28760138680758995</v>
          </cell>
          <cell r="BN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O231">
            <v>0</v>
          </cell>
          <cell r="P231" t="str">
            <v>--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E231">
            <v>0</v>
          </cell>
          <cell r="AF231" t="str">
            <v>--</v>
          </cell>
          <cell r="AG231" t="str">
            <v>--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  <cell r="AV231" t="str">
            <v>--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K231">
            <v>0</v>
          </cell>
          <cell r="BL231" t="str">
            <v>--</v>
          </cell>
          <cell r="BN231">
            <v>-222</v>
          </cell>
        </row>
        <row r="232">
          <cell r="A232">
            <v>223</v>
          </cell>
          <cell r="B232" t="str">
            <v>ORANGE</v>
          </cell>
          <cell r="C232">
            <v>4</v>
          </cell>
          <cell r="D232">
            <v>4.325925925925926</v>
          </cell>
          <cell r="E232">
            <v>4.325925925925926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O232">
            <v>0</v>
          </cell>
          <cell r="P232">
            <v>0</v>
          </cell>
          <cell r="S232">
            <v>42096</v>
          </cell>
          <cell r="T232">
            <v>46809</v>
          </cell>
          <cell r="U232">
            <v>46809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E232">
            <v>0</v>
          </cell>
          <cell r="AF232">
            <v>0</v>
          </cell>
          <cell r="AG232">
            <v>0</v>
          </cell>
          <cell r="AI232">
            <v>3752</v>
          </cell>
          <cell r="AJ232">
            <v>8465</v>
          </cell>
          <cell r="AK232">
            <v>8465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0</v>
          </cell>
          <cell r="AV232">
            <v>0</v>
          </cell>
          <cell r="AY232">
            <v>38344</v>
          </cell>
          <cell r="AZ232">
            <v>38344</v>
          </cell>
          <cell r="BA232">
            <v>38344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K232">
            <v>0</v>
          </cell>
          <cell r="BL232">
            <v>0</v>
          </cell>
          <cell r="BN232">
            <v>-223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O233">
            <v>0</v>
          </cell>
          <cell r="P233" t="str">
            <v>--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E233">
            <v>0</v>
          </cell>
          <cell r="AF233" t="str">
            <v>--</v>
          </cell>
          <cell r="AG233" t="str">
            <v>--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  <cell r="AV233" t="str">
            <v>--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K233">
            <v>0</v>
          </cell>
          <cell r="BL233" t="str">
            <v>--</v>
          </cell>
          <cell r="BN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O234">
            <v>0</v>
          </cell>
          <cell r="P234" t="str">
            <v>--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E234">
            <v>0</v>
          </cell>
          <cell r="AF234" t="str">
            <v>--</v>
          </cell>
          <cell r="AG234" t="str">
            <v>--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  <cell r="AV234" t="str">
            <v>--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K234">
            <v>0</v>
          </cell>
          <cell r="BL234" t="str">
            <v>--</v>
          </cell>
          <cell r="BN234">
            <v>-225</v>
          </cell>
        </row>
        <row r="235">
          <cell r="A235">
            <v>226</v>
          </cell>
          <cell r="B235" t="str">
            <v>OXFORD</v>
          </cell>
          <cell r="C235">
            <v>34</v>
          </cell>
          <cell r="D235">
            <v>34.008301471166732</v>
          </cell>
          <cell r="E235">
            <v>34.008301471166732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457537</v>
          </cell>
          <cell r="T235">
            <v>481321</v>
          </cell>
          <cell r="U235">
            <v>481955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E235">
            <v>634</v>
          </cell>
          <cell r="AF235">
            <v>0.13172082664167917</v>
          </cell>
          <cell r="AG235">
            <v>0.13172082664167917</v>
          </cell>
          <cell r="AI235">
            <v>100741.83304391635</v>
          </cell>
          <cell r="AJ235">
            <v>69647.364141048834</v>
          </cell>
          <cell r="AK235">
            <v>68666.551945428917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-980.81219561991747</v>
          </cell>
          <cell r="AV235">
            <v>-1.4082545803651536</v>
          </cell>
          <cell r="AY235">
            <v>356795.16695608362</v>
          </cell>
          <cell r="AZ235">
            <v>411673.63585895114</v>
          </cell>
          <cell r="BA235">
            <v>413288.44805457105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K235">
            <v>1614.8121956199175</v>
          </cell>
          <cell r="BL235">
            <v>0.3922554312351334</v>
          </cell>
          <cell r="BN235">
            <v>-226</v>
          </cell>
        </row>
        <row r="236">
          <cell r="A236">
            <v>227</v>
          </cell>
          <cell r="B236" t="str">
            <v>PALMER</v>
          </cell>
          <cell r="C236">
            <v>18</v>
          </cell>
          <cell r="D236">
            <v>19.718598250695255</v>
          </cell>
          <cell r="E236">
            <v>19.718598250695255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O236">
            <v>0</v>
          </cell>
          <cell r="P236">
            <v>0</v>
          </cell>
          <cell r="S236">
            <v>288085</v>
          </cell>
          <cell r="T236">
            <v>332020</v>
          </cell>
          <cell r="U236">
            <v>332876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E236">
            <v>856</v>
          </cell>
          <cell r="AF236">
            <v>0.25781579422925471</v>
          </cell>
          <cell r="AG236">
            <v>0.25781579422925471</v>
          </cell>
          <cell r="AI236">
            <v>25268.738603002294</v>
          </cell>
          <cell r="AJ236">
            <v>62521.930249672034</v>
          </cell>
          <cell r="AK236">
            <v>63181.316425827012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659.38617615497787</v>
          </cell>
          <cell r="AV236">
            <v>1.0546478228068423</v>
          </cell>
          <cell r="AY236">
            <v>262816.26139699772</v>
          </cell>
          <cell r="AZ236">
            <v>269498.06975032797</v>
          </cell>
          <cell r="BA236">
            <v>269694.68357417302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K236">
            <v>196.61382384505123</v>
          </cell>
          <cell r="BL236">
            <v>7.2955559209453291E-2</v>
          </cell>
          <cell r="BN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 t="str">
            <v>--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E237">
            <v>0</v>
          </cell>
          <cell r="AF237" t="str">
            <v>--</v>
          </cell>
          <cell r="AG237" t="str">
            <v>--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  <cell r="AV237" t="str">
            <v>--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K237">
            <v>0</v>
          </cell>
          <cell r="BL237" t="str">
            <v>--</v>
          </cell>
          <cell r="BN237">
            <v>-228</v>
          </cell>
        </row>
        <row r="238">
          <cell r="A238">
            <v>229</v>
          </cell>
          <cell r="B238" t="str">
            <v>PEABODY</v>
          </cell>
          <cell r="C238">
            <v>60</v>
          </cell>
          <cell r="D238">
            <v>60.215656389765549</v>
          </cell>
          <cell r="E238">
            <v>60.215656389765549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O238">
            <v>0</v>
          </cell>
          <cell r="P238">
            <v>0</v>
          </cell>
          <cell r="S238">
            <v>876861</v>
          </cell>
          <cell r="T238">
            <v>939486</v>
          </cell>
          <cell r="U238">
            <v>940743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E238">
            <v>1257</v>
          </cell>
          <cell r="AF238">
            <v>0.13379656535594808</v>
          </cell>
          <cell r="AG238">
            <v>0.13379656535594808</v>
          </cell>
          <cell r="AI238">
            <v>87485.640823405687</v>
          </cell>
          <cell r="AJ238">
            <v>124822.86089772743</v>
          </cell>
          <cell r="AK238">
            <v>125335.76186871817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512.90097099074046</v>
          </cell>
          <cell r="AV238">
            <v>0.41090307280409188</v>
          </cell>
          <cell r="AY238">
            <v>789375.3591765943</v>
          </cell>
          <cell r="AZ238">
            <v>814663.13910227257</v>
          </cell>
          <cell r="BA238">
            <v>815407.2381312818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K238">
            <v>744.09902900923043</v>
          </cell>
          <cell r="BL238">
            <v>9.1338246852457061E-2</v>
          </cell>
          <cell r="BN238">
            <v>-229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O239">
            <v>0</v>
          </cell>
          <cell r="P239" t="str">
            <v>--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E239">
            <v>0</v>
          </cell>
          <cell r="AF239" t="str">
            <v>--</v>
          </cell>
          <cell r="AG239" t="str">
            <v>--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0</v>
          </cell>
          <cell r="AV239" t="str">
            <v>--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K239">
            <v>0</v>
          </cell>
          <cell r="BL239" t="str">
            <v>--</v>
          </cell>
          <cell r="BN239">
            <v>-230</v>
          </cell>
        </row>
        <row r="240">
          <cell r="A240">
            <v>231</v>
          </cell>
          <cell r="B240" t="str">
            <v>PEMBROKE</v>
          </cell>
          <cell r="C240">
            <v>49</v>
          </cell>
          <cell r="D240">
            <v>53.459482083663147</v>
          </cell>
          <cell r="E240">
            <v>53.459482083663147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S240">
            <v>732414</v>
          </cell>
          <cell r="T240">
            <v>867148</v>
          </cell>
          <cell r="U240">
            <v>867388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E240">
            <v>240</v>
          </cell>
          <cell r="AF240">
            <v>2.7676936347664771E-2</v>
          </cell>
          <cell r="AG240">
            <v>2.7676936347664771E-2</v>
          </cell>
          <cell r="AI240">
            <v>124240.27399543324</v>
          </cell>
          <cell r="AJ240">
            <v>196551.18992568916</v>
          </cell>
          <cell r="AK240">
            <v>194954.37560744633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-1596.8143182428321</v>
          </cell>
          <cell r="AV240">
            <v>-0.81241651034854589</v>
          </cell>
          <cell r="AY240">
            <v>608173.72600456676</v>
          </cell>
          <cell r="AZ240">
            <v>670596.81007431087</v>
          </cell>
          <cell r="BA240">
            <v>672433.6243925537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K240">
            <v>1836.8143182428321</v>
          </cell>
          <cell r="BL240">
            <v>0.27390740466530783</v>
          </cell>
          <cell r="BN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O241">
            <v>0</v>
          </cell>
          <cell r="P241" t="str">
            <v>--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E241">
            <v>0</v>
          </cell>
          <cell r="AF241" t="str">
            <v>--</v>
          </cell>
          <cell r="AG241" t="str">
            <v>--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  <cell r="AV241" t="str">
            <v>--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K241">
            <v>0</v>
          </cell>
          <cell r="BL241" t="str">
            <v>--</v>
          </cell>
          <cell r="BN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O242">
            <v>0</v>
          </cell>
          <cell r="P242" t="str">
            <v>--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E242">
            <v>0</v>
          </cell>
          <cell r="AF242" t="str">
            <v>--</v>
          </cell>
          <cell r="AG242" t="str">
            <v>--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  <cell r="AV242" t="str">
            <v>--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K242">
            <v>0</v>
          </cell>
          <cell r="BL242" t="str">
            <v>--</v>
          </cell>
          <cell r="BN242">
            <v>-233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 t="str">
            <v>--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E243">
            <v>0</v>
          </cell>
          <cell r="AF243" t="str">
            <v>--</v>
          </cell>
          <cell r="AG243" t="str">
            <v>--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  <cell r="AV243" t="str">
            <v>--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K243">
            <v>0</v>
          </cell>
          <cell r="BL243" t="str">
            <v>--</v>
          </cell>
          <cell r="BN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 t="str">
            <v>--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E244">
            <v>0</v>
          </cell>
          <cell r="AF244" t="str">
            <v>--</v>
          </cell>
          <cell r="AG244" t="str">
            <v>--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  <cell r="AV244" t="str">
            <v>--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K244">
            <v>0</v>
          </cell>
          <cell r="BL244" t="str">
            <v>--</v>
          </cell>
          <cell r="BN244">
            <v>-235</v>
          </cell>
        </row>
        <row r="245">
          <cell r="A245">
            <v>236</v>
          </cell>
          <cell r="B245" t="str">
            <v>PITTSFIELD</v>
          </cell>
          <cell r="C245">
            <v>182</v>
          </cell>
          <cell r="D245">
            <v>177.59677419354838</v>
          </cell>
          <cell r="E245">
            <v>177.59677419354838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O245">
            <v>0</v>
          </cell>
          <cell r="P245">
            <v>0</v>
          </cell>
          <cell r="S245">
            <v>2713620</v>
          </cell>
          <cell r="T245">
            <v>2816975</v>
          </cell>
          <cell r="U245">
            <v>2825858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E245">
            <v>8883</v>
          </cell>
          <cell r="AF245">
            <v>0.31533826178791191</v>
          </cell>
          <cell r="AG245">
            <v>0.31533826178791191</v>
          </cell>
          <cell r="AI245">
            <v>418058.19774460088</v>
          </cell>
          <cell r="AJ245">
            <v>320970.07216091349</v>
          </cell>
          <cell r="AK245">
            <v>323954.98480185086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2984.9126409373712</v>
          </cell>
          <cell r="AV245">
            <v>0.92996603105131026</v>
          </cell>
          <cell r="AY245">
            <v>2295561.8022553991</v>
          </cell>
          <cell r="AZ245">
            <v>2496004.9278390864</v>
          </cell>
          <cell r="BA245">
            <v>2501903.0151981493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K245">
            <v>5898.0873590628617</v>
          </cell>
          <cell r="BL245">
            <v>0.23630111035755075</v>
          </cell>
          <cell r="BN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O246">
            <v>0</v>
          </cell>
          <cell r="P246" t="str">
            <v>--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E246">
            <v>0</v>
          </cell>
          <cell r="AF246" t="str">
            <v>--</v>
          </cell>
          <cell r="AG246" t="str">
            <v>--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  <cell r="AV246" t="str">
            <v>--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K246">
            <v>0</v>
          </cell>
          <cell r="BL246" t="str">
            <v>--</v>
          </cell>
          <cell r="BN246">
            <v>-237</v>
          </cell>
        </row>
        <row r="247">
          <cell r="A247">
            <v>238</v>
          </cell>
          <cell r="B247" t="str">
            <v>PLAINVILLE</v>
          </cell>
          <cell r="C247">
            <v>38</v>
          </cell>
          <cell r="D247">
            <v>39.222005274887046</v>
          </cell>
          <cell r="E247">
            <v>39.222005274887046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O247">
            <v>0</v>
          </cell>
          <cell r="P247">
            <v>0</v>
          </cell>
          <cell r="S247">
            <v>665337</v>
          </cell>
          <cell r="T247">
            <v>705201</v>
          </cell>
          <cell r="U247">
            <v>705299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E247">
            <v>98</v>
          </cell>
          <cell r="AF247">
            <v>1.389674716854028E-2</v>
          </cell>
          <cell r="AG247">
            <v>1.389674716854028E-2</v>
          </cell>
          <cell r="AI247">
            <v>74418.083962491597</v>
          </cell>
          <cell r="AJ247">
            <v>83382.969466478913</v>
          </cell>
          <cell r="AK247">
            <v>82571.755563111248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-811.2139033676649</v>
          </cell>
          <cell r="AV247">
            <v>-0.97287720569100289</v>
          </cell>
          <cell r="AY247">
            <v>590918.9160375084</v>
          </cell>
          <cell r="AZ247">
            <v>621818.03053352109</v>
          </cell>
          <cell r="BA247">
            <v>622727.24443688872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K247">
            <v>909.21390336763579</v>
          </cell>
          <cell r="BL247">
            <v>0.14621864576482846</v>
          </cell>
          <cell r="BN247">
            <v>-238</v>
          </cell>
        </row>
        <row r="248">
          <cell r="A248">
            <v>239</v>
          </cell>
          <cell r="B248" t="str">
            <v>PLYMOUTH</v>
          </cell>
          <cell r="C248">
            <v>537</v>
          </cell>
          <cell r="D248">
            <v>579.65141051840999</v>
          </cell>
          <cell r="E248">
            <v>579.65141051840999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S248">
            <v>8902866</v>
          </cell>
          <cell r="T248">
            <v>9971585</v>
          </cell>
          <cell r="U248">
            <v>9975612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E248">
            <v>4027</v>
          </cell>
          <cell r="AF248">
            <v>4.0384753276434537E-2</v>
          </cell>
          <cell r="AG248">
            <v>4.0384753276434537E-2</v>
          </cell>
          <cell r="AI248">
            <v>1301116.446084531</v>
          </cell>
          <cell r="AJ248">
            <v>1733957.331460672</v>
          </cell>
          <cell r="AK248">
            <v>1719273.4644312027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-14683.867029469227</v>
          </cell>
          <cell r="AV248">
            <v>-0.84684131281936859</v>
          </cell>
          <cell r="AY248">
            <v>7601749.553915469</v>
          </cell>
          <cell r="AZ248">
            <v>8237627.6685393285</v>
          </cell>
          <cell r="BA248">
            <v>8256338.535568797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K248">
            <v>18710.867029468529</v>
          </cell>
          <cell r="BL248">
            <v>0.22713902330069313</v>
          </cell>
          <cell r="BN248">
            <v>-239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 t="str">
            <v>--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E249">
            <v>0</v>
          </cell>
          <cell r="AF249" t="str">
            <v>--</v>
          </cell>
          <cell r="AG249" t="str">
            <v>--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  <cell r="AV249" t="str">
            <v>--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K249">
            <v>0</v>
          </cell>
          <cell r="BL249" t="str">
            <v>--</v>
          </cell>
          <cell r="BN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O250">
            <v>0</v>
          </cell>
          <cell r="P250" t="str">
            <v>--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E250">
            <v>0</v>
          </cell>
          <cell r="AF250" t="str">
            <v>--</v>
          </cell>
          <cell r="AG250" t="str">
            <v>--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  <cell r="AV250" t="str">
            <v>--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K250">
            <v>0</v>
          </cell>
          <cell r="BL250" t="str">
            <v>--</v>
          </cell>
          <cell r="BN250">
            <v>-241</v>
          </cell>
        </row>
        <row r="251">
          <cell r="A251">
            <v>242</v>
          </cell>
          <cell r="B251" t="str">
            <v>PROVINCETOWN</v>
          </cell>
          <cell r="C251">
            <v>3</v>
          </cell>
          <cell r="D251">
            <v>3.0649038461538463</v>
          </cell>
          <cell r="E251">
            <v>3.0649038461538463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156228</v>
          </cell>
          <cell r="T251">
            <v>179172</v>
          </cell>
          <cell r="U251">
            <v>179880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E251">
            <v>708</v>
          </cell>
          <cell r="AF251">
            <v>0.39515102806242375</v>
          </cell>
          <cell r="AG251">
            <v>0.39515102806242375</v>
          </cell>
          <cell r="AI251">
            <v>2814</v>
          </cell>
          <cell r="AJ251">
            <v>25758</v>
          </cell>
          <cell r="AK251">
            <v>26466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708</v>
          </cell>
          <cell r="AV251">
            <v>2.7486606102958389</v>
          </cell>
          <cell r="AY251">
            <v>153414</v>
          </cell>
          <cell r="AZ251">
            <v>153414</v>
          </cell>
          <cell r="BA251">
            <v>153414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K251">
            <v>0</v>
          </cell>
          <cell r="BL251">
            <v>0</v>
          </cell>
          <cell r="BN251">
            <v>-242</v>
          </cell>
        </row>
        <row r="252">
          <cell r="A252">
            <v>243</v>
          </cell>
          <cell r="B252" t="str">
            <v>QUINCY</v>
          </cell>
          <cell r="C252">
            <v>53</v>
          </cell>
          <cell r="D252">
            <v>56.045244689677354</v>
          </cell>
          <cell r="E252">
            <v>56.045244689677354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849786</v>
          </cell>
          <cell r="T252">
            <v>963503</v>
          </cell>
          <cell r="U252">
            <v>966161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E252">
            <v>2658</v>
          </cell>
          <cell r="AF252">
            <v>0.27586836782034219</v>
          </cell>
          <cell r="AG252">
            <v>0.27586836782034219</v>
          </cell>
          <cell r="AI252">
            <v>75649.424178449786</v>
          </cell>
          <cell r="AJ252">
            <v>168693.67181491351</v>
          </cell>
          <cell r="AK252">
            <v>170743.37108602922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2049.6992711157072</v>
          </cell>
          <cell r="AV252">
            <v>1.2150421821184754</v>
          </cell>
          <cell r="AY252">
            <v>774136.57582155021</v>
          </cell>
          <cell r="AZ252">
            <v>794809.32818508649</v>
          </cell>
          <cell r="BA252">
            <v>795417.62891397078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K252">
            <v>608.30072888429277</v>
          </cell>
          <cell r="BL252">
            <v>7.6534170814701596E-2</v>
          </cell>
          <cell r="BN252">
            <v>-243</v>
          </cell>
        </row>
        <row r="253">
          <cell r="A253">
            <v>244</v>
          </cell>
          <cell r="B253" t="str">
            <v>RANDOLPH</v>
          </cell>
          <cell r="C253">
            <v>419</v>
          </cell>
          <cell r="D253">
            <v>451.36230020904702</v>
          </cell>
          <cell r="E253">
            <v>451.36230020904702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O253">
            <v>0</v>
          </cell>
          <cell r="P253">
            <v>0</v>
          </cell>
          <cell r="S253">
            <v>5459438</v>
          </cell>
          <cell r="T253">
            <v>5689477.6503460482</v>
          </cell>
          <cell r="U253">
            <v>5689477.6503460361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E253">
            <v>-1.2107193470001221E-8</v>
          </cell>
          <cell r="AF253">
            <v>-2.1094237467877974E-13</v>
          </cell>
          <cell r="AG253">
            <v>-2.1094237467877974E-13</v>
          </cell>
          <cell r="AI253">
            <v>295621</v>
          </cell>
          <cell r="AJ253">
            <v>525660.65034604818</v>
          </cell>
          <cell r="AK253">
            <v>525660.65034603607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-1.2107193470001221E-8</v>
          </cell>
          <cell r="AV253">
            <v>-2.298161660974074E-12</v>
          </cell>
          <cell r="AY253">
            <v>5163817</v>
          </cell>
          <cell r="AZ253">
            <v>5163817</v>
          </cell>
          <cell r="BA253">
            <v>5163817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K253">
            <v>0</v>
          </cell>
          <cell r="BL253">
            <v>0</v>
          </cell>
          <cell r="BN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O254">
            <v>0</v>
          </cell>
          <cell r="P254" t="str">
            <v>--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E254">
            <v>0</v>
          </cell>
          <cell r="AF254" t="str">
            <v>--</v>
          </cell>
          <cell r="AG254" t="str">
            <v>--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  <cell r="AV254" t="str">
            <v>--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K254">
            <v>0</v>
          </cell>
          <cell r="BL254" t="str">
            <v>--</v>
          </cell>
          <cell r="BN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1.0280289330922245</v>
          </cell>
          <cell r="E255">
            <v>1.0280289330922245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</v>
          </cell>
          <cell r="P255">
            <v>0</v>
          </cell>
          <cell r="S255">
            <v>20460</v>
          </cell>
          <cell r="T255">
            <v>23166</v>
          </cell>
          <cell r="U255">
            <v>23166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E255">
            <v>0</v>
          </cell>
          <cell r="AF255">
            <v>0</v>
          </cell>
          <cell r="AG255">
            <v>0</v>
          </cell>
          <cell r="AI255">
            <v>938</v>
          </cell>
          <cell r="AJ255">
            <v>3644</v>
          </cell>
          <cell r="AK255">
            <v>3644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  <cell r="AV255">
            <v>0</v>
          </cell>
          <cell r="AY255">
            <v>19522</v>
          </cell>
          <cell r="AZ255">
            <v>19522</v>
          </cell>
          <cell r="BA255">
            <v>19522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K255">
            <v>0</v>
          </cell>
          <cell r="BL255">
            <v>0</v>
          </cell>
          <cell r="BN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 t="str">
            <v>--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E256">
            <v>0</v>
          </cell>
          <cell r="AF256" t="str">
            <v>--</v>
          </cell>
          <cell r="AG256" t="str">
            <v>--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  <cell r="AV256" t="str">
            <v>--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 t="str">
            <v>--</v>
          </cell>
          <cell r="BN256">
            <v>-247</v>
          </cell>
        </row>
        <row r="257">
          <cell r="A257">
            <v>248</v>
          </cell>
          <cell r="B257" t="str">
            <v>REVERE</v>
          </cell>
          <cell r="C257">
            <v>432</v>
          </cell>
          <cell r="D257">
            <v>432.66223080151013</v>
          </cell>
          <cell r="E257">
            <v>432.66223080151013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6052892</v>
          </cell>
          <cell r="T257">
            <v>6827211</v>
          </cell>
          <cell r="U257">
            <v>6860407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E257">
            <v>33196</v>
          </cell>
          <cell r="AF257">
            <v>0.48623076099449936</v>
          </cell>
          <cell r="AG257">
            <v>0.48623076099449936</v>
          </cell>
          <cell r="AI257">
            <v>587267.32492746168</v>
          </cell>
          <cell r="AJ257">
            <v>1213080.33756923</v>
          </cell>
          <cell r="AK257">
            <v>1241906.513040541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28826.175471310969</v>
          </cell>
          <cell r="AV257">
            <v>2.3762791777725889</v>
          </cell>
          <cell r="AY257">
            <v>5465624.6750725387</v>
          </cell>
          <cell r="AZ257">
            <v>5614130.6624307698</v>
          </cell>
          <cell r="BA257">
            <v>5618500.4869594593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K257">
            <v>4369.8245286894962</v>
          </cell>
          <cell r="BL257">
            <v>7.7836174315137896E-2</v>
          </cell>
          <cell r="BN257">
            <v>-248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O258">
            <v>0</v>
          </cell>
          <cell r="P258" t="str">
            <v>--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E258">
            <v>0</v>
          </cell>
          <cell r="AF258" t="str">
            <v>--</v>
          </cell>
          <cell r="AG258" t="str">
            <v>--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  <cell r="AV258" t="str">
            <v>--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K258">
            <v>0</v>
          </cell>
          <cell r="BL258" t="str">
            <v>--</v>
          </cell>
          <cell r="BN258">
            <v>-249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 t="str">
            <v>--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E259">
            <v>0</v>
          </cell>
          <cell r="AF259" t="str">
            <v>--</v>
          </cell>
          <cell r="AG259" t="str">
            <v>--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  <cell r="AV259" t="str">
            <v>--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K259">
            <v>0</v>
          </cell>
          <cell r="BL259" t="str">
            <v>--</v>
          </cell>
          <cell r="BN259">
            <v>-250</v>
          </cell>
        </row>
        <row r="260">
          <cell r="A260">
            <v>251</v>
          </cell>
          <cell r="B260" t="str">
            <v>ROCKLAND</v>
          </cell>
          <cell r="C260">
            <v>104</v>
          </cell>
          <cell r="D260">
            <v>111.81828917537192</v>
          </cell>
          <cell r="E260">
            <v>111.81828917537192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O260">
            <v>0</v>
          </cell>
          <cell r="P260">
            <v>0</v>
          </cell>
          <cell r="S260">
            <v>1478636</v>
          </cell>
          <cell r="T260">
            <v>1708739</v>
          </cell>
          <cell r="U260">
            <v>1710735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E260">
            <v>1996</v>
          </cell>
          <cell r="AF260">
            <v>0.11681128598339807</v>
          </cell>
          <cell r="AG260">
            <v>0.11681128598339807</v>
          </cell>
          <cell r="AI260">
            <v>143082.89116898092</v>
          </cell>
          <cell r="AJ260">
            <v>336902.26882224088</v>
          </cell>
          <cell r="AK260">
            <v>337830.61447549722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928.34565325634321</v>
          </cell>
          <cell r="AV260">
            <v>0.27555339906188969</v>
          </cell>
          <cell r="AY260">
            <v>1335553.1088310191</v>
          </cell>
          <cell r="AZ260">
            <v>1371836.7311777591</v>
          </cell>
          <cell r="BA260">
            <v>1372904.3855245027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K260">
            <v>1067.6543467435986</v>
          </cell>
          <cell r="BL260">
            <v>7.7826633627675612E-2</v>
          </cell>
          <cell r="BN260">
            <v>-251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O261">
            <v>0</v>
          </cell>
          <cell r="P261" t="str">
            <v>--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E261">
            <v>0</v>
          </cell>
          <cell r="AF261" t="str">
            <v>--</v>
          </cell>
          <cell r="AG261" t="str">
            <v>--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  <cell r="AV261" t="str">
            <v>--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K261">
            <v>0</v>
          </cell>
          <cell r="BL261" t="str">
            <v>--</v>
          </cell>
          <cell r="BN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1.0138248847926268</v>
          </cell>
          <cell r="E262">
            <v>1.0138248847926268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O262">
            <v>0</v>
          </cell>
          <cell r="P262">
            <v>0</v>
          </cell>
          <cell r="S262">
            <v>37711</v>
          </cell>
          <cell r="T262">
            <v>34812</v>
          </cell>
          <cell r="U262">
            <v>34812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E262">
            <v>0</v>
          </cell>
          <cell r="AF262">
            <v>0</v>
          </cell>
          <cell r="AG262">
            <v>0</v>
          </cell>
          <cell r="AI262">
            <v>938</v>
          </cell>
          <cell r="AJ262">
            <v>948</v>
          </cell>
          <cell r="AK262">
            <v>948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0</v>
          </cell>
          <cell r="AV262">
            <v>0</v>
          </cell>
          <cell r="AY262">
            <v>36773</v>
          </cell>
          <cell r="AZ262">
            <v>33864</v>
          </cell>
          <cell r="BA262">
            <v>33864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K262">
            <v>0</v>
          </cell>
          <cell r="BL262">
            <v>0</v>
          </cell>
          <cell r="BN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O263">
            <v>0</v>
          </cell>
          <cell r="P263" t="str">
            <v>--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E263">
            <v>0</v>
          </cell>
          <cell r="AF263" t="str">
            <v>--</v>
          </cell>
          <cell r="AG263" t="str">
            <v>--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  <cell r="AV263" t="str">
            <v>--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K263">
            <v>0</v>
          </cell>
          <cell r="BL263" t="str">
            <v>--</v>
          </cell>
          <cell r="BN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O264">
            <v>0</v>
          </cell>
          <cell r="P264" t="str">
            <v>--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E264">
            <v>0</v>
          </cell>
          <cell r="AF264" t="str">
            <v>--</v>
          </cell>
          <cell r="AG264" t="str">
            <v>--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  <cell r="AV264" t="str">
            <v>--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K264">
            <v>0</v>
          </cell>
          <cell r="BL264" t="str">
            <v>--</v>
          </cell>
          <cell r="BN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O265">
            <v>0</v>
          </cell>
          <cell r="P265" t="str">
            <v>--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E265">
            <v>0</v>
          </cell>
          <cell r="AF265" t="str">
            <v>--</v>
          </cell>
          <cell r="AG265" t="str">
            <v>--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  <cell r="AV265" t="str">
            <v>--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K265">
            <v>0</v>
          </cell>
          <cell r="BL265" t="str">
            <v>--</v>
          </cell>
          <cell r="BN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O266">
            <v>0</v>
          </cell>
          <cell r="P266" t="str">
            <v>--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E266">
            <v>0</v>
          </cell>
          <cell r="AF266" t="str">
            <v>--</v>
          </cell>
          <cell r="AG266" t="str">
            <v>--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  <cell r="AV266" t="str">
            <v>--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K266">
            <v>0</v>
          </cell>
          <cell r="BL266" t="str">
            <v>--</v>
          </cell>
          <cell r="BN266">
            <v>-257</v>
          </cell>
        </row>
        <row r="267">
          <cell r="A267">
            <v>258</v>
          </cell>
          <cell r="B267" t="str">
            <v>SALEM</v>
          </cell>
          <cell r="C267">
            <v>499</v>
          </cell>
          <cell r="D267">
            <v>485.63061080730358</v>
          </cell>
          <cell r="E267">
            <v>485.63061080730358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O267">
            <v>0</v>
          </cell>
          <cell r="P267">
            <v>0</v>
          </cell>
          <cell r="S267">
            <v>7139799</v>
          </cell>
          <cell r="T267">
            <v>7293938.0223000003</v>
          </cell>
          <cell r="U267">
            <v>7292805.0222999984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E267">
            <v>-1133.0000000018626</v>
          </cell>
          <cell r="AF267">
            <v>-1.5533447042437309E-2</v>
          </cell>
          <cell r="AG267">
            <v>-1.5533447042437309E-2</v>
          </cell>
          <cell r="AI267">
            <v>622506.84857786004</v>
          </cell>
          <cell r="AJ267">
            <v>636609.72920217784</v>
          </cell>
          <cell r="AK267">
            <v>631356.13192739233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-5253.5972747855121</v>
          </cell>
          <cell r="AV267">
            <v>-0.82524614906051008</v>
          </cell>
          <cell r="AY267">
            <v>6517292.1514221402</v>
          </cell>
          <cell r="AZ267">
            <v>6657328.293097822</v>
          </cell>
          <cell r="BA267">
            <v>6661448.890372606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K267">
            <v>4120.5972747839987</v>
          </cell>
          <cell r="BL267">
            <v>6.1895659840849326E-2</v>
          </cell>
          <cell r="BN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O268">
            <v>0</v>
          </cell>
          <cell r="P268" t="str">
            <v>--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E268">
            <v>0</v>
          </cell>
          <cell r="AF268" t="str">
            <v>--</v>
          </cell>
          <cell r="AG268" t="str">
            <v>--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  <cell r="AV268" t="str">
            <v>--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K268">
            <v>0</v>
          </cell>
          <cell r="BL268" t="str">
            <v>--</v>
          </cell>
          <cell r="BN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O269">
            <v>0</v>
          </cell>
          <cell r="P269" t="str">
            <v>--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E269">
            <v>0</v>
          </cell>
          <cell r="AF269" t="str">
            <v>--</v>
          </cell>
          <cell r="AG269" t="str">
            <v>--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  <cell r="AV269" t="str">
            <v>--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K269">
            <v>0</v>
          </cell>
          <cell r="BL269" t="str">
            <v>--</v>
          </cell>
          <cell r="BN269">
            <v>-260</v>
          </cell>
        </row>
        <row r="270">
          <cell r="A270">
            <v>261</v>
          </cell>
          <cell r="B270" t="str">
            <v>SANDWICH</v>
          </cell>
          <cell r="C270">
            <v>216</v>
          </cell>
          <cell r="D270">
            <v>221.29621785014402</v>
          </cell>
          <cell r="E270">
            <v>221.29621785014402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O270">
            <v>0</v>
          </cell>
          <cell r="P270">
            <v>0</v>
          </cell>
          <cell r="S270">
            <v>4067148</v>
          </cell>
          <cell r="T270">
            <v>4220278</v>
          </cell>
          <cell r="U270">
            <v>4220755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E270">
            <v>477</v>
          </cell>
          <cell r="AF270">
            <v>1.130257295847148E-2</v>
          </cell>
          <cell r="AG270">
            <v>1.130257295847148E-2</v>
          </cell>
          <cell r="AI270">
            <v>610067.4612196231</v>
          </cell>
          <cell r="AJ270">
            <v>438482.96000117401</v>
          </cell>
          <cell r="AK270">
            <v>429405.15741383733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-9077.802587336686</v>
          </cell>
          <cell r="AV270">
            <v>-2.0702748830450313</v>
          </cell>
          <cell r="AY270">
            <v>3457080.5387803768</v>
          </cell>
          <cell r="AZ270">
            <v>3781795.0399988261</v>
          </cell>
          <cell r="BA270">
            <v>3791349.8425861625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K270">
            <v>9554.8025873363949</v>
          </cell>
          <cell r="BL270">
            <v>0.25265257599309532</v>
          </cell>
          <cell r="BN270">
            <v>-261</v>
          </cell>
        </row>
        <row r="271">
          <cell r="A271">
            <v>262</v>
          </cell>
          <cell r="B271" t="str">
            <v>SAUGUS</v>
          </cell>
          <cell r="C271">
            <v>207</v>
          </cell>
          <cell r="D271">
            <v>211.33572655757217</v>
          </cell>
          <cell r="E271">
            <v>211.33572655757217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O271">
            <v>0</v>
          </cell>
          <cell r="P271">
            <v>0</v>
          </cell>
          <cell r="S271">
            <v>3416007</v>
          </cell>
          <cell r="T271">
            <v>3684966</v>
          </cell>
          <cell r="U271">
            <v>3688839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E271">
            <v>3873</v>
          </cell>
          <cell r="AF271">
            <v>0.10510273364801037</v>
          </cell>
          <cell r="AG271">
            <v>0.10510273364801037</v>
          </cell>
          <cell r="AI271">
            <v>585054.81736758584</v>
          </cell>
          <cell r="AJ271">
            <v>542304.46011091419</v>
          </cell>
          <cell r="AK271">
            <v>537005.33702421084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-5299.1230867033591</v>
          </cell>
          <cell r="AV271">
            <v>-0.97714908810072609</v>
          </cell>
          <cell r="AY271">
            <v>2830952.1826324142</v>
          </cell>
          <cell r="AZ271">
            <v>3142661.539889086</v>
          </cell>
          <cell r="BA271">
            <v>3151833.662975789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K271">
            <v>9172.1230867030099</v>
          </cell>
          <cell r="BL271">
            <v>0.29185844451535825</v>
          </cell>
          <cell r="BN271">
            <v>-262</v>
          </cell>
        </row>
        <row r="272">
          <cell r="A272">
            <v>263</v>
          </cell>
          <cell r="B272" t="str">
            <v>SAVOY</v>
          </cell>
          <cell r="C272">
            <v>3</v>
          </cell>
          <cell r="D272">
            <v>2.92741935483871</v>
          </cell>
          <cell r="E272">
            <v>2.92741935483871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O272">
            <v>0</v>
          </cell>
          <cell r="P272">
            <v>0</v>
          </cell>
          <cell r="S272">
            <v>40587</v>
          </cell>
          <cell r="T272">
            <v>53543</v>
          </cell>
          <cell r="U272">
            <v>53732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E272">
            <v>189</v>
          </cell>
          <cell r="AF272">
            <v>0.35298731860373689</v>
          </cell>
          <cell r="AG272">
            <v>0.35298731860373689</v>
          </cell>
          <cell r="AI272">
            <v>2745</v>
          </cell>
          <cell r="AJ272">
            <v>15701</v>
          </cell>
          <cell r="AK272">
            <v>15890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189</v>
          </cell>
          <cell r="AV272">
            <v>1.2037449843959047</v>
          </cell>
          <cell r="AY272">
            <v>37842</v>
          </cell>
          <cell r="AZ272">
            <v>37842</v>
          </cell>
          <cell r="BA272">
            <v>37842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K272">
            <v>0</v>
          </cell>
          <cell r="BL272">
            <v>0</v>
          </cell>
          <cell r="BN272">
            <v>-263</v>
          </cell>
        </row>
        <row r="273">
          <cell r="A273">
            <v>264</v>
          </cell>
          <cell r="B273" t="str">
            <v>SCITUATE</v>
          </cell>
          <cell r="C273">
            <v>17</v>
          </cell>
          <cell r="D273">
            <v>18.256743256743256</v>
          </cell>
          <cell r="E273">
            <v>18.256743256743256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O273">
            <v>0</v>
          </cell>
          <cell r="P273">
            <v>0</v>
          </cell>
          <cell r="S273">
            <v>265234</v>
          </cell>
          <cell r="T273">
            <v>294463</v>
          </cell>
          <cell r="U273">
            <v>294463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E273">
            <v>0</v>
          </cell>
          <cell r="AF273">
            <v>0</v>
          </cell>
          <cell r="AG273">
            <v>0</v>
          </cell>
          <cell r="AI273">
            <v>15946</v>
          </cell>
          <cell r="AJ273">
            <v>45175</v>
          </cell>
          <cell r="AK273">
            <v>45175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0</v>
          </cell>
          <cell r="AV273">
            <v>0</v>
          </cell>
          <cell r="AY273">
            <v>249288</v>
          </cell>
          <cell r="AZ273">
            <v>249288</v>
          </cell>
          <cell r="BA273">
            <v>249288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K273">
            <v>0</v>
          </cell>
          <cell r="BL273">
            <v>0</v>
          </cell>
          <cell r="BN273">
            <v>-264</v>
          </cell>
        </row>
        <row r="274">
          <cell r="A274">
            <v>265</v>
          </cell>
          <cell r="B274" t="str">
            <v>SEEKONK</v>
          </cell>
          <cell r="C274">
            <v>2</v>
          </cell>
          <cell r="D274">
            <v>2.2469733656174333</v>
          </cell>
          <cell r="E274">
            <v>2.2469733656174333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O274">
            <v>0</v>
          </cell>
          <cell r="P274">
            <v>0</v>
          </cell>
          <cell r="S274">
            <v>29867</v>
          </cell>
          <cell r="T274">
            <v>44905</v>
          </cell>
          <cell r="U274">
            <v>44919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E274">
            <v>14</v>
          </cell>
          <cell r="AF274">
            <v>3.1176929072485038E-2</v>
          </cell>
          <cell r="AG274">
            <v>3.1176929072485038E-2</v>
          </cell>
          <cell r="AI274">
            <v>12191.919726069144</v>
          </cell>
          <cell r="AJ274">
            <v>19009.150795568188</v>
          </cell>
          <cell r="AK274">
            <v>18781.252685221079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-227.89811034710874</v>
          </cell>
          <cell r="AV274">
            <v>-1.1988863300523733</v>
          </cell>
          <cell r="AY274">
            <v>17675.080273930856</v>
          </cell>
          <cell r="AZ274">
            <v>25895.849204431812</v>
          </cell>
          <cell r="BA274">
            <v>26137.747314778921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K274">
            <v>241.89811034710874</v>
          </cell>
          <cell r="BL274">
            <v>0.93411924219002351</v>
          </cell>
          <cell r="BN274">
            <v>-265</v>
          </cell>
        </row>
        <row r="275">
          <cell r="A275">
            <v>266</v>
          </cell>
          <cell r="B275" t="str">
            <v>SHARON</v>
          </cell>
          <cell r="C275">
            <v>4</v>
          </cell>
          <cell r="D275">
            <v>4.0651387213510262</v>
          </cell>
          <cell r="E275">
            <v>4.0651387213510262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O275">
            <v>0</v>
          </cell>
          <cell r="P275">
            <v>0</v>
          </cell>
          <cell r="S275">
            <v>59004</v>
          </cell>
          <cell r="T275">
            <v>69888</v>
          </cell>
          <cell r="U275">
            <v>69875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E275">
            <v>-13</v>
          </cell>
          <cell r="AF275">
            <v>-1.8601190476186247E-2</v>
          </cell>
          <cell r="AG275">
            <v>-1.8601190476186247E-2</v>
          </cell>
          <cell r="AI275">
            <v>3752</v>
          </cell>
          <cell r="AJ275">
            <v>14636</v>
          </cell>
          <cell r="AK275">
            <v>14623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-13</v>
          </cell>
          <cell r="AV275">
            <v>-8.8822082536210711E-2</v>
          </cell>
          <cell r="AY275">
            <v>55252</v>
          </cell>
          <cell r="AZ275">
            <v>55252</v>
          </cell>
          <cell r="BA275">
            <v>55252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K275">
            <v>0</v>
          </cell>
          <cell r="BL275">
            <v>0</v>
          </cell>
          <cell r="BN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O276">
            <v>0</v>
          </cell>
          <cell r="P276" t="str">
            <v>--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E276">
            <v>0</v>
          </cell>
          <cell r="AF276" t="str">
            <v>--</v>
          </cell>
          <cell r="AG276" t="str">
            <v>--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  <cell r="AV276" t="str">
            <v>--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K276">
            <v>0</v>
          </cell>
          <cell r="BL276" t="str">
            <v>--</v>
          </cell>
          <cell r="BN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O277">
            <v>0</v>
          </cell>
          <cell r="P277" t="str">
            <v>--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E277">
            <v>0</v>
          </cell>
          <cell r="AF277" t="str">
            <v>--</v>
          </cell>
          <cell r="AG277" t="str">
            <v>--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  <cell r="AV277" t="str">
            <v>--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K277">
            <v>0</v>
          </cell>
          <cell r="BL277" t="str">
            <v>--</v>
          </cell>
          <cell r="BN277">
            <v>-268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O278">
            <v>0</v>
          </cell>
          <cell r="P278" t="str">
            <v>--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E278">
            <v>0</v>
          </cell>
          <cell r="AF278" t="str">
            <v>--</v>
          </cell>
          <cell r="AG278" t="str">
            <v>--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  <cell r="AV278" t="str">
            <v>--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K278">
            <v>0</v>
          </cell>
          <cell r="BL278" t="str">
            <v>--</v>
          </cell>
          <cell r="BN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O279">
            <v>0</v>
          </cell>
          <cell r="P279" t="str">
            <v>--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E279">
            <v>0</v>
          </cell>
          <cell r="AF279" t="str">
            <v>--</v>
          </cell>
          <cell r="AG279" t="str">
            <v>--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  <cell r="AV279" t="str">
            <v>--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K279">
            <v>0</v>
          </cell>
          <cell r="BL279" t="str">
            <v>--</v>
          </cell>
          <cell r="BN279">
            <v>-270</v>
          </cell>
        </row>
        <row r="280">
          <cell r="A280">
            <v>271</v>
          </cell>
          <cell r="B280" t="str">
            <v>SHREWSBURY</v>
          </cell>
          <cell r="C280">
            <v>29</v>
          </cell>
          <cell r="D280">
            <v>29.039918239923153</v>
          </cell>
          <cell r="E280">
            <v>29.039918239923153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S280">
            <v>448599</v>
          </cell>
          <cell r="T280">
            <v>455450</v>
          </cell>
          <cell r="U280">
            <v>455477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E280">
            <v>27</v>
          </cell>
          <cell r="AF280">
            <v>5.9282028762819294E-3</v>
          </cell>
          <cell r="AG280">
            <v>5.9282028762819294E-3</v>
          </cell>
          <cell r="AI280">
            <v>47197.339999030548</v>
          </cell>
          <cell r="AJ280">
            <v>38090.122287164173</v>
          </cell>
          <cell r="AK280">
            <v>37647.547878536068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-442.57440862810472</v>
          </cell>
          <cell r="AV280">
            <v>-1.1619138560162723</v>
          </cell>
          <cell r="AY280">
            <v>401401.66000096942</v>
          </cell>
          <cell r="AZ280">
            <v>417359.87771283585</v>
          </cell>
          <cell r="BA280">
            <v>417829.45212146395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K280">
            <v>469.57440862810472</v>
          </cell>
          <cell r="BL280">
            <v>0.11251067333097886</v>
          </cell>
          <cell r="BN280">
            <v>-271</v>
          </cell>
        </row>
        <row r="281">
          <cell r="A281">
            <v>272</v>
          </cell>
          <cell r="B281" t="str">
            <v>SHUTESBURY</v>
          </cell>
          <cell r="C281">
            <v>2</v>
          </cell>
          <cell r="D281">
            <v>2.162962962962963</v>
          </cell>
          <cell r="E281">
            <v>2.162962962962963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O281">
            <v>0</v>
          </cell>
          <cell r="P281">
            <v>0</v>
          </cell>
          <cell r="S281">
            <v>37710</v>
          </cell>
          <cell r="T281">
            <v>42511</v>
          </cell>
          <cell r="U281">
            <v>42511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E281">
            <v>0</v>
          </cell>
          <cell r="AF281">
            <v>0</v>
          </cell>
          <cell r="AG281">
            <v>0</v>
          </cell>
          <cell r="AI281">
            <v>1876</v>
          </cell>
          <cell r="AJ281">
            <v>6677</v>
          </cell>
          <cell r="AK281">
            <v>6677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0</v>
          </cell>
          <cell r="AV281">
            <v>0</v>
          </cell>
          <cell r="AY281">
            <v>35834</v>
          </cell>
          <cell r="AZ281">
            <v>35834</v>
          </cell>
          <cell r="BA281">
            <v>35834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K281">
            <v>0</v>
          </cell>
          <cell r="BL281">
            <v>0</v>
          </cell>
          <cell r="BN281">
            <v>-272</v>
          </cell>
        </row>
        <row r="282">
          <cell r="A282">
            <v>273</v>
          </cell>
          <cell r="B282" t="str">
            <v>SOMERSET</v>
          </cell>
          <cell r="C282">
            <v>8</v>
          </cell>
          <cell r="D282">
            <v>8.4646697388632894</v>
          </cell>
          <cell r="E282">
            <v>8.4646697388632894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O282">
            <v>0</v>
          </cell>
          <cell r="P282">
            <v>0</v>
          </cell>
          <cell r="S282">
            <v>108308</v>
          </cell>
          <cell r="T282">
            <v>134721</v>
          </cell>
          <cell r="U282">
            <v>134814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E282">
            <v>93</v>
          </cell>
          <cell r="AF282">
            <v>6.9031554100695836E-2</v>
          </cell>
          <cell r="AG282">
            <v>6.9031554100695836E-2</v>
          </cell>
          <cell r="AI282">
            <v>7504</v>
          </cell>
          <cell r="AJ282">
            <v>33917</v>
          </cell>
          <cell r="AK282">
            <v>34010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93</v>
          </cell>
          <cell r="AV282">
            <v>0.27419877937318038</v>
          </cell>
          <cell r="AY282">
            <v>100804</v>
          </cell>
          <cell r="AZ282">
            <v>100804</v>
          </cell>
          <cell r="BA282">
            <v>100804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K282">
            <v>0</v>
          </cell>
          <cell r="BL282">
            <v>0</v>
          </cell>
          <cell r="BN282">
            <v>-273</v>
          </cell>
        </row>
        <row r="283">
          <cell r="A283">
            <v>274</v>
          </cell>
          <cell r="B283" t="str">
            <v>SOMERVILLE</v>
          </cell>
          <cell r="C283">
            <v>399</v>
          </cell>
          <cell r="D283">
            <v>410.53957107521347</v>
          </cell>
          <cell r="E283">
            <v>410.53957107521347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O283">
            <v>0</v>
          </cell>
          <cell r="P283">
            <v>0</v>
          </cell>
          <cell r="S283">
            <v>7932897</v>
          </cell>
          <cell r="T283">
            <v>8553294</v>
          </cell>
          <cell r="U283">
            <v>8581010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E283">
            <v>27716</v>
          </cell>
          <cell r="AF283">
            <v>0.32403890243921651</v>
          </cell>
          <cell r="AG283">
            <v>0.32403890243921651</v>
          </cell>
          <cell r="AI283">
            <v>728790.48465363414</v>
          </cell>
          <cell r="AJ283">
            <v>1066655.3366046227</v>
          </cell>
          <cell r="AK283">
            <v>1086057.7599424939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19402.423337871209</v>
          </cell>
          <cell r="AV283">
            <v>1.8189965091847782</v>
          </cell>
          <cell r="AY283">
            <v>7204106.515346366</v>
          </cell>
          <cell r="AZ283">
            <v>7486638.6633953769</v>
          </cell>
          <cell r="BA283">
            <v>7494952.2400575057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K283">
            <v>8313.5766621287912</v>
          </cell>
          <cell r="BL283">
            <v>0.11104551770044768</v>
          </cell>
          <cell r="BN283">
            <v>-274</v>
          </cell>
        </row>
        <row r="284">
          <cell r="A284">
            <v>275</v>
          </cell>
          <cell r="B284" t="str">
            <v>SOUTHAMPTON</v>
          </cell>
          <cell r="C284">
            <v>7</v>
          </cell>
          <cell r="D284">
            <v>7.1629629629629656</v>
          </cell>
          <cell r="E284">
            <v>7.1629629629629656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O284">
            <v>0</v>
          </cell>
          <cell r="P284">
            <v>0</v>
          </cell>
          <cell r="S284">
            <v>95410</v>
          </cell>
          <cell r="T284">
            <v>106309</v>
          </cell>
          <cell r="U284">
            <v>106323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E284">
            <v>14</v>
          </cell>
          <cell r="AF284">
            <v>1.3169157832360057E-2</v>
          </cell>
          <cell r="AG284">
            <v>1.3169157832360057E-2</v>
          </cell>
          <cell r="AI284">
            <v>39977.760153301162</v>
          </cell>
          <cell r="AJ284">
            <v>24250.887998878097</v>
          </cell>
          <cell r="AK284">
            <v>23481.415283010603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-769.47271586749412</v>
          </cell>
          <cell r="AV284">
            <v>-3.172967175070418</v>
          </cell>
          <cell r="AY284">
            <v>55432.239846698838</v>
          </cell>
          <cell r="AZ284">
            <v>82058.112001121903</v>
          </cell>
          <cell r="BA284">
            <v>82841.584716989397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K284">
            <v>783.47271586749412</v>
          </cell>
          <cell r="BL284">
            <v>0.95477789673832358</v>
          </cell>
          <cell r="BN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1.0031152647975077</v>
          </cell>
          <cell r="E285">
            <v>1.0031152647975077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O285">
            <v>0</v>
          </cell>
          <cell r="P285">
            <v>0</v>
          </cell>
          <cell r="S285">
            <v>22468</v>
          </cell>
          <cell r="T285">
            <v>19917</v>
          </cell>
          <cell r="U285">
            <v>19917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E285">
            <v>0</v>
          </cell>
          <cell r="AF285">
            <v>0</v>
          </cell>
          <cell r="AG285">
            <v>0</v>
          </cell>
          <cell r="AI285">
            <v>938</v>
          </cell>
          <cell r="AJ285">
            <v>942</v>
          </cell>
          <cell r="AK285">
            <v>942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  <cell r="AV285">
            <v>0</v>
          </cell>
          <cell r="AY285">
            <v>21530</v>
          </cell>
          <cell r="AZ285">
            <v>18975</v>
          </cell>
          <cell r="BA285">
            <v>18975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K285">
            <v>0</v>
          </cell>
          <cell r="BL285">
            <v>0</v>
          </cell>
          <cell r="BN285">
            <v>-276</v>
          </cell>
        </row>
        <row r="286">
          <cell r="A286">
            <v>277</v>
          </cell>
          <cell r="B286" t="str">
            <v>SOUTHBRIDGE</v>
          </cell>
          <cell r="C286">
            <v>95</v>
          </cell>
          <cell r="D286">
            <v>110.49621744945323</v>
          </cell>
          <cell r="E286">
            <v>110.49621744945323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O286">
            <v>0</v>
          </cell>
          <cell r="P286">
            <v>0</v>
          </cell>
          <cell r="S286">
            <v>1235145</v>
          </cell>
          <cell r="T286">
            <v>1591209</v>
          </cell>
          <cell r="U286">
            <v>1599329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E286">
            <v>8120</v>
          </cell>
          <cell r="AF286">
            <v>0.51030380044356782</v>
          </cell>
          <cell r="AG286">
            <v>0.51030380044356782</v>
          </cell>
          <cell r="AI286">
            <v>319121.85652798152</v>
          </cell>
          <cell r="AJ286">
            <v>491885.14482718828</v>
          </cell>
          <cell r="AK286">
            <v>494611.47713496175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2726.3323077734676</v>
          </cell>
          <cell r="AV286">
            <v>0.55426197282930634</v>
          </cell>
          <cell r="AY286">
            <v>916023.14347201842</v>
          </cell>
          <cell r="AZ286">
            <v>1099323.8551728118</v>
          </cell>
          <cell r="BA286">
            <v>1104717.5228650384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K286">
            <v>5393.6676922265906</v>
          </cell>
          <cell r="BL286">
            <v>0.49063500867800869</v>
          </cell>
          <cell r="BN286">
            <v>-277</v>
          </cell>
        </row>
        <row r="287">
          <cell r="A287">
            <v>278</v>
          </cell>
          <cell r="B287" t="str">
            <v>SOUTH HADLEY</v>
          </cell>
          <cell r="C287">
            <v>125</v>
          </cell>
          <cell r="D287">
            <v>130.83174071746669</v>
          </cell>
          <cell r="E287">
            <v>130.83174071746669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O287">
            <v>0</v>
          </cell>
          <cell r="P287">
            <v>0</v>
          </cell>
          <cell r="S287">
            <v>1698914</v>
          </cell>
          <cell r="T287">
            <v>1854631</v>
          </cell>
          <cell r="U287">
            <v>1855603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E287">
            <v>972</v>
          </cell>
          <cell r="AF287">
            <v>5.2409347196280542E-2</v>
          </cell>
          <cell r="AG287">
            <v>5.2409347196280542E-2</v>
          </cell>
          <cell r="AI287">
            <v>289668.02227670338</v>
          </cell>
          <cell r="AJ287">
            <v>307984.8913888252</v>
          </cell>
          <cell r="AK287">
            <v>304913.85936782934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-3071.0320209958591</v>
          </cell>
          <cell r="AV287">
            <v>-0.99713723200750559</v>
          </cell>
          <cell r="AY287">
            <v>1409245.9777232967</v>
          </cell>
          <cell r="AZ287">
            <v>1546646.1086111749</v>
          </cell>
          <cell r="BA287">
            <v>1550689.1406321707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K287">
            <v>4043.0320209958591</v>
          </cell>
          <cell r="BL287">
            <v>0.26140640696574735</v>
          </cell>
          <cell r="BN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O288">
            <v>0</v>
          </cell>
          <cell r="P288" t="str">
            <v>--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E288">
            <v>0</v>
          </cell>
          <cell r="AF288" t="str">
            <v>--</v>
          </cell>
          <cell r="AG288" t="str">
            <v>--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  <cell r="AV288" t="str">
            <v>--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K288">
            <v>0</v>
          </cell>
          <cell r="BL288" t="str">
            <v>--</v>
          </cell>
          <cell r="BN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O289">
            <v>0</v>
          </cell>
          <cell r="P289" t="str">
            <v>--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E289">
            <v>0</v>
          </cell>
          <cell r="AF289" t="str">
            <v>--</v>
          </cell>
          <cell r="AG289" t="str">
            <v>--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  <cell r="AV289" t="str">
            <v>--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K289">
            <v>0</v>
          </cell>
          <cell r="BL289" t="str">
            <v>--</v>
          </cell>
          <cell r="BN289">
            <v>-280</v>
          </cell>
        </row>
        <row r="290">
          <cell r="A290">
            <v>281</v>
          </cell>
          <cell r="B290" t="str">
            <v>SPRINGFIELD</v>
          </cell>
          <cell r="C290">
            <v>4260</v>
          </cell>
          <cell r="D290">
            <v>4500.1294089516014</v>
          </cell>
          <cell r="E290">
            <v>4500.1294089516014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O290">
            <v>0</v>
          </cell>
          <cell r="P290">
            <v>0</v>
          </cell>
          <cell r="S290">
            <v>57844788</v>
          </cell>
          <cell r="T290">
            <v>64484434</v>
          </cell>
          <cell r="U290">
            <v>64910193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E290">
            <v>425759</v>
          </cell>
          <cell r="AF290">
            <v>0.66025081339784464</v>
          </cell>
          <cell r="AG290">
            <v>0.66025081339784464</v>
          </cell>
          <cell r="AI290">
            <v>8856769.9160745144</v>
          </cell>
          <cell r="AJ290">
            <v>11622766.851544859</v>
          </cell>
          <cell r="AK290">
            <v>11934542.792687556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311775.94114269689</v>
          </cell>
          <cell r="AV290">
            <v>2.6824588768315172</v>
          </cell>
          <cell r="AY290">
            <v>48988018.083925486</v>
          </cell>
          <cell r="AZ290">
            <v>52861667.148455143</v>
          </cell>
          <cell r="BA290">
            <v>52975650.207312442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K290">
            <v>113983.05885729939</v>
          </cell>
          <cell r="BL290">
            <v>0.21562516849344959</v>
          </cell>
          <cell r="BN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O291">
            <v>0</v>
          </cell>
          <cell r="P291" t="str">
            <v>--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E291">
            <v>0</v>
          </cell>
          <cell r="AF291" t="str">
            <v>--</v>
          </cell>
          <cell r="AG291" t="str">
            <v>--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  <cell r="AV291" t="str">
            <v>--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K291">
            <v>0</v>
          </cell>
          <cell r="BL291" t="str">
            <v>--</v>
          </cell>
          <cell r="BN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O292">
            <v>0</v>
          </cell>
          <cell r="P292" t="str">
            <v>--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E292">
            <v>0</v>
          </cell>
          <cell r="AF292" t="str">
            <v>--</v>
          </cell>
          <cell r="AG292" t="str">
            <v>--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  <cell r="AV292" t="str">
            <v>--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K292">
            <v>0</v>
          </cell>
          <cell r="BL292" t="str">
            <v>--</v>
          </cell>
          <cell r="BN292">
            <v>-283</v>
          </cell>
        </row>
        <row r="293">
          <cell r="A293">
            <v>284</v>
          </cell>
          <cell r="B293" t="str">
            <v>STONEHAM</v>
          </cell>
          <cell r="C293">
            <v>104</v>
          </cell>
          <cell r="D293">
            <v>109.31286386204475</v>
          </cell>
          <cell r="E293">
            <v>109.31286386204475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O293">
            <v>0</v>
          </cell>
          <cell r="P293">
            <v>0</v>
          </cell>
          <cell r="S293">
            <v>1627908</v>
          </cell>
          <cell r="T293">
            <v>1772800</v>
          </cell>
          <cell r="U293">
            <v>1773203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E293">
            <v>403</v>
          </cell>
          <cell r="AF293">
            <v>2.2732400722014212E-2</v>
          </cell>
          <cell r="AG293">
            <v>2.2732400722014212E-2</v>
          </cell>
          <cell r="AI293">
            <v>400661.347524443</v>
          </cell>
          <cell r="AJ293">
            <v>304005.14117533749</v>
          </cell>
          <cell r="AK293">
            <v>297300.52689161838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-6704.6142837191001</v>
          </cell>
          <cell r="AV293">
            <v>-2.2054279272376354</v>
          </cell>
          <cell r="AY293">
            <v>1227246.6524755571</v>
          </cell>
          <cell r="AZ293">
            <v>1468794.8588246624</v>
          </cell>
          <cell r="BA293">
            <v>1475902.4731083815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K293">
            <v>7107.6142837191001</v>
          </cell>
          <cell r="BL293">
            <v>0.48390789503489628</v>
          </cell>
          <cell r="BN293">
            <v>-284</v>
          </cell>
        </row>
        <row r="294">
          <cell r="A294">
            <v>285</v>
          </cell>
          <cell r="B294" t="str">
            <v>STOUGHTON</v>
          </cell>
          <cell r="C294">
            <v>147</v>
          </cell>
          <cell r="D294">
            <v>149.86160883242329</v>
          </cell>
          <cell r="E294">
            <v>149.86160883242329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O294">
            <v>0</v>
          </cell>
          <cell r="P294">
            <v>0</v>
          </cell>
          <cell r="S294">
            <v>2188792</v>
          </cell>
          <cell r="T294">
            <v>2312744</v>
          </cell>
          <cell r="U294">
            <v>2314234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E294">
            <v>1490</v>
          </cell>
          <cell r="AF294">
            <v>6.4425634657361286E-2</v>
          </cell>
          <cell r="AG294">
            <v>6.4425634657361286E-2</v>
          </cell>
          <cell r="AI294">
            <v>303269.55931035138</v>
          </cell>
          <cell r="AJ294">
            <v>295427.20048469747</v>
          </cell>
          <cell r="AK294">
            <v>293039.11965991603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-2388.0808247814421</v>
          </cell>
          <cell r="AV294">
            <v>-0.80834832434637516</v>
          </cell>
          <cell r="AY294">
            <v>1885522.4406896485</v>
          </cell>
          <cell r="AZ294">
            <v>2017316.7995153025</v>
          </cell>
          <cell r="BA294">
            <v>2021194.880340084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K294">
            <v>3878.0808247814421</v>
          </cell>
          <cell r="BL294">
            <v>0.19223955432845496</v>
          </cell>
          <cell r="BN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O295">
            <v>0</v>
          </cell>
          <cell r="P295" t="str">
            <v>--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E295">
            <v>0</v>
          </cell>
          <cell r="AF295" t="str">
            <v>--</v>
          </cell>
          <cell r="AG295" t="str">
            <v>--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  <cell r="AV295" t="str">
            <v>--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K295">
            <v>0</v>
          </cell>
          <cell r="BL295" t="str">
            <v>--</v>
          </cell>
          <cell r="BN295">
            <v>-286</v>
          </cell>
        </row>
        <row r="296">
          <cell r="A296">
            <v>287</v>
          </cell>
          <cell r="B296" t="str">
            <v>STURBRIDGE</v>
          </cell>
          <cell r="C296">
            <v>10</v>
          </cell>
          <cell r="D296">
            <v>11.666666666666666</v>
          </cell>
          <cell r="E296">
            <v>11.666666666666666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O296">
            <v>0</v>
          </cell>
          <cell r="P296">
            <v>0</v>
          </cell>
          <cell r="S296">
            <v>146250</v>
          </cell>
          <cell r="T296">
            <v>182595</v>
          </cell>
          <cell r="U296">
            <v>182602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E296">
            <v>7</v>
          </cell>
          <cell r="AF296">
            <v>3.8336208548983564E-3</v>
          </cell>
          <cell r="AG296">
            <v>3.8336208548983564E-3</v>
          </cell>
          <cell r="AI296">
            <v>9380</v>
          </cell>
          <cell r="AJ296">
            <v>45725</v>
          </cell>
          <cell r="AK296">
            <v>45732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7</v>
          </cell>
          <cell r="AV296">
            <v>1.5308911973765937E-2</v>
          </cell>
          <cell r="AY296">
            <v>136870</v>
          </cell>
          <cell r="AZ296">
            <v>136870</v>
          </cell>
          <cell r="BA296">
            <v>136870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K296">
            <v>0</v>
          </cell>
          <cell r="BL296">
            <v>0</v>
          </cell>
          <cell r="BN296">
            <v>-287</v>
          </cell>
        </row>
        <row r="297">
          <cell r="A297">
            <v>288</v>
          </cell>
          <cell r="B297" t="str">
            <v>SUDBURY</v>
          </cell>
          <cell r="C297">
            <v>7</v>
          </cell>
          <cell r="D297">
            <v>6.9839373959304361</v>
          </cell>
          <cell r="E297">
            <v>6.9839373959304361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O297">
            <v>0</v>
          </cell>
          <cell r="P297">
            <v>0</v>
          </cell>
          <cell r="S297">
            <v>112724</v>
          </cell>
          <cell r="T297">
            <v>128970</v>
          </cell>
          <cell r="U297">
            <v>128964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E297">
            <v>-6</v>
          </cell>
          <cell r="AF297">
            <v>-4.6522447080699081E-3</v>
          </cell>
          <cell r="AG297">
            <v>-4.6522447080699081E-3</v>
          </cell>
          <cell r="AI297">
            <v>48419.567726089808</v>
          </cell>
          <cell r="AJ297">
            <v>31283.720443533079</v>
          </cell>
          <cell r="AK297">
            <v>30295.45152856745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-988.26891496562894</v>
          </cell>
          <cell r="AV297">
            <v>-3.1590517398640272</v>
          </cell>
          <cell r="AY297">
            <v>64304.432273910192</v>
          </cell>
          <cell r="AZ297">
            <v>97686.279556466921</v>
          </cell>
          <cell r="BA297">
            <v>98668.548471432558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K297">
            <v>982.26891496563621</v>
          </cell>
          <cell r="BL297">
            <v>1.0055341644962912</v>
          </cell>
          <cell r="BN297">
            <v>-288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O298">
            <v>0</v>
          </cell>
          <cell r="P298" t="str">
            <v>--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E298">
            <v>0</v>
          </cell>
          <cell r="AF298" t="str">
            <v>--</v>
          </cell>
          <cell r="AG298" t="str">
            <v>--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  <cell r="AV298" t="str">
            <v>--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K298">
            <v>0</v>
          </cell>
          <cell r="BL298" t="str">
            <v>--</v>
          </cell>
          <cell r="BN298">
            <v>-289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1.0007017543859646</v>
          </cell>
          <cell r="E299">
            <v>1.0007017543859646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O299">
            <v>0</v>
          </cell>
          <cell r="P299">
            <v>0</v>
          </cell>
          <cell r="S299">
            <v>15376</v>
          </cell>
          <cell r="T299">
            <v>14209</v>
          </cell>
          <cell r="U299">
            <v>14209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E299">
            <v>0</v>
          </cell>
          <cell r="AF299">
            <v>0</v>
          </cell>
          <cell r="AG299">
            <v>0</v>
          </cell>
          <cell r="AI299">
            <v>12135.74821479485</v>
          </cell>
          <cell r="AJ299">
            <v>3210.2490930316153</v>
          </cell>
          <cell r="AK299">
            <v>2947.6729771612604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-262.5761158703549</v>
          </cell>
          <cell r="AV299">
            <v>-8.1793065977440964</v>
          </cell>
          <cell r="AY299">
            <v>3240.2517852051496</v>
          </cell>
          <cell r="AZ299">
            <v>10998.750906968384</v>
          </cell>
          <cell r="BA299">
            <v>11261.327022838739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K299">
            <v>262.57611587035535</v>
          </cell>
          <cell r="BL299">
            <v>2.3873266891061062</v>
          </cell>
          <cell r="BN299">
            <v>-290</v>
          </cell>
        </row>
        <row r="300">
          <cell r="A300">
            <v>291</v>
          </cell>
          <cell r="B300" t="str">
            <v>SWAMPSCOTT</v>
          </cell>
          <cell r="C300">
            <v>50</v>
          </cell>
          <cell r="D300">
            <v>51.836353961423043</v>
          </cell>
          <cell r="E300">
            <v>51.836353961423043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O300">
            <v>0</v>
          </cell>
          <cell r="P300">
            <v>0</v>
          </cell>
          <cell r="S300">
            <v>784941</v>
          </cell>
          <cell r="T300">
            <v>889270</v>
          </cell>
          <cell r="U300">
            <v>889350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E300">
            <v>80</v>
          </cell>
          <cell r="AF300">
            <v>8.9961429037277441E-3</v>
          </cell>
          <cell r="AG300">
            <v>8.9961429037277441E-3</v>
          </cell>
          <cell r="AI300">
            <v>338597.5335025246</v>
          </cell>
          <cell r="AJ300">
            <v>210345.70828360764</v>
          </cell>
          <cell r="AK300">
            <v>203581.96135445032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-6763.7469291573216</v>
          </cell>
          <cell r="AV300">
            <v>-3.2155383555712014</v>
          </cell>
          <cell r="AY300">
            <v>446343.4664974754</v>
          </cell>
          <cell r="AZ300">
            <v>678924.29171639238</v>
          </cell>
          <cell r="BA300">
            <v>685768.03864554968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K300">
            <v>6843.7469291572925</v>
          </cell>
          <cell r="BL300">
            <v>1.0080279955597904</v>
          </cell>
          <cell r="BN300">
            <v>-291</v>
          </cell>
        </row>
        <row r="301">
          <cell r="A301">
            <v>292</v>
          </cell>
          <cell r="B301" t="str">
            <v>SWANSEA</v>
          </cell>
          <cell r="C301">
            <v>9</v>
          </cell>
          <cell r="D301">
            <v>9.2995573491851449</v>
          </cell>
          <cell r="E301">
            <v>9.2995573491851449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O301">
            <v>0</v>
          </cell>
          <cell r="P301">
            <v>0</v>
          </cell>
          <cell r="S301">
            <v>109722</v>
          </cell>
          <cell r="T301">
            <v>129257</v>
          </cell>
          <cell r="U301">
            <v>129335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E301">
            <v>78</v>
          </cell>
          <cell r="AF301">
            <v>6.0344894280395245E-2</v>
          </cell>
          <cell r="AG301">
            <v>6.0344894280395245E-2</v>
          </cell>
          <cell r="AI301">
            <v>9223.9641169251081</v>
          </cell>
          <cell r="AJ301">
            <v>28125.456248812676</v>
          </cell>
          <cell r="AK301">
            <v>28184.815126859005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59.358878046328755</v>
          </cell>
          <cell r="AV301">
            <v>0.21105036491215756</v>
          </cell>
          <cell r="AY301">
            <v>100498.03588307489</v>
          </cell>
          <cell r="AZ301">
            <v>101131.54375118733</v>
          </cell>
          <cell r="BA301">
            <v>101150.184873141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K301">
            <v>18.641121953667607</v>
          </cell>
          <cell r="BL301">
            <v>1.8432549590596814E-2</v>
          </cell>
          <cell r="BN301">
            <v>-292</v>
          </cell>
        </row>
        <row r="302">
          <cell r="A302">
            <v>293</v>
          </cell>
          <cell r="B302" t="str">
            <v>TAUNTON</v>
          </cell>
          <cell r="C302">
            <v>69</v>
          </cell>
          <cell r="D302">
            <v>76.472295856187188</v>
          </cell>
          <cell r="E302">
            <v>76.472295856187188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O302">
            <v>0</v>
          </cell>
          <cell r="P302">
            <v>0</v>
          </cell>
          <cell r="S302">
            <v>914655</v>
          </cell>
          <cell r="T302">
            <v>1129006</v>
          </cell>
          <cell r="U302">
            <v>1132221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E302">
            <v>3215</v>
          </cell>
          <cell r="AF302">
            <v>0.28476376564872119</v>
          </cell>
          <cell r="AG302">
            <v>0.28476376564872119</v>
          </cell>
          <cell r="AI302">
            <v>182940.10944895976</v>
          </cell>
          <cell r="AJ302">
            <v>303026.37478674302</v>
          </cell>
          <cell r="AK302">
            <v>303467.61221295758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441.2374262145604</v>
          </cell>
          <cell r="AV302">
            <v>0.14561023822599051</v>
          </cell>
          <cell r="AY302">
            <v>731714.89055104018</v>
          </cell>
          <cell r="AZ302">
            <v>825979.62521325704</v>
          </cell>
          <cell r="BA302">
            <v>828753.38778704242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K302">
            <v>2773.7625737853814</v>
          </cell>
          <cell r="BL302">
            <v>0.33581489047858071</v>
          </cell>
          <cell r="BN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O303">
            <v>0</v>
          </cell>
          <cell r="P303" t="str">
            <v>--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E303">
            <v>0</v>
          </cell>
          <cell r="AF303" t="str">
            <v>--</v>
          </cell>
          <cell r="AG303" t="str">
            <v>--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  <cell r="AV303" t="str">
            <v>--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K303">
            <v>0</v>
          </cell>
          <cell r="BL303" t="str">
            <v>--</v>
          </cell>
          <cell r="BN303">
            <v>-294</v>
          </cell>
        </row>
        <row r="304">
          <cell r="A304">
            <v>295</v>
          </cell>
          <cell r="B304" t="str">
            <v>TEWKSBURY</v>
          </cell>
          <cell r="C304">
            <v>62</v>
          </cell>
          <cell r="D304">
            <v>62.011312782315215</v>
          </cell>
          <cell r="E304">
            <v>62.011312782315215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O304">
            <v>0</v>
          </cell>
          <cell r="P304">
            <v>0</v>
          </cell>
          <cell r="S304">
            <v>1036664</v>
          </cell>
          <cell r="T304">
            <v>1093074</v>
          </cell>
          <cell r="U304">
            <v>1093267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E304">
            <v>193</v>
          </cell>
          <cell r="AF304">
            <v>1.7656627090212318E-2</v>
          </cell>
          <cell r="AG304">
            <v>1.7656627090212318E-2</v>
          </cell>
          <cell r="AI304">
            <v>58004</v>
          </cell>
          <cell r="AJ304">
            <v>114414</v>
          </cell>
          <cell r="AK304">
            <v>114607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193</v>
          </cell>
          <cell r="AV304">
            <v>0.16868565035748073</v>
          </cell>
          <cell r="AY304">
            <v>978660</v>
          </cell>
          <cell r="AZ304">
            <v>978660</v>
          </cell>
          <cell r="BA304">
            <v>978660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K304">
            <v>0</v>
          </cell>
          <cell r="BL304">
            <v>0</v>
          </cell>
          <cell r="BN304">
            <v>-295</v>
          </cell>
        </row>
        <row r="305">
          <cell r="A305">
            <v>296</v>
          </cell>
          <cell r="B305" t="str">
            <v>TISBURY</v>
          </cell>
          <cell r="C305">
            <v>32</v>
          </cell>
          <cell r="D305">
            <v>33.488372093023258</v>
          </cell>
          <cell r="E305">
            <v>33.488372093023258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O305">
            <v>0</v>
          </cell>
          <cell r="P305">
            <v>0</v>
          </cell>
          <cell r="S305">
            <v>843840</v>
          </cell>
          <cell r="T305">
            <v>905247</v>
          </cell>
          <cell r="U305">
            <v>907020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E305">
            <v>1773</v>
          </cell>
          <cell r="AF305">
            <v>0.19585814700298076</v>
          </cell>
          <cell r="AG305">
            <v>0.19585814700298076</v>
          </cell>
          <cell r="AI305">
            <v>180569.01897489588</v>
          </cell>
          <cell r="AJ305">
            <v>122000.13571416479</v>
          </cell>
          <cell r="AK305">
            <v>120242.81638596687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-1757.3193281979184</v>
          </cell>
          <cell r="AV305">
            <v>-1.4404240765068965</v>
          </cell>
          <cell r="AY305">
            <v>663270.98102510418</v>
          </cell>
          <cell r="AZ305">
            <v>783246.86428583518</v>
          </cell>
          <cell r="BA305">
            <v>786777.18361403316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K305">
            <v>3530.3193281979766</v>
          </cell>
          <cell r="BL305">
            <v>0.45072881733358994</v>
          </cell>
          <cell r="BN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O306">
            <v>0</v>
          </cell>
          <cell r="P306" t="str">
            <v>--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E306">
            <v>0</v>
          </cell>
          <cell r="AF306" t="str">
            <v>--</v>
          </cell>
          <cell r="AG306" t="str">
            <v>--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  <cell r="AV306" t="str">
            <v>--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K306">
            <v>0</v>
          </cell>
          <cell r="BL306" t="str">
            <v>--</v>
          </cell>
          <cell r="BN306">
            <v>-297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O307">
            <v>0</v>
          </cell>
          <cell r="P307" t="str">
            <v>--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E307">
            <v>0</v>
          </cell>
          <cell r="AF307" t="str">
            <v>--</v>
          </cell>
          <cell r="AG307" t="str">
            <v>--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  <cell r="AV307" t="str">
            <v>--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K307">
            <v>0</v>
          </cell>
          <cell r="BL307" t="str">
            <v>--</v>
          </cell>
          <cell r="BN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O308">
            <v>0</v>
          </cell>
          <cell r="P308" t="str">
            <v>--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E308">
            <v>0</v>
          </cell>
          <cell r="AF308" t="str">
            <v>--</v>
          </cell>
          <cell r="AG308" t="str">
            <v>--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  <cell r="AV308" t="str">
            <v>--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K308">
            <v>0</v>
          </cell>
          <cell r="BL308" t="str">
            <v>--</v>
          </cell>
          <cell r="BN308">
            <v>-299</v>
          </cell>
        </row>
        <row r="309">
          <cell r="A309">
            <v>300</v>
          </cell>
          <cell r="B309" t="str">
            <v>TRURO</v>
          </cell>
          <cell r="C309">
            <v>4</v>
          </cell>
          <cell r="D309">
            <v>4.0816402478274867</v>
          </cell>
          <cell r="E309">
            <v>4.0816402478274867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O309">
            <v>0</v>
          </cell>
          <cell r="P309">
            <v>0</v>
          </cell>
          <cell r="S309">
            <v>120505</v>
          </cell>
          <cell r="T309">
            <v>152672</v>
          </cell>
          <cell r="U309">
            <v>152956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E309">
            <v>284</v>
          </cell>
          <cell r="AF309">
            <v>0.18601970236846732</v>
          </cell>
          <cell r="AG309">
            <v>0.18601970236846732</v>
          </cell>
          <cell r="AI309">
            <v>3752</v>
          </cell>
          <cell r="AJ309">
            <v>35919</v>
          </cell>
          <cell r="AK309">
            <v>36203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284</v>
          </cell>
          <cell r="AV309">
            <v>0.79066789164508045</v>
          </cell>
          <cell r="AY309">
            <v>116753</v>
          </cell>
          <cell r="AZ309">
            <v>116753</v>
          </cell>
          <cell r="BA309">
            <v>116753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K309">
            <v>0</v>
          </cell>
          <cell r="BL309">
            <v>0</v>
          </cell>
          <cell r="BN309">
            <v>-300</v>
          </cell>
        </row>
        <row r="310">
          <cell r="A310">
            <v>301</v>
          </cell>
          <cell r="B310" t="str">
            <v>TYNGSBOROUGH</v>
          </cell>
          <cell r="C310">
            <v>73</v>
          </cell>
          <cell r="D310">
            <v>73.808570298379422</v>
          </cell>
          <cell r="E310">
            <v>73.808570298379422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O310">
            <v>0</v>
          </cell>
          <cell r="P310">
            <v>0</v>
          </cell>
          <cell r="S310">
            <v>1141359</v>
          </cell>
          <cell r="T310">
            <v>1238612</v>
          </cell>
          <cell r="U310">
            <v>1238706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E310">
            <v>94</v>
          </cell>
          <cell r="AF310">
            <v>7.5891401019934079E-3</v>
          </cell>
          <cell r="AG310">
            <v>7.5891401019934079E-3</v>
          </cell>
          <cell r="AI310">
            <v>68426</v>
          </cell>
          <cell r="AJ310">
            <v>165679</v>
          </cell>
          <cell r="AK310">
            <v>165773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94</v>
          </cell>
          <cell r="AV310">
            <v>5.6736218832798002E-2</v>
          </cell>
          <cell r="AY310">
            <v>1072933</v>
          </cell>
          <cell r="AZ310">
            <v>1072933</v>
          </cell>
          <cell r="BA310">
            <v>1072933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K310">
            <v>0</v>
          </cell>
          <cell r="BL310">
            <v>0</v>
          </cell>
          <cell r="BN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O311">
            <v>0</v>
          </cell>
          <cell r="P311" t="str">
            <v>--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E311">
            <v>0</v>
          </cell>
          <cell r="AF311" t="str">
            <v>--</v>
          </cell>
          <cell r="AG311" t="str">
            <v>--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  <cell r="AV311" t="str">
            <v>--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K311">
            <v>0</v>
          </cell>
          <cell r="BL311" t="str">
            <v>--</v>
          </cell>
          <cell r="BN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O312">
            <v>0</v>
          </cell>
          <cell r="P312" t="str">
            <v>--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E312">
            <v>0</v>
          </cell>
          <cell r="AF312" t="str">
            <v>--</v>
          </cell>
          <cell r="AG312" t="str">
            <v>--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  <cell r="AV312" t="str">
            <v>--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K312">
            <v>0</v>
          </cell>
          <cell r="BL312" t="str">
            <v>--</v>
          </cell>
          <cell r="BN312">
            <v>-303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O313">
            <v>0</v>
          </cell>
          <cell r="P313" t="str">
            <v>--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E313">
            <v>0</v>
          </cell>
          <cell r="AF313" t="str">
            <v>--</v>
          </cell>
          <cell r="AG313" t="str">
            <v>--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  <cell r="AV313" t="str">
            <v>--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K313">
            <v>0</v>
          </cell>
          <cell r="BL313" t="str">
            <v>--</v>
          </cell>
          <cell r="BN313">
            <v>-304</v>
          </cell>
        </row>
        <row r="314">
          <cell r="A314">
            <v>305</v>
          </cell>
          <cell r="B314" t="str">
            <v>WAKEFIELD</v>
          </cell>
          <cell r="C314">
            <v>65</v>
          </cell>
          <cell r="D314">
            <v>68.42678200449221</v>
          </cell>
          <cell r="E314">
            <v>68.42678200449221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O314">
            <v>0</v>
          </cell>
          <cell r="P314">
            <v>0</v>
          </cell>
          <cell r="S314">
            <v>972395</v>
          </cell>
          <cell r="T314">
            <v>1021285</v>
          </cell>
          <cell r="U314">
            <v>1021285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E314">
            <v>0</v>
          </cell>
          <cell r="AF314">
            <v>0</v>
          </cell>
          <cell r="AG314">
            <v>0</v>
          </cell>
          <cell r="AI314">
            <v>105688.56067327911</v>
          </cell>
          <cell r="AJ314">
            <v>118919.17534780109</v>
          </cell>
          <cell r="AK314">
            <v>117869.88932610446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-1049.2860216966365</v>
          </cell>
          <cell r="AV314">
            <v>-0.88235225196257039</v>
          </cell>
          <cell r="AY314">
            <v>866706.43932672089</v>
          </cell>
          <cell r="AZ314">
            <v>902365.82465219893</v>
          </cell>
          <cell r="BA314">
            <v>903415.11067389557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K314">
            <v>1049.2860216966365</v>
          </cell>
          <cell r="BL314">
            <v>0.11628166681745267</v>
          </cell>
          <cell r="BN314">
            <v>-305</v>
          </cell>
        </row>
        <row r="315">
          <cell r="A315">
            <v>306</v>
          </cell>
          <cell r="B315" t="str">
            <v>WALES</v>
          </cell>
          <cell r="C315">
            <v>8</v>
          </cell>
          <cell r="D315">
            <v>9.3333333333333357</v>
          </cell>
          <cell r="E315">
            <v>9.3333333333333357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O315">
            <v>0</v>
          </cell>
          <cell r="P315">
            <v>0</v>
          </cell>
          <cell r="S315">
            <v>110720</v>
          </cell>
          <cell r="T315">
            <v>139825</v>
          </cell>
          <cell r="U315">
            <v>139895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E315">
            <v>70</v>
          </cell>
          <cell r="AF315">
            <v>5.0062578222775933E-2</v>
          </cell>
          <cell r="AG315">
            <v>5.0062578222775933E-2</v>
          </cell>
          <cell r="AI315">
            <v>50090.033849991021</v>
          </cell>
          <cell r="AJ315">
            <v>45258.171869322134</v>
          </cell>
          <cell r="AK315">
            <v>44329.571512879047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-928.60035644308664</v>
          </cell>
          <cell r="AV315">
            <v>-2.0517849442180602</v>
          </cell>
          <cell r="AY315">
            <v>60629.966150008979</v>
          </cell>
          <cell r="AZ315">
            <v>94566.828130677866</v>
          </cell>
          <cell r="BA315">
            <v>95565.428487120953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K315">
            <v>998.60035644308664</v>
          </cell>
          <cell r="BL315">
            <v>1.0559731950226414</v>
          </cell>
          <cell r="BN315">
            <v>-306</v>
          </cell>
        </row>
        <row r="316">
          <cell r="A316">
            <v>307</v>
          </cell>
          <cell r="B316" t="str">
            <v>WALPOLE</v>
          </cell>
          <cell r="C316">
            <v>42</v>
          </cell>
          <cell r="D316">
            <v>43.031104606175134</v>
          </cell>
          <cell r="E316">
            <v>43.031104606175134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O316">
            <v>0</v>
          </cell>
          <cell r="P316">
            <v>0</v>
          </cell>
          <cell r="S316">
            <v>696940</v>
          </cell>
          <cell r="T316">
            <v>786929</v>
          </cell>
          <cell r="U316">
            <v>787050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E316">
            <v>121</v>
          </cell>
          <cell r="AF316">
            <v>1.5376228350971743E-2</v>
          </cell>
          <cell r="AG316">
            <v>1.5376228350971743E-2</v>
          </cell>
          <cell r="AI316">
            <v>189294.43388739851</v>
          </cell>
          <cell r="AJ316">
            <v>159829.19027611805</v>
          </cell>
          <cell r="AK316">
            <v>156435.2203205337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-3393.9699555843545</v>
          </cell>
          <cell r="AV316">
            <v>-2.1234981856073976</v>
          </cell>
          <cell r="AY316">
            <v>507645.56611260149</v>
          </cell>
          <cell r="AZ316">
            <v>627099.809723882</v>
          </cell>
          <cell r="BA316">
            <v>630614.77967946627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K316">
            <v>3514.9699555842672</v>
          </cell>
          <cell r="BL316">
            <v>0.56051204307205893</v>
          </cell>
          <cell r="BN316">
            <v>-307</v>
          </cell>
        </row>
        <row r="317">
          <cell r="A317">
            <v>308</v>
          </cell>
          <cell r="B317" t="str">
            <v>WALTHAM</v>
          </cell>
          <cell r="C317">
            <v>17</v>
          </cell>
          <cell r="D317">
            <v>17.688006328405503</v>
          </cell>
          <cell r="E317">
            <v>17.688006328405503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O317">
            <v>0</v>
          </cell>
          <cell r="P317">
            <v>0</v>
          </cell>
          <cell r="S317">
            <v>324002</v>
          </cell>
          <cell r="T317">
            <v>377389</v>
          </cell>
          <cell r="U317">
            <v>378294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E317">
            <v>905</v>
          </cell>
          <cell r="AF317">
            <v>0.23980561171628167</v>
          </cell>
          <cell r="AG317">
            <v>0.23980561171628167</v>
          </cell>
          <cell r="AI317">
            <v>71146.757129783116</v>
          </cell>
          <cell r="AJ317">
            <v>80544.206880969126</v>
          </cell>
          <cell r="AK317">
            <v>80154.803745427038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-389.40313554208842</v>
          </cell>
          <cell r="AV317">
            <v>-0.48346510645708163</v>
          </cell>
          <cell r="AY317">
            <v>252855.2428702169</v>
          </cell>
          <cell r="AZ317">
            <v>296844.79311903089</v>
          </cell>
          <cell r="BA317">
            <v>298139.19625457295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K317">
            <v>1294.4031355420593</v>
          </cell>
          <cell r="BL317">
            <v>0.4360538454932561</v>
          </cell>
          <cell r="BN317">
            <v>-308</v>
          </cell>
        </row>
        <row r="318">
          <cell r="A318">
            <v>309</v>
          </cell>
          <cell r="B318" t="str">
            <v>WARE</v>
          </cell>
          <cell r="C318">
            <v>3</v>
          </cell>
          <cell r="D318">
            <v>3.0303030303030303</v>
          </cell>
          <cell r="E318">
            <v>3.0303030303030303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O318">
            <v>0</v>
          </cell>
          <cell r="P318">
            <v>0</v>
          </cell>
          <cell r="S318">
            <v>52272</v>
          </cell>
          <cell r="T318">
            <v>45012</v>
          </cell>
          <cell r="U318">
            <v>45180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E318">
            <v>168</v>
          </cell>
          <cell r="AF318">
            <v>0.3732338043188399</v>
          </cell>
          <cell r="AG318">
            <v>0.3732338043188399</v>
          </cell>
          <cell r="AI318">
            <v>20130.257403499418</v>
          </cell>
          <cell r="AJ318">
            <v>6360.910894868879</v>
          </cell>
          <cell r="AK318">
            <v>5954.8617925668004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-406.04910230207861</v>
          </cell>
          <cell r="AV318">
            <v>-6.3835055861201306</v>
          </cell>
          <cell r="AY318">
            <v>32141.742596500582</v>
          </cell>
          <cell r="AZ318">
            <v>38651.089105131119</v>
          </cell>
          <cell r="BA318">
            <v>39225.1382074332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K318">
            <v>574.04910230208043</v>
          </cell>
          <cell r="BL318">
            <v>1.4852080901023523</v>
          </cell>
          <cell r="BN318">
            <v>-309</v>
          </cell>
        </row>
        <row r="319">
          <cell r="A319">
            <v>310</v>
          </cell>
          <cell r="B319" t="str">
            <v>WAREHAM</v>
          </cell>
          <cell r="C319">
            <v>92</v>
          </cell>
          <cell r="D319">
            <v>98.832752911580371</v>
          </cell>
          <cell r="E319">
            <v>98.832752911580371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O319">
            <v>0</v>
          </cell>
          <cell r="P319">
            <v>0</v>
          </cell>
          <cell r="S319">
            <v>1460177</v>
          </cell>
          <cell r="T319">
            <v>1577135</v>
          </cell>
          <cell r="U319">
            <v>1580714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E319">
            <v>3579</v>
          </cell>
          <cell r="AF319">
            <v>0.22693047836741531</v>
          </cell>
          <cell r="AG319">
            <v>0.22693047836741531</v>
          </cell>
          <cell r="AI319">
            <v>301224.58744892478</v>
          </cell>
          <cell r="AJ319">
            <v>246838.79595935412</v>
          </cell>
          <cell r="AK319">
            <v>245375.96353085028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-1462.8324285038398</v>
          </cell>
          <cell r="AV319">
            <v>-0.59262662614215644</v>
          </cell>
          <cell r="AY319">
            <v>1158952.4125510752</v>
          </cell>
          <cell r="AZ319">
            <v>1330296.2040406459</v>
          </cell>
          <cell r="BA319">
            <v>1335338.0364691496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K319">
            <v>5041.8324285037816</v>
          </cell>
          <cell r="BL319">
            <v>0.37900073781986787</v>
          </cell>
          <cell r="BN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O320">
            <v>0</v>
          </cell>
          <cell r="P320" t="str">
            <v>--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E320">
            <v>0</v>
          </cell>
          <cell r="AF320" t="str">
            <v>--</v>
          </cell>
          <cell r="AG320" t="str">
            <v>--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  <cell r="AV320" t="str">
            <v>--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K320">
            <v>0</v>
          </cell>
          <cell r="BL320" t="str">
            <v>--</v>
          </cell>
          <cell r="BN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O321">
            <v>0</v>
          </cell>
          <cell r="P321" t="str">
            <v>--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E321">
            <v>0</v>
          </cell>
          <cell r="AF321" t="str">
            <v>--</v>
          </cell>
          <cell r="AG321" t="str">
            <v>--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  <cell r="AV321" t="str">
            <v>--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K321">
            <v>0</v>
          </cell>
          <cell r="BL321" t="str">
            <v>--</v>
          </cell>
          <cell r="BN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O322">
            <v>0</v>
          </cell>
          <cell r="P322" t="str">
            <v>--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E322">
            <v>0</v>
          </cell>
          <cell r="AF322" t="str">
            <v>--</v>
          </cell>
          <cell r="AG322" t="str">
            <v>--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  <cell r="AV322" t="str">
            <v>--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K322">
            <v>0</v>
          </cell>
          <cell r="BL322" t="str">
            <v>--</v>
          </cell>
          <cell r="BN322">
            <v>-313</v>
          </cell>
        </row>
        <row r="323">
          <cell r="A323">
            <v>314</v>
          </cell>
          <cell r="B323" t="str">
            <v>WATERTOWN</v>
          </cell>
          <cell r="C323">
            <v>6</v>
          </cell>
          <cell r="D323">
            <v>6.2135250237660502</v>
          </cell>
          <cell r="E323">
            <v>6.2135250237660502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O323">
            <v>0</v>
          </cell>
          <cell r="P323">
            <v>0</v>
          </cell>
          <cell r="S323">
            <v>139552</v>
          </cell>
          <cell r="T323">
            <v>165776</v>
          </cell>
          <cell r="U323">
            <v>165955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E323">
            <v>179</v>
          </cell>
          <cell r="AF323">
            <v>0.10797702924427721</v>
          </cell>
          <cell r="AG323">
            <v>0.10797702924427721</v>
          </cell>
          <cell r="AI323">
            <v>19940.456403644836</v>
          </cell>
          <cell r="AJ323">
            <v>34758.842551794252</v>
          </cell>
          <cell r="AK323">
            <v>34602.229610786395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-156.61294100785744</v>
          </cell>
          <cell r="AV323">
            <v>-0.45057006939884792</v>
          </cell>
          <cell r="AY323">
            <v>119611.54359635516</v>
          </cell>
          <cell r="AZ323">
            <v>131017.15744820575</v>
          </cell>
          <cell r="BA323">
            <v>131352.77038921361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K323">
            <v>335.61294100785744</v>
          </cell>
          <cell r="BL323">
            <v>0.25615953478499431</v>
          </cell>
          <cell r="BN323">
            <v>-314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O324">
            <v>0</v>
          </cell>
          <cell r="P324" t="str">
            <v>--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E324">
            <v>0</v>
          </cell>
          <cell r="AF324" t="str">
            <v>--</v>
          </cell>
          <cell r="AG324" t="str">
            <v>--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  <cell r="AV324" t="str">
            <v>--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K324">
            <v>0</v>
          </cell>
          <cell r="BL324" t="str">
            <v>--</v>
          </cell>
          <cell r="BN324">
            <v>-315</v>
          </cell>
        </row>
        <row r="325">
          <cell r="A325">
            <v>316</v>
          </cell>
          <cell r="B325" t="str">
            <v>WEBSTER</v>
          </cell>
          <cell r="C325">
            <v>23</v>
          </cell>
          <cell r="D325">
            <v>24.302371174573199</v>
          </cell>
          <cell r="E325">
            <v>24.302371174573199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O325">
            <v>0</v>
          </cell>
          <cell r="P325">
            <v>0</v>
          </cell>
          <cell r="S325">
            <v>286031</v>
          </cell>
          <cell r="T325">
            <v>372925</v>
          </cell>
          <cell r="U325">
            <v>374328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E325">
            <v>1403</v>
          </cell>
          <cell r="AF325">
            <v>0.37621505664677812</v>
          </cell>
          <cell r="AG325">
            <v>0.37621505664677812</v>
          </cell>
          <cell r="AI325">
            <v>76667.28212668802</v>
          </cell>
          <cell r="AJ325">
            <v>119625.50278960649</v>
          </cell>
          <cell r="AK325">
            <v>119735.68187612291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110.1790865164221</v>
          </cell>
          <cell r="AV325">
            <v>9.2103342470539751E-2</v>
          </cell>
          <cell r="AY325">
            <v>209363.71787331198</v>
          </cell>
          <cell r="AZ325">
            <v>253299.49721039351</v>
          </cell>
          <cell r="BA325">
            <v>254592.31812387711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K325">
            <v>1292.8209134835924</v>
          </cell>
          <cell r="BL325">
            <v>0.51039221463979878</v>
          </cell>
          <cell r="BN325">
            <v>-316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O326">
            <v>0</v>
          </cell>
          <cell r="P326" t="str">
            <v>--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E326">
            <v>0</v>
          </cell>
          <cell r="AF326" t="str">
            <v>--</v>
          </cell>
          <cell r="AG326" t="str">
            <v>--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  <cell r="AV326" t="str">
            <v>--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K326">
            <v>0</v>
          </cell>
          <cell r="BL326" t="str">
            <v>--</v>
          </cell>
          <cell r="BN326">
            <v>-317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O327">
            <v>0</v>
          </cell>
          <cell r="P327" t="str">
            <v>--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E327">
            <v>0</v>
          </cell>
          <cell r="AF327" t="str">
            <v>--</v>
          </cell>
          <cell r="AG327" t="str">
            <v>--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  <cell r="AV327" t="str">
            <v>--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K327">
            <v>0</v>
          </cell>
          <cell r="BL327" t="str">
            <v>--</v>
          </cell>
          <cell r="BN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O328">
            <v>0</v>
          </cell>
          <cell r="P328" t="str">
            <v>--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E328">
            <v>0</v>
          </cell>
          <cell r="AF328" t="str">
            <v>--</v>
          </cell>
          <cell r="AG328" t="str">
            <v>--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  <cell r="AV328" t="str">
            <v>--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K328">
            <v>0</v>
          </cell>
          <cell r="BL328" t="str">
            <v>--</v>
          </cell>
          <cell r="BN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O329">
            <v>0</v>
          </cell>
          <cell r="P329" t="str">
            <v>--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E329">
            <v>0</v>
          </cell>
          <cell r="AF329" t="str">
            <v>--</v>
          </cell>
          <cell r="AG329" t="str">
            <v>--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  <cell r="AV329" t="str">
            <v>--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K329">
            <v>0</v>
          </cell>
          <cell r="BL329" t="str">
            <v>--</v>
          </cell>
          <cell r="BN329">
            <v>-320</v>
          </cell>
        </row>
        <row r="330">
          <cell r="A330">
            <v>321</v>
          </cell>
          <cell r="B330" t="str">
            <v>WESTBOROUGH</v>
          </cell>
          <cell r="C330">
            <v>9</v>
          </cell>
          <cell r="D330">
            <v>9.0256238727660172</v>
          </cell>
          <cell r="E330">
            <v>9.0256238727660172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O330">
            <v>0</v>
          </cell>
          <cell r="P330">
            <v>0</v>
          </cell>
          <cell r="S330">
            <v>161173</v>
          </cell>
          <cell r="T330">
            <v>168995</v>
          </cell>
          <cell r="U330">
            <v>169002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E330">
            <v>7</v>
          </cell>
          <cell r="AF330">
            <v>4.1421343826675283E-3</v>
          </cell>
          <cell r="AG330">
            <v>4.1421343826675283E-3</v>
          </cell>
          <cell r="AI330">
            <v>8442</v>
          </cell>
          <cell r="AJ330">
            <v>16264</v>
          </cell>
          <cell r="AK330">
            <v>16271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7</v>
          </cell>
          <cell r="AV330">
            <v>4.3039842597147882E-2</v>
          </cell>
          <cell r="AY330">
            <v>152731</v>
          </cell>
          <cell r="AZ330">
            <v>152731</v>
          </cell>
          <cell r="BA330">
            <v>152731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K330">
            <v>0</v>
          </cell>
          <cell r="BL330">
            <v>0</v>
          </cell>
          <cell r="BN330">
            <v>-321</v>
          </cell>
        </row>
        <row r="331">
          <cell r="A331">
            <v>322</v>
          </cell>
          <cell r="B331" t="str">
            <v>WEST BOYLSTON</v>
          </cell>
          <cell r="C331">
            <v>10</v>
          </cell>
          <cell r="D331">
            <v>10.093247287008122</v>
          </cell>
          <cell r="E331">
            <v>10.093247287008122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O331">
            <v>0</v>
          </cell>
          <cell r="P331">
            <v>0</v>
          </cell>
          <cell r="S331">
            <v>164460</v>
          </cell>
          <cell r="T331">
            <v>200643</v>
          </cell>
          <cell r="U331">
            <v>200755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E331">
            <v>112</v>
          </cell>
          <cell r="AF331">
            <v>5.5820536973638646E-2</v>
          </cell>
          <cell r="AG331">
            <v>5.5820536973638646E-2</v>
          </cell>
          <cell r="AI331">
            <v>24126.002687899603</v>
          </cell>
          <cell r="AJ331">
            <v>48557.895276756484</v>
          </cell>
          <cell r="AK331">
            <v>48324.116104361201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-233.77917239528324</v>
          </cell>
          <cell r="AV331">
            <v>-0.48144420400195731</v>
          </cell>
          <cell r="AY331">
            <v>140333.9973121004</v>
          </cell>
          <cell r="AZ331">
            <v>152085.10472324351</v>
          </cell>
          <cell r="BA331">
            <v>152430.88389563881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K331">
            <v>345.77917239529779</v>
          </cell>
          <cell r="BL331">
            <v>0.22735899943950866</v>
          </cell>
          <cell r="BN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3</v>
          </cell>
          <cell r="D332">
            <v>3.0488540410132696</v>
          </cell>
          <cell r="E332">
            <v>3.0488540410132696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O332">
            <v>0</v>
          </cell>
          <cell r="P332">
            <v>0</v>
          </cell>
          <cell r="S332">
            <v>47586</v>
          </cell>
          <cell r="T332">
            <v>48659</v>
          </cell>
          <cell r="U332">
            <v>48659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E332">
            <v>0</v>
          </cell>
          <cell r="AF332">
            <v>0</v>
          </cell>
          <cell r="AG332">
            <v>0</v>
          </cell>
          <cell r="AI332">
            <v>2814</v>
          </cell>
          <cell r="AJ332">
            <v>3887</v>
          </cell>
          <cell r="AK332">
            <v>3887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  <cell r="AV332">
            <v>0</v>
          </cell>
          <cell r="AY332">
            <v>44772</v>
          </cell>
          <cell r="AZ332">
            <v>44772</v>
          </cell>
          <cell r="BA332">
            <v>44772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K332">
            <v>0</v>
          </cell>
          <cell r="BL332">
            <v>0</v>
          </cell>
          <cell r="BN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O333">
            <v>0</v>
          </cell>
          <cell r="P333" t="str">
            <v>--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E333">
            <v>0</v>
          </cell>
          <cell r="AF333" t="str">
            <v>--</v>
          </cell>
          <cell r="AG333" t="str">
            <v>--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  <cell r="AV333" t="str">
            <v>--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K333">
            <v>0</v>
          </cell>
          <cell r="BL333" t="str">
            <v>--</v>
          </cell>
          <cell r="BN333">
            <v>-324</v>
          </cell>
        </row>
        <row r="334">
          <cell r="A334">
            <v>325</v>
          </cell>
          <cell r="B334" t="str">
            <v>WESTFIELD</v>
          </cell>
          <cell r="C334">
            <v>55</v>
          </cell>
          <cell r="D334">
            <v>69.327388662682836</v>
          </cell>
          <cell r="E334">
            <v>69.327388662682836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O334">
            <v>0</v>
          </cell>
          <cell r="P334">
            <v>0</v>
          </cell>
          <cell r="S334">
            <v>710062</v>
          </cell>
          <cell r="T334">
            <v>895824</v>
          </cell>
          <cell r="U334">
            <v>896767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E334">
            <v>943</v>
          </cell>
          <cell r="AF334">
            <v>0.10526621300612771</v>
          </cell>
          <cell r="AG334">
            <v>0.10526621300612771</v>
          </cell>
          <cell r="AI334">
            <v>62276.644455718124</v>
          </cell>
          <cell r="AJ334">
            <v>239522.44453891693</v>
          </cell>
          <cell r="AK334">
            <v>240214.85330047825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692.40876156132435</v>
          </cell>
          <cell r="AV334">
            <v>0.28907886394289317</v>
          </cell>
          <cell r="AY334">
            <v>647785.35554428189</v>
          </cell>
          <cell r="AZ334">
            <v>656301.55546108307</v>
          </cell>
          <cell r="BA334">
            <v>656552.14669952169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K334">
            <v>250.59123843861744</v>
          </cell>
          <cell r="BL334">
            <v>3.8182331940772585E-2</v>
          </cell>
          <cell r="BN334">
            <v>-325</v>
          </cell>
        </row>
        <row r="335">
          <cell r="A335">
            <v>326</v>
          </cell>
          <cell r="B335" t="str">
            <v>WESTFORD</v>
          </cell>
          <cell r="C335">
            <v>14</v>
          </cell>
          <cell r="D335">
            <v>14.469598206510501</v>
          </cell>
          <cell r="E335">
            <v>14.469598206510501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O335">
            <v>0</v>
          </cell>
          <cell r="P335">
            <v>0</v>
          </cell>
          <cell r="S335">
            <v>198447</v>
          </cell>
          <cell r="T335">
            <v>209536</v>
          </cell>
          <cell r="U335">
            <v>209536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E335">
            <v>0</v>
          </cell>
          <cell r="AF335">
            <v>0</v>
          </cell>
          <cell r="AG335">
            <v>0</v>
          </cell>
          <cell r="AI335">
            <v>16576.327456843326</v>
          </cell>
          <cell r="AJ335">
            <v>24920.538732660578</v>
          </cell>
          <cell r="AK335">
            <v>24839.772661834962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-80.766070825615316</v>
          </cell>
          <cell r="AV335">
            <v>-0.32409440137730616</v>
          </cell>
          <cell r="AY335">
            <v>181870.67254315666</v>
          </cell>
          <cell r="AZ335">
            <v>184615.46126733941</v>
          </cell>
          <cell r="BA335">
            <v>184696.22733816504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K335">
            <v>80.766070825629868</v>
          </cell>
          <cell r="BL335">
            <v>4.3748270199683859E-2</v>
          </cell>
          <cell r="BN335">
            <v>-326</v>
          </cell>
        </row>
        <row r="336">
          <cell r="A336">
            <v>327</v>
          </cell>
          <cell r="B336" t="str">
            <v>WESTHAMPTON</v>
          </cell>
          <cell r="C336">
            <v>5</v>
          </cell>
          <cell r="D336">
            <v>5.2444444444444445</v>
          </cell>
          <cell r="E336">
            <v>5.2444444444444445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O336">
            <v>0</v>
          </cell>
          <cell r="P336">
            <v>0</v>
          </cell>
          <cell r="S336">
            <v>90780</v>
          </cell>
          <cell r="T336">
            <v>97216</v>
          </cell>
          <cell r="U336">
            <v>97216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E336">
            <v>0</v>
          </cell>
          <cell r="AF336">
            <v>0</v>
          </cell>
          <cell r="AG336">
            <v>0</v>
          </cell>
          <cell r="AI336">
            <v>12745.119335008956</v>
          </cell>
          <cell r="AJ336">
            <v>12761.984975774092</v>
          </cell>
          <cell r="AK336">
            <v>12573.100397617181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-188.88457815691072</v>
          </cell>
          <cell r="AV336">
            <v>-1.480056421594822</v>
          </cell>
          <cell r="AY336">
            <v>78034.88066499104</v>
          </cell>
          <cell r="AZ336">
            <v>84454.015024225911</v>
          </cell>
          <cell r="BA336">
            <v>84642.899602382822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K336">
            <v>188.88457815691072</v>
          </cell>
          <cell r="BL336">
            <v>0.22365375773161222</v>
          </cell>
          <cell r="BN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O337">
            <v>0</v>
          </cell>
          <cell r="P337" t="str">
            <v>--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E337">
            <v>0</v>
          </cell>
          <cell r="AF337" t="str">
            <v>--</v>
          </cell>
          <cell r="AG337" t="str">
            <v>--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  <cell r="AV337" t="str">
            <v>--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K337">
            <v>0</v>
          </cell>
          <cell r="BL337" t="str">
            <v>--</v>
          </cell>
          <cell r="BN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O338">
            <v>0</v>
          </cell>
          <cell r="P338" t="str">
            <v>--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E338">
            <v>0</v>
          </cell>
          <cell r="AF338" t="str">
            <v>--</v>
          </cell>
          <cell r="AG338" t="str">
            <v>--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  <cell r="AV338" t="str">
            <v>--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K338">
            <v>0</v>
          </cell>
          <cell r="BL338" t="str">
            <v>--</v>
          </cell>
          <cell r="BN338">
            <v>-329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O339">
            <v>0</v>
          </cell>
          <cell r="P339" t="str">
            <v>--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E339">
            <v>0</v>
          </cell>
          <cell r="AF339" t="str">
            <v>--</v>
          </cell>
          <cell r="AG339" t="str">
            <v>--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  <cell r="AV339" t="str">
            <v>--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K339">
            <v>0</v>
          </cell>
          <cell r="BL339" t="str">
            <v>--</v>
          </cell>
          <cell r="BN339">
            <v>-330</v>
          </cell>
        </row>
        <row r="340">
          <cell r="A340">
            <v>331</v>
          </cell>
          <cell r="B340" t="str">
            <v>WESTPORT</v>
          </cell>
          <cell r="C340">
            <v>32</v>
          </cell>
          <cell r="D340">
            <v>34.113900631141149</v>
          </cell>
          <cell r="E340">
            <v>34.113900631141149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O340">
            <v>0</v>
          </cell>
          <cell r="P340">
            <v>0</v>
          </cell>
          <cell r="S340">
            <v>541411</v>
          </cell>
          <cell r="T340">
            <v>559662</v>
          </cell>
          <cell r="U340">
            <v>560065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E340">
            <v>403</v>
          </cell>
          <cell r="AF340">
            <v>7.200774753333139E-2</v>
          </cell>
          <cell r="AG340">
            <v>7.200774753333139E-2</v>
          </cell>
          <cell r="AI340">
            <v>64365.165944114851</v>
          </cell>
          <cell r="AJ340">
            <v>55231.320460870258</v>
          </cell>
          <cell r="AK340">
            <v>54828.514771579241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-402.80568929101719</v>
          </cell>
          <cell r="AV340">
            <v>-0.72930664327750527</v>
          </cell>
          <cell r="AY340">
            <v>477045.83405588515</v>
          </cell>
          <cell r="AZ340">
            <v>504430.67953912972</v>
          </cell>
          <cell r="BA340">
            <v>505236.48522842076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K340">
            <v>805.80568929103902</v>
          </cell>
          <cell r="BL340">
            <v>0.15974557495734842</v>
          </cell>
          <cell r="BN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74</v>
          </cell>
          <cell r="D341">
            <v>88.712458840044462</v>
          </cell>
          <cell r="E341">
            <v>88.712458840044462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O341">
            <v>0</v>
          </cell>
          <cell r="P341">
            <v>0</v>
          </cell>
          <cell r="S341">
            <v>1018014</v>
          </cell>
          <cell r="T341">
            <v>1294796</v>
          </cell>
          <cell r="U341">
            <v>1298959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E341">
            <v>4163</v>
          </cell>
          <cell r="AF341">
            <v>0.32151782983573796</v>
          </cell>
          <cell r="AG341">
            <v>0.32151782983573796</v>
          </cell>
          <cell r="AI341">
            <v>172902.36767818121</v>
          </cell>
          <cell r="AJ341">
            <v>367212.76826616289</v>
          </cell>
          <cell r="AK341">
            <v>368949.02154408279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1736.2532779198955</v>
          </cell>
          <cell r="AV341">
            <v>0.47281941913888126</v>
          </cell>
          <cell r="AY341">
            <v>845111.63232181873</v>
          </cell>
          <cell r="AZ341">
            <v>927583.23173383716</v>
          </cell>
          <cell r="BA341">
            <v>930009.97845591721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K341">
            <v>2426.7467220800463</v>
          </cell>
          <cell r="BL341">
            <v>0.26162037422172713</v>
          </cell>
          <cell r="BN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O342">
            <v>0</v>
          </cell>
          <cell r="P342" t="str">
            <v>--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E342">
            <v>0</v>
          </cell>
          <cell r="AF342" t="str">
            <v>--</v>
          </cell>
          <cell r="AG342" t="str">
            <v>--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  <cell r="AV342" t="str">
            <v>--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K342">
            <v>0</v>
          </cell>
          <cell r="BL342" t="str">
            <v>--</v>
          </cell>
          <cell r="BN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O343">
            <v>0</v>
          </cell>
          <cell r="P343" t="str">
            <v>--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E343">
            <v>0</v>
          </cell>
          <cell r="AF343" t="str">
            <v>--</v>
          </cell>
          <cell r="AG343" t="str">
            <v>--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  <cell r="AV343" t="str">
            <v>--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K343">
            <v>0</v>
          </cell>
          <cell r="BL343" t="str">
            <v>--</v>
          </cell>
          <cell r="BN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1.0341555977229602</v>
          </cell>
          <cell r="E344">
            <v>1.0341555977229602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O344">
            <v>0</v>
          </cell>
          <cell r="P344">
            <v>0</v>
          </cell>
          <cell r="S344">
            <v>20427</v>
          </cell>
          <cell r="T344">
            <v>21712</v>
          </cell>
          <cell r="U344">
            <v>21712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E344">
            <v>0</v>
          </cell>
          <cell r="AF344">
            <v>0</v>
          </cell>
          <cell r="AG344">
            <v>0</v>
          </cell>
          <cell r="AI344">
            <v>1732.9641169251088</v>
          </cell>
          <cell r="AJ344">
            <v>2384.4562488126753</v>
          </cell>
          <cell r="AK344">
            <v>2365.8151268590036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-18.6411219536717</v>
          </cell>
          <cell r="AV344">
            <v>-0.78177664039563721</v>
          </cell>
          <cell r="AY344">
            <v>18694.035883074892</v>
          </cell>
          <cell r="AZ344">
            <v>19327.543751187324</v>
          </cell>
          <cell r="BA344">
            <v>19346.184873140995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K344">
            <v>18.641121953671245</v>
          </cell>
          <cell r="BL344">
            <v>9.6448478884059163E-2</v>
          </cell>
          <cell r="BN344">
            <v>-335</v>
          </cell>
        </row>
        <row r="345">
          <cell r="A345">
            <v>336</v>
          </cell>
          <cell r="B345" t="str">
            <v>WEYMOUTH</v>
          </cell>
          <cell r="C345">
            <v>286</v>
          </cell>
          <cell r="D345">
            <v>307.15948932968757</v>
          </cell>
          <cell r="E345">
            <v>307.15948932968757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O345">
            <v>0</v>
          </cell>
          <cell r="P345">
            <v>0</v>
          </cell>
          <cell r="S345">
            <v>4387939</v>
          </cell>
          <cell r="T345">
            <v>5176019</v>
          </cell>
          <cell r="U345">
            <v>5179561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E345">
            <v>3542</v>
          </cell>
          <cell r="AF345">
            <v>6.8430969824495591E-2</v>
          </cell>
          <cell r="AG345">
            <v>6.8430969824495591E-2</v>
          </cell>
          <cell r="AI345">
            <v>843140.49504807952</v>
          </cell>
          <cell r="AJ345">
            <v>1173099.1257084589</v>
          </cell>
          <cell r="AK345">
            <v>1163160.7938210461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-9938.3318874128163</v>
          </cell>
          <cell r="AV345">
            <v>-0.84718602798470322</v>
          </cell>
          <cell r="AY345">
            <v>3544798.5049519204</v>
          </cell>
          <cell r="AZ345">
            <v>4002919.8742915411</v>
          </cell>
          <cell r="BA345">
            <v>4016400.2061789539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K345">
            <v>13480.331887412816</v>
          </cell>
          <cell r="BL345">
            <v>0.33676247116485314</v>
          </cell>
          <cell r="BN345">
            <v>-336</v>
          </cell>
        </row>
        <row r="346">
          <cell r="A346">
            <v>337</v>
          </cell>
          <cell r="B346" t="str">
            <v>WHATELY</v>
          </cell>
          <cell r="C346">
            <v>3</v>
          </cell>
          <cell r="D346">
            <v>2.9999999999999996</v>
          </cell>
          <cell r="E346">
            <v>2.9999999999999996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O346">
            <v>0</v>
          </cell>
          <cell r="P346">
            <v>0</v>
          </cell>
          <cell r="S346">
            <v>73731</v>
          </cell>
          <cell r="T346">
            <v>88130</v>
          </cell>
          <cell r="U346">
            <v>88221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E346">
            <v>91</v>
          </cell>
          <cell r="AF346">
            <v>0.10325655281970825</v>
          </cell>
          <cell r="AG346">
            <v>0.10325655281970825</v>
          </cell>
          <cell r="AI346">
            <v>33043.57696135607</v>
          </cell>
          <cell r="AJ346">
            <v>23352.590448752824</v>
          </cell>
          <cell r="AK346">
            <v>22734.736780081344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-617.85366867147968</v>
          </cell>
          <cell r="AV346">
            <v>-2.6457607348844503</v>
          </cell>
          <cell r="AY346">
            <v>40687.42303864393</v>
          </cell>
          <cell r="AZ346">
            <v>64777.409551247176</v>
          </cell>
          <cell r="BA346">
            <v>65486.263219918656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K346">
            <v>708.85366867147968</v>
          </cell>
          <cell r="BL346">
            <v>1.0942914722619212</v>
          </cell>
          <cell r="BN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O347">
            <v>0</v>
          </cell>
          <cell r="P347" t="str">
            <v>--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E347">
            <v>0</v>
          </cell>
          <cell r="AF347" t="str">
            <v>--</v>
          </cell>
          <cell r="AG347" t="str">
            <v>--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  <cell r="AV347" t="str">
            <v>--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K347">
            <v>0</v>
          </cell>
          <cell r="BL347" t="str">
            <v>--</v>
          </cell>
          <cell r="BN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O348">
            <v>0</v>
          </cell>
          <cell r="P348" t="str">
            <v>--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E348">
            <v>0</v>
          </cell>
          <cell r="AF348" t="str">
            <v>--</v>
          </cell>
          <cell r="AG348" t="str">
            <v>--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  <cell r="AV348" t="str">
            <v>--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K348">
            <v>0</v>
          </cell>
          <cell r="BL348" t="str">
            <v>--</v>
          </cell>
          <cell r="BN348">
            <v>-339</v>
          </cell>
        </row>
        <row r="349">
          <cell r="A349">
            <v>340</v>
          </cell>
          <cell r="B349" t="str">
            <v>WILLIAMSBURG</v>
          </cell>
          <cell r="C349">
            <v>15</v>
          </cell>
          <cell r="D349">
            <v>15.325925925925931</v>
          </cell>
          <cell r="E349">
            <v>15.325925925925931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O349">
            <v>0</v>
          </cell>
          <cell r="P349">
            <v>0</v>
          </cell>
          <cell r="S349">
            <v>278864</v>
          </cell>
          <cell r="T349">
            <v>300797</v>
          </cell>
          <cell r="U349">
            <v>300909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E349">
            <v>112</v>
          </cell>
          <cell r="AF349">
            <v>3.7234413907061281E-2</v>
          </cell>
          <cell r="AG349">
            <v>3.7234413907061281E-2</v>
          </cell>
          <cell r="AI349">
            <v>82794.454014488598</v>
          </cell>
          <cell r="AJ349">
            <v>49960.853330282895</v>
          </cell>
          <cell r="AK349">
            <v>48461.332884003081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-1499.5204462798138</v>
          </cell>
          <cell r="AV349">
            <v>-3.0013907816320406</v>
          </cell>
          <cell r="AY349">
            <v>196069.54598551139</v>
          </cell>
          <cell r="AZ349">
            <v>250836.1466697171</v>
          </cell>
          <cell r="BA349">
            <v>252447.66711599691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K349">
            <v>1611.5204462798138</v>
          </cell>
          <cell r="BL349">
            <v>0.64245941730309841</v>
          </cell>
          <cell r="BN349">
            <v>-340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O350">
            <v>0</v>
          </cell>
          <cell r="P350" t="str">
            <v>--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E350">
            <v>0</v>
          </cell>
          <cell r="AF350" t="str">
            <v>--</v>
          </cell>
          <cell r="AG350" t="str">
            <v>--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  <cell r="AV350" t="str">
            <v>--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K350">
            <v>0</v>
          </cell>
          <cell r="BL350" t="str">
            <v>--</v>
          </cell>
          <cell r="BN350">
            <v>-341</v>
          </cell>
        </row>
        <row r="351">
          <cell r="A351">
            <v>342</v>
          </cell>
          <cell r="B351" t="str">
            <v>WILMINGTON</v>
          </cell>
          <cell r="C351">
            <v>4</v>
          </cell>
          <cell r="D351">
            <v>4.2144638403990022</v>
          </cell>
          <cell r="E351">
            <v>4.2144638403990022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O351">
            <v>0</v>
          </cell>
          <cell r="P351">
            <v>0</v>
          </cell>
          <cell r="S351">
            <v>65236</v>
          </cell>
          <cell r="T351">
            <v>67470</v>
          </cell>
          <cell r="U351">
            <v>67470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3752</v>
          </cell>
          <cell r="AJ351">
            <v>5986</v>
          </cell>
          <cell r="AK351">
            <v>5986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0</v>
          </cell>
          <cell r="AV351">
            <v>0</v>
          </cell>
          <cell r="AY351">
            <v>61484</v>
          </cell>
          <cell r="AZ351">
            <v>61484</v>
          </cell>
          <cell r="BA351">
            <v>61484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K351">
            <v>0</v>
          </cell>
          <cell r="BL351">
            <v>0</v>
          </cell>
          <cell r="BN351">
            <v>-342</v>
          </cell>
        </row>
        <row r="352">
          <cell r="A352">
            <v>343</v>
          </cell>
          <cell r="B352" t="str">
            <v>WINCHENDON</v>
          </cell>
          <cell r="C352">
            <v>22</v>
          </cell>
          <cell r="D352">
            <v>23.549295774647884</v>
          </cell>
          <cell r="E352">
            <v>23.549295774647884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O352">
            <v>0</v>
          </cell>
          <cell r="P352">
            <v>0</v>
          </cell>
          <cell r="S352">
            <v>276276</v>
          </cell>
          <cell r="T352">
            <v>303918</v>
          </cell>
          <cell r="U352">
            <v>304482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E352">
            <v>564</v>
          </cell>
          <cell r="AF352">
            <v>0.18557637257419213</v>
          </cell>
          <cell r="AG352">
            <v>0.18557637257419213</v>
          </cell>
          <cell r="AI352">
            <v>20636</v>
          </cell>
          <cell r="AJ352">
            <v>48278</v>
          </cell>
          <cell r="AK352">
            <v>48842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564</v>
          </cell>
          <cell r="AV352">
            <v>1.1682339782095319</v>
          </cell>
          <cell r="AY352">
            <v>255640</v>
          </cell>
          <cell r="AZ352">
            <v>255640</v>
          </cell>
          <cell r="BA352">
            <v>255640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K352">
            <v>0</v>
          </cell>
          <cell r="BL352">
            <v>0</v>
          </cell>
          <cell r="BN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1.0280289330922245</v>
          </cell>
          <cell r="E353">
            <v>1.0280289330922245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O353">
            <v>0</v>
          </cell>
          <cell r="P353">
            <v>0</v>
          </cell>
          <cell r="S353">
            <v>14892</v>
          </cell>
          <cell r="T353">
            <v>20046</v>
          </cell>
          <cell r="U353">
            <v>20033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E353">
            <v>-13</v>
          </cell>
          <cell r="AF353">
            <v>-6.4850843060959562E-2</v>
          </cell>
          <cell r="AG353">
            <v>-6.4850843060959562E-2</v>
          </cell>
          <cell r="AI353">
            <v>2672.1851370190666</v>
          </cell>
          <cell r="AJ353">
            <v>6444.2108998489193</v>
          </cell>
          <cell r="AK353">
            <v>6390.5459742992507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-53.664925549668624</v>
          </cell>
          <cell r="AV353">
            <v>-0.83276178237627896</v>
          </cell>
          <cell r="AY353">
            <v>12219.814862980933</v>
          </cell>
          <cell r="AZ353">
            <v>13601.78910015108</v>
          </cell>
          <cell r="BA353">
            <v>13642.45402570075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K353">
            <v>40.664925549670443</v>
          </cell>
          <cell r="BL353">
            <v>0.29896747589785999</v>
          </cell>
          <cell r="BN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O354">
            <v>0</v>
          </cell>
          <cell r="P354" t="str">
            <v>--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E354">
            <v>0</v>
          </cell>
          <cell r="AF354" t="str">
            <v>--</v>
          </cell>
          <cell r="AG354" t="str">
            <v>--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  <cell r="AV354" t="str">
            <v>--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K354">
            <v>0</v>
          </cell>
          <cell r="BL354" t="str">
            <v>--</v>
          </cell>
          <cell r="BN354">
            <v>-345</v>
          </cell>
        </row>
        <row r="355">
          <cell r="A355">
            <v>346</v>
          </cell>
          <cell r="B355" t="str">
            <v>WINTHROP</v>
          </cell>
          <cell r="C355">
            <v>22</v>
          </cell>
          <cell r="D355">
            <v>22.517974471004791</v>
          </cell>
          <cell r="E355">
            <v>22.517974471004791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O355">
            <v>0</v>
          </cell>
          <cell r="P355">
            <v>0</v>
          </cell>
          <cell r="S355">
            <v>347112</v>
          </cell>
          <cell r="T355">
            <v>345750</v>
          </cell>
          <cell r="U355">
            <v>346023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E355">
            <v>273</v>
          </cell>
          <cell r="AF355">
            <v>7.8958785249461094E-2</v>
          </cell>
          <cell r="AG355">
            <v>7.8958785249461094E-2</v>
          </cell>
          <cell r="AI355">
            <v>20572</v>
          </cell>
          <cell r="AJ355">
            <v>21114</v>
          </cell>
          <cell r="AK355">
            <v>21114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0</v>
          </cell>
          <cell r="AV355">
            <v>0</v>
          </cell>
          <cell r="AY355">
            <v>326540</v>
          </cell>
          <cell r="AZ355">
            <v>324636</v>
          </cell>
          <cell r="BA355">
            <v>324909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K355">
            <v>273</v>
          </cell>
          <cell r="BL355">
            <v>8.4094185487737505E-2</v>
          </cell>
          <cell r="BN355">
            <v>-346</v>
          </cell>
        </row>
        <row r="356">
          <cell r="A356">
            <v>347</v>
          </cell>
          <cell r="B356" t="str">
            <v>WOBURN</v>
          </cell>
          <cell r="C356">
            <v>31</v>
          </cell>
          <cell r="D356">
            <v>31.794678448174462</v>
          </cell>
          <cell r="E356">
            <v>31.794678448174462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O356">
            <v>0</v>
          </cell>
          <cell r="P356">
            <v>0</v>
          </cell>
          <cell r="S356">
            <v>575836</v>
          </cell>
          <cell r="T356">
            <v>604749</v>
          </cell>
          <cell r="U356">
            <v>605265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E356">
            <v>516</v>
          </cell>
          <cell r="AF356">
            <v>8.5324655352891909E-2</v>
          </cell>
          <cell r="AG356">
            <v>8.5324655352891909E-2</v>
          </cell>
          <cell r="AI356">
            <v>186913.95293039072</v>
          </cell>
          <cell r="AJ356">
            <v>90034.540355702426</v>
          </cell>
          <cell r="AK356">
            <v>86849.068248279131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-3185.4721074232948</v>
          </cell>
          <cell r="AV356">
            <v>-3.5380556115889972</v>
          </cell>
          <cell r="AY356">
            <v>388922.04706960928</v>
          </cell>
          <cell r="AZ356">
            <v>514714.4596442976</v>
          </cell>
          <cell r="BA356">
            <v>518415.93175172084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K356">
            <v>3701.4721074232366</v>
          </cell>
          <cell r="BL356">
            <v>0.71913116837269975</v>
          </cell>
          <cell r="BN356">
            <v>-347</v>
          </cell>
        </row>
        <row r="357">
          <cell r="A357">
            <v>348</v>
          </cell>
          <cell r="B357" t="str">
            <v>WORCESTER</v>
          </cell>
          <cell r="C357">
            <v>1978</v>
          </cell>
          <cell r="D357">
            <v>1976.2048604303238</v>
          </cell>
          <cell r="E357">
            <v>1976.2048604303238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O357">
            <v>0</v>
          </cell>
          <cell r="P357">
            <v>0</v>
          </cell>
          <cell r="S357">
            <v>26984947</v>
          </cell>
          <cell r="T357">
            <v>29351970</v>
          </cell>
          <cell r="U357">
            <v>29496484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E357">
            <v>144514</v>
          </cell>
          <cell r="AF357">
            <v>0.49234855445818848</v>
          </cell>
          <cell r="AG357">
            <v>0.49234855445818848</v>
          </cell>
          <cell r="AI357">
            <v>2559629.0775652872</v>
          </cell>
          <cell r="AJ357">
            <v>4362896.2069860883</v>
          </cell>
          <cell r="AK357">
            <v>4490821.554398587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127925.34741249867</v>
          </cell>
          <cell r="AV357">
            <v>2.9321198887944711</v>
          </cell>
          <cell r="AY357">
            <v>24425317.922434714</v>
          </cell>
          <cell r="AZ357">
            <v>24989073.793013912</v>
          </cell>
          <cell r="BA357">
            <v>25005662.445601411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K357">
            <v>16588.65258749947</v>
          </cell>
          <cell r="BL357">
            <v>6.6383623198307262E-2</v>
          </cell>
          <cell r="BN357">
            <v>-348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O358">
            <v>0</v>
          </cell>
          <cell r="P358" t="str">
            <v>--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E358">
            <v>0</v>
          </cell>
          <cell r="AF358" t="str">
            <v>--</v>
          </cell>
          <cell r="AG358" t="str">
            <v>--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  <cell r="AV358" t="str">
            <v>--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K358">
            <v>0</v>
          </cell>
          <cell r="BL358" t="str">
            <v>--</v>
          </cell>
          <cell r="BN358">
            <v>-349</v>
          </cell>
        </row>
        <row r="359">
          <cell r="A359">
            <v>350</v>
          </cell>
          <cell r="B359" t="str">
            <v>WRENTHAM</v>
          </cell>
          <cell r="C359">
            <v>42</v>
          </cell>
          <cell r="D359">
            <v>44.131606387111276</v>
          </cell>
          <cell r="E359">
            <v>44.131606387111276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O359">
            <v>0</v>
          </cell>
          <cell r="P359">
            <v>0</v>
          </cell>
          <cell r="S359">
            <v>735048</v>
          </cell>
          <cell r="T359">
            <v>814534</v>
          </cell>
          <cell r="U359">
            <v>814632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E359">
            <v>98</v>
          </cell>
          <cell r="AF359">
            <v>1.2031419191838033E-2</v>
          </cell>
          <cell r="AG359">
            <v>1.2031419191838033E-2</v>
          </cell>
          <cell r="AI359">
            <v>218256.72171016372</v>
          </cell>
          <cell r="AJ359">
            <v>155208.39583651975</v>
          </cell>
          <cell r="AK359">
            <v>151112.28888862714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-4096.1069478926074</v>
          </cell>
          <cell r="AV359">
            <v>-2.6391014002921653</v>
          </cell>
          <cell r="AY359">
            <v>516791.27828983625</v>
          </cell>
          <cell r="AZ359">
            <v>659325.60416348022</v>
          </cell>
          <cell r="BA359">
            <v>663519.7111113728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K359">
            <v>4194.1069478925783</v>
          </cell>
          <cell r="BL359">
            <v>0.63612074541135044</v>
          </cell>
          <cell r="BN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O360">
            <v>0</v>
          </cell>
          <cell r="P360" t="str">
            <v>--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E360">
            <v>0</v>
          </cell>
          <cell r="AF360" t="str">
            <v>--</v>
          </cell>
          <cell r="AG360" t="str">
            <v>--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  <cell r="AV360" t="str">
            <v>--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K360">
            <v>0</v>
          </cell>
          <cell r="BL360" t="str">
            <v>--</v>
          </cell>
          <cell r="BN360">
            <v>-351</v>
          </cell>
        </row>
        <row r="361">
          <cell r="A361">
            <v>352</v>
          </cell>
          <cell r="B361" t="str">
            <v>DEVENS</v>
          </cell>
          <cell r="C361">
            <v>7</v>
          </cell>
          <cell r="D361">
            <v>7.0528967254408057</v>
          </cell>
          <cell r="E361">
            <v>7.0528967254408057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O361">
            <v>0</v>
          </cell>
          <cell r="P361">
            <v>0</v>
          </cell>
          <cell r="S361">
            <v>120470</v>
          </cell>
          <cell r="T361">
            <v>141210</v>
          </cell>
          <cell r="U361">
            <v>141198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E361">
            <v>-12</v>
          </cell>
          <cell r="AF361">
            <v>-8.4979817293384663E-3</v>
          </cell>
          <cell r="AG361">
            <v>-8.4979817293384663E-3</v>
          </cell>
          <cell r="AI361">
            <v>18385.759162866983</v>
          </cell>
          <cell r="AJ361">
            <v>29706.578762834313</v>
          </cell>
          <cell r="AK361">
            <v>29417.41710568899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-289.16165714532326</v>
          </cell>
          <cell r="AV361">
            <v>-0.97339265976696954</v>
          </cell>
          <cell r="AY361">
            <v>102084.24083713302</v>
          </cell>
          <cell r="AZ361">
            <v>111503.42123716569</v>
          </cell>
          <cell r="BA361">
            <v>111780.58289431101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K361">
            <v>277.16165714531962</v>
          </cell>
          <cell r="BL361">
            <v>0.24856785026874384</v>
          </cell>
          <cell r="BN361">
            <v>-352</v>
          </cell>
        </row>
        <row r="362">
          <cell r="A362">
            <v>406</v>
          </cell>
          <cell r="B362" t="str">
            <v>NORTHAMPTON SMITH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O362">
            <v>0</v>
          </cell>
          <cell r="P362" t="str">
            <v>--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E362">
            <v>0</v>
          </cell>
          <cell r="AF362" t="str">
            <v>--</v>
          </cell>
          <cell r="AG362" t="str">
            <v>--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  <cell r="AV362" t="str">
            <v>--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K362">
            <v>0</v>
          </cell>
          <cell r="BL362" t="str">
            <v>--</v>
          </cell>
          <cell r="BN362">
            <v>-406</v>
          </cell>
        </row>
        <row r="363">
          <cell r="A363">
            <v>600</v>
          </cell>
          <cell r="B363" t="str">
            <v>ACTON BOXBOROUGH</v>
          </cell>
          <cell r="C363">
            <v>26</v>
          </cell>
          <cell r="D363">
            <v>26.196473551637279</v>
          </cell>
          <cell r="E363">
            <v>26.196473551637279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O363">
            <v>0</v>
          </cell>
          <cell r="P363">
            <v>0</v>
          </cell>
          <cell r="S363">
            <v>391768</v>
          </cell>
          <cell r="T363">
            <v>397314</v>
          </cell>
          <cell r="U363">
            <v>397314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E363">
            <v>0</v>
          </cell>
          <cell r="AF363">
            <v>0</v>
          </cell>
          <cell r="AG363">
            <v>0</v>
          </cell>
          <cell r="AI363">
            <v>88353.527359413027</v>
          </cell>
          <cell r="AJ363">
            <v>42925.321093488186</v>
          </cell>
          <cell r="AK363">
            <v>41425.392768484206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-1499.9283250039807</v>
          </cell>
          <cell r="AV363">
            <v>-3.494273978142759</v>
          </cell>
          <cell r="AY363">
            <v>303414.47264058696</v>
          </cell>
          <cell r="AZ363">
            <v>354388.67890651181</v>
          </cell>
          <cell r="BA363">
            <v>355888.60723151581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K363">
            <v>1499.9283250040025</v>
          </cell>
          <cell r="BL363">
            <v>0.42324386028134153</v>
          </cell>
          <cell r="BN363">
            <v>-600</v>
          </cell>
        </row>
        <row r="364">
          <cell r="A364">
            <v>603</v>
          </cell>
          <cell r="B364" t="str">
            <v>HOOSAC VALLEY</v>
          </cell>
          <cell r="C364">
            <v>81</v>
          </cell>
          <cell r="D364">
            <v>79.040322580645167</v>
          </cell>
          <cell r="E364">
            <v>79.040322580645167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O364">
            <v>0</v>
          </cell>
          <cell r="P364">
            <v>0</v>
          </cell>
          <cell r="S364">
            <v>1089693</v>
          </cell>
          <cell r="T364">
            <v>1192212</v>
          </cell>
          <cell r="U364">
            <v>1196321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E364">
            <v>4109</v>
          </cell>
          <cell r="AF364">
            <v>0.34465346767185157</v>
          </cell>
          <cell r="AG364">
            <v>0.34465346767185157</v>
          </cell>
          <cell r="AI364">
            <v>74115</v>
          </cell>
          <cell r="AJ364">
            <v>176634</v>
          </cell>
          <cell r="AK364">
            <v>180743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4109</v>
          </cell>
          <cell r="AV364">
            <v>2.3262791987952447</v>
          </cell>
          <cell r="AY364">
            <v>1015578</v>
          </cell>
          <cell r="AZ364">
            <v>1015578</v>
          </cell>
          <cell r="BA364">
            <v>1015578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K364">
            <v>0</v>
          </cell>
          <cell r="BL364">
            <v>0</v>
          </cell>
          <cell r="BN364">
            <v>-603</v>
          </cell>
        </row>
        <row r="365">
          <cell r="A365">
            <v>605</v>
          </cell>
          <cell r="B365" t="str">
            <v>AMHERST PELHAM</v>
          </cell>
          <cell r="C365">
            <v>88</v>
          </cell>
          <cell r="D365">
            <v>92.237393908361682</v>
          </cell>
          <cell r="E365">
            <v>92.237393908361682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O365">
            <v>0</v>
          </cell>
          <cell r="P365">
            <v>0</v>
          </cell>
          <cell r="S365">
            <v>1715766</v>
          </cell>
          <cell r="T365">
            <v>1889944</v>
          </cell>
          <cell r="U365">
            <v>1890520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E365">
            <v>576</v>
          </cell>
          <cell r="AF365">
            <v>3.0477093501191099E-2</v>
          </cell>
          <cell r="AG365">
            <v>3.0477093501191099E-2</v>
          </cell>
          <cell r="AI365">
            <v>162190.09761891727</v>
          </cell>
          <cell r="AJ365">
            <v>272898.02591153176</v>
          </cell>
          <cell r="AK365">
            <v>271606.4037292992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-1291.6221822325606</v>
          </cell>
          <cell r="AV365">
            <v>-0.47329847034190964</v>
          </cell>
          <cell r="AY365">
            <v>1553575.9023810828</v>
          </cell>
          <cell r="AZ365">
            <v>1617045.9740884681</v>
          </cell>
          <cell r="BA365">
            <v>1618913.5962707009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K365">
            <v>1867.6221822327934</v>
          </cell>
          <cell r="BL365">
            <v>0.11549592356430161</v>
          </cell>
          <cell r="BN365">
            <v>-605</v>
          </cell>
        </row>
        <row r="366">
          <cell r="A366">
            <v>610</v>
          </cell>
          <cell r="B366" t="str">
            <v>ASHBURNHAM WESTMINSTER</v>
          </cell>
          <cell r="C366">
            <v>19</v>
          </cell>
          <cell r="D366">
            <v>19.772235427679423</v>
          </cell>
          <cell r="E366">
            <v>19.772235427679423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O366">
            <v>0</v>
          </cell>
          <cell r="P366">
            <v>0</v>
          </cell>
          <cell r="S366">
            <v>239891</v>
          </cell>
          <cell r="T366">
            <v>282870</v>
          </cell>
          <cell r="U366">
            <v>282942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E366">
            <v>72</v>
          </cell>
          <cell r="AF366">
            <v>2.5453388482343797E-2</v>
          </cell>
          <cell r="AG366">
            <v>2.5453388482343797E-2</v>
          </cell>
          <cell r="AI366">
            <v>87320.477613211784</v>
          </cell>
          <cell r="AJ366">
            <v>74916.056585224404</v>
          </cell>
          <cell r="AK366">
            <v>73358.386051422873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-1557.6705338015308</v>
          </cell>
          <cell r="AV366">
            <v>-2.0792212041079949</v>
          </cell>
          <cell r="AY366">
            <v>152570.52238678822</v>
          </cell>
          <cell r="AZ366">
            <v>207953.9434147756</v>
          </cell>
          <cell r="BA366">
            <v>209583.61394857714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K366">
            <v>1629.6705338015454</v>
          </cell>
          <cell r="BL366">
            <v>0.78366897354338327</v>
          </cell>
          <cell r="BN366">
            <v>-610</v>
          </cell>
        </row>
        <row r="367">
          <cell r="A367">
            <v>615</v>
          </cell>
          <cell r="B367" t="str">
            <v>ATHOL ROYALSTON</v>
          </cell>
          <cell r="C367">
            <v>5</v>
          </cell>
          <cell r="D367">
            <v>5.2126711144057314</v>
          </cell>
          <cell r="E367">
            <v>5.2126711144057314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O367">
            <v>0</v>
          </cell>
          <cell r="P367">
            <v>0</v>
          </cell>
          <cell r="S367">
            <v>55781</v>
          </cell>
          <cell r="T367">
            <v>65487</v>
          </cell>
          <cell r="U367">
            <v>65565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E367">
            <v>78</v>
          </cell>
          <cell r="AF367">
            <v>0.11910760914379814</v>
          </cell>
          <cell r="AG367">
            <v>0.11910760914379814</v>
          </cell>
          <cell r="AI367">
            <v>20501.642391953359</v>
          </cell>
          <cell r="AJ367">
            <v>17607.32540931123</v>
          </cell>
          <cell r="AK367">
            <v>17314.55804026781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-292.76736904342033</v>
          </cell>
          <cell r="AV367">
            <v>-1.6627588928900927</v>
          </cell>
          <cell r="AY367">
            <v>35279.357608046645</v>
          </cell>
          <cell r="AZ367">
            <v>47879.674590688766</v>
          </cell>
          <cell r="BA367">
            <v>48250.44195973219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K367">
            <v>370.76736904342397</v>
          </cell>
          <cell r="BL367">
            <v>0.77437320159967626</v>
          </cell>
          <cell r="BN367">
            <v>-615</v>
          </cell>
        </row>
        <row r="368">
          <cell r="A368">
            <v>616</v>
          </cell>
          <cell r="B368" t="str">
            <v>AYER SHIRLEY</v>
          </cell>
          <cell r="C368">
            <v>67</v>
          </cell>
          <cell r="D368">
            <v>67.666138941119428</v>
          </cell>
          <cell r="E368">
            <v>67.666138941119428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O368">
            <v>0</v>
          </cell>
          <cell r="P368">
            <v>0</v>
          </cell>
          <cell r="S368">
            <v>1022941</v>
          </cell>
          <cell r="T368">
            <v>1072862</v>
          </cell>
          <cell r="U368">
            <v>1073060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E368">
            <v>198</v>
          </cell>
          <cell r="AF368">
            <v>1.8455309256926178E-2</v>
          </cell>
          <cell r="AG368">
            <v>1.8455309256926178E-2</v>
          </cell>
          <cell r="AI368">
            <v>129329.04299213391</v>
          </cell>
          <cell r="AJ368">
            <v>126269.62546777692</v>
          </cell>
          <cell r="AK368">
            <v>124908.66389217624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-1360.9615756006824</v>
          </cell>
          <cell r="AV368">
            <v>-1.0778218202191381</v>
          </cell>
          <cell r="AY368">
            <v>893611.95700786612</v>
          </cell>
          <cell r="AZ368">
            <v>946592.3745322231</v>
          </cell>
          <cell r="BA368">
            <v>948151.33610782376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K368">
            <v>1558.9615756006679</v>
          </cell>
          <cell r="BL368">
            <v>0.16469196430735078</v>
          </cell>
          <cell r="BN368">
            <v>-616</v>
          </cell>
        </row>
        <row r="369">
          <cell r="A369">
            <v>618</v>
          </cell>
          <cell r="B369" t="str">
            <v>BERKSHIRE HILLS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O369">
            <v>0</v>
          </cell>
          <cell r="P369" t="str">
            <v>--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E369">
            <v>0</v>
          </cell>
          <cell r="AF369" t="str">
            <v>--</v>
          </cell>
          <cell r="AG369" t="str">
            <v>--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  <cell r="AV369" t="str">
            <v>--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K369">
            <v>0</v>
          </cell>
          <cell r="BL369" t="str">
            <v>--</v>
          </cell>
          <cell r="BN369">
            <v>-618</v>
          </cell>
        </row>
        <row r="370">
          <cell r="A370">
            <v>620</v>
          </cell>
          <cell r="B370" t="str">
            <v>BERLIN BOYLSTON</v>
          </cell>
          <cell r="C370">
            <v>12</v>
          </cell>
          <cell r="D370">
            <v>12.046265998101026</v>
          </cell>
          <cell r="E370">
            <v>12.046265998101026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O370">
            <v>0</v>
          </cell>
          <cell r="P370">
            <v>0</v>
          </cell>
          <cell r="S370">
            <v>210790</v>
          </cell>
          <cell r="T370">
            <v>224760</v>
          </cell>
          <cell r="U370">
            <v>224760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E370">
            <v>0</v>
          </cell>
          <cell r="AF370">
            <v>0</v>
          </cell>
          <cell r="AG370">
            <v>0</v>
          </cell>
          <cell r="AI370">
            <v>13205.0193422759</v>
          </cell>
          <cell r="AJ370">
            <v>25621.843466601222</v>
          </cell>
          <cell r="AK370">
            <v>25576.140891508952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-45.702575092269399</v>
          </cell>
          <cell r="AV370">
            <v>-0.1783734849205687</v>
          </cell>
          <cell r="AY370">
            <v>197584.98065772411</v>
          </cell>
          <cell r="AZ370">
            <v>199138.15653339878</v>
          </cell>
          <cell r="BA370">
            <v>199183.85910849104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K370">
            <v>45.702575092262123</v>
          </cell>
          <cell r="BL370">
            <v>2.295018488061018E-2</v>
          </cell>
          <cell r="BN370">
            <v>-620</v>
          </cell>
        </row>
        <row r="371">
          <cell r="A371">
            <v>622</v>
          </cell>
          <cell r="B371" t="str">
            <v>BLACKSTONE MILLVILLE</v>
          </cell>
          <cell r="C371">
            <v>35</v>
          </cell>
          <cell r="D371">
            <v>36.977401129943502</v>
          </cell>
          <cell r="E371">
            <v>36.977401129943502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O371">
            <v>0</v>
          </cell>
          <cell r="P371">
            <v>0</v>
          </cell>
          <cell r="S371">
            <v>504420</v>
          </cell>
          <cell r="T371">
            <v>523953</v>
          </cell>
          <cell r="U371">
            <v>524214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E371">
            <v>261</v>
          </cell>
          <cell r="AF371">
            <v>4.9813628321615511E-2</v>
          </cell>
          <cell r="AG371">
            <v>4.9813628321615511E-2</v>
          </cell>
          <cell r="AI371">
            <v>357233.5278115609</v>
          </cell>
          <cell r="AJ371">
            <v>118248.96338743586</v>
          </cell>
          <cell r="AK371">
            <v>110903.02164580456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-7345.9417416312936</v>
          </cell>
          <cell r="AV371">
            <v>-6.2122673478013812</v>
          </cell>
          <cell r="AY371">
            <v>147186.4721884391</v>
          </cell>
          <cell r="AZ371">
            <v>405704.03661256412</v>
          </cell>
          <cell r="BA371">
            <v>413310.97835419542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K371">
            <v>7606.9417416313081</v>
          </cell>
          <cell r="BL371">
            <v>1.8749977952267072</v>
          </cell>
          <cell r="BN371">
            <v>-622</v>
          </cell>
        </row>
        <row r="372">
          <cell r="A372">
            <v>625</v>
          </cell>
          <cell r="B372" t="str">
            <v>BRIDGEWATER RAYNHAM</v>
          </cell>
          <cell r="C372">
            <v>27</v>
          </cell>
          <cell r="D372">
            <v>28.106956492634854</v>
          </cell>
          <cell r="E372">
            <v>28.106956492634854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O372">
            <v>0</v>
          </cell>
          <cell r="P372">
            <v>0</v>
          </cell>
          <cell r="S372">
            <v>407372</v>
          </cell>
          <cell r="T372">
            <v>410912</v>
          </cell>
          <cell r="U372">
            <v>411043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E372">
            <v>131</v>
          </cell>
          <cell r="AF372">
            <v>3.1880305272169451E-2</v>
          </cell>
          <cell r="AG372">
            <v>3.1880305272169451E-2</v>
          </cell>
          <cell r="AI372">
            <v>128129.41304924439</v>
          </cell>
          <cell r="AJ372">
            <v>49740.46720620431</v>
          </cell>
          <cell r="AK372">
            <v>47460.688196392817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-2279.7790098114929</v>
          </cell>
          <cell r="AV372">
            <v>-4.5833486049908441</v>
          </cell>
          <cell r="AY372">
            <v>279242.58695075562</v>
          </cell>
          <cell r="AZ372">
            <v>361171.53279379569</v>
          </cell>
          <cell r="BA372">
            <v>363582.31180360715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K372">
            <v>2410.7790098114638</v>
          </cell>
          <cell r="BL372">
            <v>0.66748865592014539</v>
          </cell>
          <cell r="BN372">
            <v>-625</v>
          </cell>
        </row>
        <row r="373">
          <cell r="A373">
            <v>632</v>
          </cell>
          <cell r="B373" t="str">
            <v>CHESTERFIELD GOSHEN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O373">
            <v>0</v>
          </cell>
          <cell r="P373" t="str">
            <v>--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E373">
            <v>0</v>
          </cell>
          <cell r="AF373" t="str">
            <v>--</v>
          </cell>
          <cell r="AG373" t="str">
            <v>--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0</v>
          </cell>
          <cell r="AV373" t="str">
            <v>--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K373">
            <v>0</v>
          </cell>
          <cell r="BL373" t="str">
            <v>--</v>
          </cell>
          <cell r="BN373">
            <v>-632</v>
          </cell>
        </row>
        <row r="374">
          <cell r="A374">
            <v>635</v>
          </cell>
          <cell r="B374" t="str">
            <v>CENTRAL BERKSHIRE</v>
          </cell>
          <cell r="C374">
            <v>23</v>
          </cell>
          <cell r="D374">
            <v>22.512137504072975</v>
          </cell>
          <cell r="E374">
            <v>22.512137504072975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O374">
            <v>0</v>
          </cell>
          <cell r="P374">
            <v>0</v>
          </cell>
          <cell r="S374">
            <v>350259</v>
          </cell>
          <cell r="T374">
            <v>372470</v>
          </cell>
          <cell r="U374">
            <v>372769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E374">
            <v>299</v>
          </cell>
          <cell r="AF374">
            <v>8.0274921470180338E-2</v>
          </cell>
          <cell r="AG374">
            <v>8.0274921470180338E-2</v>
          </cell>
          <cell r="AI374">
            <v>21091</v>
          </cell>
          <cell r="AJ374">
            <v>43302</v>
          </cell>
          <cell r="AK374">
            <v>43601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299</v>
          </cell>
          <cell r="AV374">
            <v>0.6904992840977231</v>
          </cell>
          <cell r="AY374">
            <v>329168</v>
          </cell>
          <cell r="AZ374">
            <v>329168</v>
          </cell>
          <cell r="BA374">
            <v>329168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K374">
            <v>0</v>
          </cell>
          <cell r="BL374">
            <v>0</v>
          </cell>
          <cell r="BN374">
            <v>-635</v>
          </cell>
        </row>
        <row r="375">
          <cell r="A375">
            <v>640</v>
          </cell>
          <cell r="B375" t="str">
            <v>CONCORD CARLISLE</v>
          </cell>
          <cell r="C375">
            <v>3</v>
          </cell>
          <cell r="D375">
            <v>3.0226700251889169</v>
          </cell>
          <cell r="E375">
            <v>3.0226700251889169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O375">
            <v>0</v>
          </cell>
          <cell r="P375">
            <v>0</v>
          </cell>
          <cell r="S375">
            <v>60003</v>
          </cell>
          <cell r="T375">
            <v>61916</v>
          </cell>
          <cell r="U375">
            <v>61916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E375">
            <v>0</v>
          </cell>
          <cell r="AF375">
            <v>0</v>
          </cell>
          <cell r="AG375">
            <v>0</v>
          </cell>
          <cell r="AI375">
            <v>2814</v>
          </cell>
          <cell r="AJ375">
            <v>4727</v>
          </cell>
          <cell r="AK375">
            <v>4727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0</v>
          </cell>
          <cell r="AV375">
            <v>0</v>
          </cell>
          <cell r="AY375">
            <v>57189</v>
          </cell>
          <cell r="AZ375">
            <v>57189</v>
          </cell>
          <cell r="BA375">
            <v>57189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K375">
            <v>0</v>
          </cell>
          <cell r="BL375">
            <v>0</v>
          </cell>
          <cell r="BN375">
            <v>-640</v>
          </cell>
        </row>
        <row r="376">
          <cell r="A376">
            <v>645</v>
          </cell>
          <cell r="B376" t="str">
            <v>DENNIS YARMOUTH</v>
          </cell>
          <cell r="C376">
            <v>139</v>
          </cell>
          <cell r="D376">
            <v>141.69372586095915</v>
          </cell>
          <cell r="E376">
            <v>141.69372586095915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O376">
            <v>0</v>
          </cell>
          <cell r="P376">
            <v>0</v>
          </cell>
          <cell r="S376">
            <v>2102392</v>
          </cell>
          <cell r="T376">
            <v>2260577</v>
          </cell>
          <cell r="U376">
            <v>2263887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E376">
            <v>3310</v>
          </cell>
          <cell r="AF376">
            <v>0.14642279382652834</v>
          </cell>
          <cell r="AG376">
            <v>0.14642279382652834</v>
          </cell>
          <cell r="AI376">
            <v>251605.10872147456</v>
          </cell>
          <cell r="AJ376">
            <v>313187.26648358046</v>
          </cell>
          <cell r="AK376">
            <v>313654.70452994062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467.43804636015557</v>
          </cell>
          <cell r="AV376">
            <v>0.14925193211348109</v>
          </cell>
          <cell r="AY376">
            <v>1850786.8912785253</v>
          </cell>
          <cell r="AZ376">
            <v>1947389.7335164195</v>
          </cell>
          <cell r="BA376">
            <v>1950232.2954700594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K376">
            <v>2842.5619536398444</v>
          </cell>
          <cell r="BL376">
            <v>0.14596780011297827</v>
          </cell>
          <cell r="BN376">
            <v>-645</v>
          </cell>
        </row>
        <row r="377">
          <cell r="A377">
            <v>650</v>
          </cell>
          <cell r="B377" t="str">
            <v>DIGHTON REHOBOTH</v>
          </cell>
          <cell r="C377">
            <v>7</v>
          </cell>
          <cell r="D377">
            <v>7.4026134053761607</v>
          </cell>
          <cell r="E377">
            <v>7.4026134053761607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O377">
            <v>0</v>
          </cell>
          <cell r="P377">
            <v>0</v>
          </cell>
          <cell r="S377">
            <v>115168</v>
          </cell>
          <cell r="T377">
            <v>129409</v>
          </cell>
          <cell r="U377">
            <v>129461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E377">
            <v>52</v>
          </cell>
          <cell r="AF377">
            <v>4.0182676629907377E-2</v>
          </cell>
          <cell r="AG377">
            <v>4.0182676629907377E-2</v>
          </cell>
          <cell r="AI377">
            <v>38939.265565435089</v>
          </cell>
          <cell r="AJ377">
            <v>27381.97100652671</v>
          </cell>
          <cell r="AK377">
            <v>26674.849961191867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-707.12104533484307</v>
          </cell>
          <cell r="AV377">
            <v>-2.5824329635229515</v>
          </cell>
          <cell r="AY377">
            <v>76228.734434564918</v>
          </cell>
          <cell r="AZ377">
            <v>102027.02899347329</v>
          </cell>
          <cell r="BA377">
            <v>102786.15003880813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K377">
            <v>759.12104533484671</v>
          </cell>
          <cell r="BL377">
            <v>0.74403915592151648</v>
          </cell>
          <cell r="BN377">
            <v>-650</v>
          </cell>
        </row>
        <row r="378">
          <cell r="A378">
            <v>655</v>
          </cell>
          <cell r="B378" t="str">
            <v>DOVER SHERBORN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O378">
            <v>0</v>
          </cell>
          <cell r="P378" t="str">
            <v>--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E378">
            <v>0</v>
          </cell>
          <cell r="AF378" t="str">
            <v>--</v>
          </cell>
          <cell r="AG378" t="str">
            <v>--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0</v>
          </cell>
          <cell r="AV378" t="str">
            <v>--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K378">
            <v>0</v>
          </cell>
          <cell r="BL378" t="str">
            <v>--</v>
          </cell>
          <cell r="BN378">
            <v>-655</v>
          </cell>
        </row>
        <row r="379">
          <cell r="A379">
            <v>658</v>
          </cell>
          <cell r="B379" t="str">
            <v>DUDLEY CHARLTON</v>
          </cell>
          <cell r="C379">
            <v>10</v>
          </cell>
          <cell r="D379">
            <v>11.334736842105265</v>
          </cell>
          <cell r="E379">
            <v>11.334736842105265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O379">
            <v>0</v>
          </cell>
          <cell r="P379">
            <v>0</v>
          </cell>
          <cell r="S379">
            <v>122988</v>
          </cell>
          <cell r="T379">
            <v>139053</v>
          </cell>
          <cell r="U379">
            <v>139074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E379">
            <v>21</v>
          </cell>
          <cell r="AF379">
            <v>1.5102155293300612E-2</v>
          </cell>
          <cell r="AG379">
            <v>1.5102155293300612E-2</v>
          </cell>
          <cell r="AI379">
            <v>38389.597882406604</v>
          </cell>
          <cell r="AJ379">
            <v>31336.814176184689</v>
          </cell>
          <cell r="AK379">
            <v>30677.567809789431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-659.24636639525852</v>
          </cell>
          <cell r="AV379">
            <v>-2.1037440586295197</v>
          </cell>
          <cell r="AY379">
            <v>84598.402117593389</v>
          </cell>
          <cell r="AZ379">
            <v>107716.18582381531</v>
          </cell>
          <cell r="BA379">
            <v>108396.43219021057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K379">
            <v>680.2463663952658</v>
          </cell>
          <cell r="BL379">
            <v>0.63151731672703715</v>
          </cell>
          <cell r="BN379">
            <v>-658</v>
          </cell>
        </row>
        <row r="380">
          <cell r="A380">
            <v>660</v>
          </cell>
          <cell r="B380" t="str">
            <v>NAUSET</v>
          </cell>
          <cell r="C380">
            <v>62</v>
          </cell>
          <cell r="D380">
            <v>63.101333682008374</v>
          </cell>
          <cell r="E380">
            <v>63.101333682008374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O380">
            <v>0</v>
          </cell>
          <cell r="P380">
            <v>0</v>
          </cell>
          <cell r="S380">
            <v>1236593</v>
          </cell>
          <cell r="T380">
            <v>1331390</v>
          </cell>
          <cell r="U380">
            <v>1332118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E380">
            <v>728</v>
          </cell>
          <cell r="AF380">
            <v>5.4679695656423277E-2</v>
          </cell>
          <cell r="AG380">
            <v>5.4679695656423277E-2</v>
          </cell>
          <cell r="AI380">
            <v>58156</v>
          </cell>
          <cell r="AJ380">
            <v>152953</v>
          </cell>
          <cell r="AK380">
            <v>153681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U380">
            <v>728</v>
          </cell>
          <cell r="AV380">
            <v>0.47596320438305639</v>
          </cell>
          <cell r="AY380">
            <v>1178437</v>
          </cell>
          <cell r="AZ380">
            <v>1178437</v>
          </cell>
          <cell r="BA380">
            <v>1178437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K380">
            <v>0</v>
          </cell>
          <cell r="BL380">
            <v>0</v>
          </cell>
          <cell r="BN380">
            <v>-660</v>
          </cell>
        </row>
        <row r="381">
          <cell r="A381">
            <v>662</v>
          </cell>
          <cell r="B381" t="str">
            <v>FARMINGTON RIVER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O381">
            <v>0</v>
          </cell>
          <cell r="P381" t="str">
            <v>--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E381">
            <v>0</v>
          </cell>
          <cell r="AF381" t="str">
            <v>--</v>
          </cell>
          <cell r="AG381" t="str">
            <v>--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0</v>
          </cell>
          <cell r="AV381" t="str">
            <v>--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K381">
            <v>0</v>
          </cell>
          <cell r="BL381" t="str">
            <v>--</v>
          </cell>
          <cell r="BN381">
            <v>-662</v>
          </cell>
        </row>
        <row r="382">
          <cell r="A382">
            <v>665</v>
          </cell>
          <cell r="B382" t="str">
            <v>FREETOWN LAKEVILLE</v>
          </cell>
          <cell r="C382">
            <v>12</v>
          </cell>
          <cell r="D382">
            <v>12.847506333317767</v>
          </cell>
          <cell r="E382">
            <v>12.847506333317767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O382">
            <v>0</v>
          </cell>
          <cell r="P382">
            <v>0</v>
          </cell>
          <cell r="S382">
            <v>175840</v>
          </cell>
          <cell r="T382">
            <v>200113</v>
          </cell>
          <cell r="U382">
            <v>200162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E382">
            <v>49</v>
          </cell>
          <cell r="AF382">
            <v>2.448616531660619E-2</v>
          </cell>
          <cell r="AG382">
            <v>2.448616531660619E-2</v>
          </cell>
          <cell r="AI382">
            <v>11250</v>
          </cell>
          <cell r="AJ382">
            <v>35523</v>
          </cell>
          <cell r="AK382">
            <v>35572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49</v>
          </cell>
          <cell r="AV382">
            <v>0.13793880021395477</v>
          </cell>
          <cell r="AY382">
            <v>164590</v>
          </cell>
          <cell r="AZ382">
            <v>164590</v>
          </cell>
          <cell r="BA382">
            <v>164590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K382">
            <v>0</v>
          </cell>
          <cell r="BL382">
            <v>0</v>
          </cell>
          <cell r="BN382">
            <v>-665</v>
          </cell>
        </row>
        <row r="383">
          <cell r="A383">
            <v>670</v>
          </cell>
          <cell r="B383" t="str">
            <v>FRONTIER</v>
          </cell>
          <cell r="C383">
            <v>49</v>
          </cell>
          <cell r="D383">
            <v>50.170261757358503</v>
          </cell>
          <cell r="E383">
            <v>50.170261757358503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O383">
            <v>0</v>
          </cell>
          <cell r="P383">
            <v>0</v>
          </cell>
          <cell r="S383">
            <v>935074</v>
          </cell>
          <cell r="T383">
            <v>1060434</v>
          </cell>
          <cell r="U383">
            <v>1060668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E383">
            <v>234</v>
          </cell>
          <cell r="AF383">
            <v>2.206643694939725E-2</v>
          </cell>
          <cell r="AG383">
            <v>2.206643694939725E-2</v>
          </cell>
          <cell r="AI383">
            <v>151800.80801579021</v>
          </cell>
          <cell r="AJ383">
            <v>192817.73365289925</v>
          </cell>
          <cell r="AK383">
            <v>190569.91832859893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U383">
            <v>-2247.815324300318</v>
          </cell>
          <cell r="AV383">
            <v>-1.1657720904171165</v>
          </cell>
          <cell r="AY383">
            <v>783273.19198420981</v>
          </cell>
          <cell r="AZ383">
            <v>867616.26634710073</v>
          </cell>
          <cell r="BA383">
            <v>870098.08167140104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K383">
            <v>2481.815324300318</v>
          </cell>
          <cell r="BL383">
            <v>0.28604988409788312</v>
          </cell>
          <cell r="BN383">
            <v>-670</v>
          </cell>
        </row>
        <row r="384">
          <cell r="A384">
            <v>672</v>
          </cell>
          <cell r="B384" t="str">
            <v>GATEWAY</v>
          </cell>
          <cell r="C384">
            <v>3</v>
          </cell>
          <cell r="D384">
            <v>3.0889043102783549</v>
          </cell>
          <cell r="E384">
            <v>3.0889043102783549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O384">
            <v>0</v>
          </cell>
          <cell r="P384">
            <v>0</v>
          </cell>
          <cell r="S384">
            <v>53947</v>
          </cell>
          <cell r="T384">
            <v>62726</v>
          </cell>
          <cell r="U384">
            <v>62871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E384">
            <v>145</v>
          </cell>
          <cell r="AF384">
            <v>0.23116411057615416</v>
          </cell>
          <cell r="AG384">
            <v>0.23116411057615416</v>
          </cell>
          <cell r="AI384">
            <v>2814</v>
          </cell>
          <cell r="AJ384">
            <v>11593</v>
          </cell>
          <cell r="AK384">
            <v>11738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U384">
            <v>145</v>
          </cell>
          <cell r="AV384">
            <v>1.2507547658069607</v>
          </cell>
          <cell r="AY384">
            <v>51133</v>
          </cell>
          <cell r="AZ384">
            <v>51133</v>
          </cell>
          <cell r="BA384">
            <v>51133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K384">
            <v>0</v>
          </cell>
          <cell r="BL384">
            <v>0</v>
          </cell>
          <cell r="BN384">
            <v>-672</v>
          </cell>
        </row>
        <row r="385">
          <cell r="A385">
            <v>673</v>
          </cell>
          <cell r="B385" t="str">
            <v>GROTON DUNSTABLE</v>
          </cell>
          <cell r="C385">
            <v>43</v>
          </cell>
          <cell r="D385">
            <v>43.273751784963764</v>
          </cell>
          <cell r="E385">
            <v>43.273751784963764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O385">
            <v>0</v>
          </cell>
          <cell r="P385">
            <v>0</v>
          </cell>
          <cell r="S385">
            <v>714023</v>
          </cell>
          <cell r="T385">
            <v>733265</v>
          </cell>
          <cell r="U385">
            <v>733265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E385">
            <v>0</v>
          </cell>
          <cell r="AF385">
            <v>0</v>
          </cell>
          <cell r="AG385">
            <v>0</v>
          </cell>
          <cell r="AI385">
            <v>40286</v>
          </cell>
          <cell r="AJ385">
            <v>59528</v>
          </cell>
          <cell r="AK385">
            <v>59528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U385">
            <v>0</v>
          </cell>
          <cell r="AV385">
            <v>0</v>
          </cell>
          <cell r="AY385">
            <v>673737</v>
          </cell>
          <cell r="AZ385">
            <v>673737</v>
          </cell>
          <cell r="BA385">
            <v>673737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K385">
            <v>0</v>
          </cell>
          <cell r="BL385">
            <v>0</v>
          </cell>
          <cell r="BN385">
            <v>-673</v>
          </cell>
        </row>
        <row r="386">
          <cell r="A386">
            <v>674</v>
          </cell>
          <cell r="B386" t="str">
            <v>GILL MONTAGUE</v>
          </cell>
          <cell r="C386">
            <v>64</v>
          </cell>
          <cell r="D386">
            <v>66.08771586836103</v>
          </cell>
          <cell r="E386">
            <v>66.08771586836103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O386">
            <v>0</v>
          </cell>
          <cell r="P386">
            <v>0</v>
          </cell>
          <cell r="S386">
            <v>980344</v>
          </cell>
          <cell r="T386">
            <v>1062145</v>
          </cell>
          <cell r="U386">
            <v>1064632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E386">
            <v>2487</v>
          </cell>
          <cell r="AF386">
            <v>0.23414882148860006</v>
          </cell>
          <cell r="AG386">
            <v>0.23414882148860006</v>
          </cell>
          <cell r="AI386">
            <v>143856.11878757636</v>
          </cell>
          <cell r="AJ386">
            <v>158857.57694797456</v>
          </cell>
          <cell r="AK386">
            <v>159378.98430333764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U386">
            <v>521.40735536307329</v>
          </cell>
          <cell r="AV386">
            <v>0.32822315773697319</v>
          </cell>
          <cell r="AY386">
            <v>836487.88121242367</v>
          </cell>
          <cell r="AZ386">
            <v>903287.42305202549</v>
          </cell>
          <cell r="BA386">
            <v>905253.01569666236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K386">
            <v>1965.5926446368685</v>
          </cell>
          <cell r="BL386">
            <v>0.21760434104081128</v>
          </cell>
          <cell r="BN386">
            <v>-674</v>
          </cell>
        </row>
        <row r="387">
          <cell r="A387">
            <v>675</v>
          </cell>
          <cell r="B387" t="str">
            <v>HAMILTON WENHAM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O387">
            <v>0</v>
          </cell>
          <cell r="P387" t="str">
            <v>--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E387">
            <v>0</v>
          </cell>
          <cell r="AF387" t="str">
            <v>--</v>
          </cell>
          <cell r="AG387" t="str">
            <v>--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U387">
            <v>0</v>
          </cell>
          <cell r="AV387" t="str">
            <v>--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K387">
            <v>0</v>
          </cell>
          <cell r="BL387" t="str">
            <v>--</v>
          </cell>
          <cell r="BN387">
            <v>-675</v>
          </cell>
        </row>
        <row r="388">
          <cell r="A388">
            <v>680</v>
          </cell>
          <cell r="B388" t="str">
            <v>HAMPDEN WILBRAHAM</v>
          </cell>
          <cell r="C388">
            <v>7</v>
          </cell>
          <cell r="D388">
            <v>7.5340992623435357</v>
          </cell>
          <cell r="E388">
            <v>7.5340992623435357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O388">
            <v>0</v>
          </cell>
          <cell r="P388">
            <v>0</v>
          </cell>
          <cell r="S388">
            <v>108421</v>
          </cell>
          <cell r="T388">
            <v>116194</v>
          </cell>
          <cell r="U388">
            <v>116219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E388">
            <v>25</v>
          </cell>
          <cell r="AF388">
            <v>2.1515740916044912E-2</v>
          </cell>
          <cell r="AG388">
            <v>2.1515740916044912E-2</v>
          </cell>
          <cell r="AI388">
            <v>6566</v>
          </cell>
          <cell r="AJ388">
            <v>14339</v>
          </cell>
          <cell r="AK388">
            <v>14364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U388">
            <v>25</v>
          </cell>
          <cell r="AV388">
            <v>0.17434967570959525</v>
          </cell>
          <cell r="AY388">
            <v>101855</v>
          </cell>
          <cell r="AZ388">
            <v>101855</v>
          </cell>
          <cell r="BA388">
            <v>101855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K388">
            <v>0</v>
          </cell>
          <cell r="BL388">
            <v>0</v>
          </cell>
          <cell r="BN388">
            <v>-680</v>
          </cell>
        </row>
        <row r="389">
          <cell r="A389">
            <v>683</v>
          </cell>
          <cell r="B389" t="str">
            <v>HAMPSHIRE</v>
          </cell>
          <cell r="C389">
            <v>19</v>
          </cell>
          <cell r="D389">
            <v>19.428315110793655</v>
          </cell>
          <cell r="E389">
            <v>19.428315110793655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O389">
            <v>0</v>
          </cell>
          <cell r="P389">
            <v>0</v>
          </cell>
          <cell r="S389">
            <v>343558</v>
          </cell>
          <cell r="T389">
            <v>388388</v>
          </cell>
          <cell r="U389">
            <v>388488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E389">
            <v>100</v>
          </cell>
          <cell r="AF389">
            <v>2.57474484278708E-2</v>
          </cell>
          <cell r="AG389">
            <v>2.57474484278708E-2</v>
          </cell>
          <cell r="AI389">
            <v>17822</v>
          </cell>
          <cell r="AJ389">
            <v>62652</v>
          </cell>
          <cell r="AK389">
            <v>62752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U389">
            <v>100</v>
          </cell>
          <cell r="AV389">
            <v>0.15961182404391483</v>
          </cell>
          <cell r="AY389">
            <v>325736</v>
          </cell>
          <cell r="AZ389">
            <v>325736</v>
          </cell>
          <cell r="BA389">
            <v>325736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K389">
            <v>0</v>
          </cell>
          <cell r="BL389">
            <v>0</v>
          </cell>
          <cell r="BN389">
            <v>-683</v>
          </cell>
        </row>
        <row r="390">
          <cell r="A390">
            <v>685</v>
          </cell>
          <cell r="B390" t="str">
            <v>HAWLEMONT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O390">
            <v>0</v>
          </cell>
          <cell r="P390" t="str">
            <v>--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E390">
            <v>0</v>
          </cell>
          <cell r="AF390" t="str">
            <v>--</v>
          </cell>
          <cell r="AG390" t="str">
            <v>--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U390">
            <v>0</v>
          </cell>
          <cell r="AV390" t="str">
            <v>--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K390">
            <v>0</v>
          </cell>
          <cell r="BL390" t="str">
            <v>--</v>
          </cell>
          <cell r="BN390">
            <v>-685</v>
          </cell>
        </row>
        <row r="391">
          <cell r="A391">
            <v>690</v>
          </cell>
          <cell r="B391" t="str">
            <v>KING PHILIP</v>
          </cell>
          <cell r="C391">
            <v>14</v>
          </cell>
          <cell r="D391">
            <v>14.596338197635321</v>
          </cell>
          <cell r="E391">
            <v>14.596338197635321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O391">
            <v>0</v>
          </cell>
          <cell r="P391">
            <v>0</v>
          </cell>
          <cell r="S391">
            <v>208188</v>
          </cell>
          <cell r="T391">
            <v>224594</v>
          </cell>
          <cell r="U391">
            <v>224600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E391">
            <v>6</v>
          </cell>
          <cell r="AF391">
            <v>2.6714872169320003E-3</v>
          </cell>
          <cell r="AG391">
            <v>2.6714872169320003E-3</v>
          </cell>
          <cell r="AI391">
            <v>32989.040278666886</v>
          </cell>
          <cell r="AJ391">
            <v>33570.940817903342</v>
          </cell>
          <cell r="AK391">
            <v>33111.312871191287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U391">
            <v>-459.62794671205484</v>
          </cell>
          <cell r="AV391">
            <v>-1.3691244138946956</v>
          </cell>
          <cell r="AY391">
            <v>175198.95972133311</v>
          </cell>
          <cell r="AZ391">
            <v>191023.05918209665</v>
          </cell>
          <cell r="BA391">
            <v>191488.6871288087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K391">
            <v>465.62794671204756</v>
          </cell>
          <cell r="BL391">
            <v>0.24375483708916068</v>
          </cell>
          <cell r="BN391">
            <v>-690</v>
          </cell>
        </row>
        <row r="392">
          <cell r="A392">
            <v>695</v>
          </cell>
          <cell r="B392" t="str">
            <v>LINCOLN SUDBURY</v>
          </cell>
          <cell r="C392">
            <v>4</v>
          </cell>
          <cell r="D392">
            <v>4.0213438797209591</v>
          </cell>
          <cell r="E392">
            <v>4.0213438797209591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0</v>
          </cell>
          <cell r="S392">
            <v>73546</v>
          </cell>
          <cell r="T392">
            <v>75452</v>
          </cell>
          <cell r="U392">
            <v>75452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30941.323948335161</v>
          </cell>
          <cell r="AJ392">
            <v>11180.118745976544</v>
          </cell>
          <cell r="AK392">
            <v>10542.556002240082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U392">
            <v>-637.56274373646193</v>
          </cell>
          <cell r="AV392">
            <v>-5.7026473351716849</v>
          </cell>
          <cell r="AY392">
            <v>42604.676051664836</v>
          </cell>
          <cell r="AZ392">
            <v>64271.881254023458</v>
          </cell>
          <cell r="BA392">
            <v>64909.443997759918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K392">
            <v>637.56274373646011</v>
          </cell>
          <cell r="BL392">
            <v>0.99197772228978298</v>
          </cell>
          <cell r="BN392">
            <v>-695</v>
          </cell>
        </row>
        <row r="393">
          <cell r="A393">
            <v>698</v>
          </cell>
          <cell r="B393" t="str">
            <v>MANCHESTER ESSEX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O393">
            <v>0</v>
          </cell>
          <cell r="P393" t="str">
            <v>--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E393">
            <v>0</v>
          </cell>
          <cell r="AF393" t="str">
            <v>--</v>
          </cell>
          <cell r="AG393" t="str">
            <v>--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U393">
            <v>0</v>
          </cell>
          <cell r="AV393" t="str">
            <v>--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K393">
            <v>0</v>
          </cell>
          <cell r="BL393" t="str">
            <v>--</v>
          </cell>
          <cell r="BN393">
            <v>-698</v>
          </cell>
        </row>
        <row r="394">
          <cell r="A394">
            <v>700</v>
          </cell>
          <cell r="B394" t="str">
            <v>MARTHAS VINEYARD</v>
          </cell>
          <cell r="C394">
            <v>27</v>
          </cell>
          <cell r="D394">
            <v>28.255813953488374</v>
          </cell>
          <cell r="E394">
            <v>28.255813953488374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O394">
            <v>0</v>
          </cell>
          <cell r="P394">
            <v>0</v>
          </cell>
          <cell r="S394">
            <v>745092</v>
          </cell>
          <cell r="T394">
            <v>786240</v>
          </cell>
          <cell r="U394">
            <v>786832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E394">
            <v>592</v>
          </cell>
          <cell r="AF394">
            <v>7.5295075295067626E-2</v>
          </cell>
          <cell r="AG394">
            <v>7.5295075295067626E-2</v>
          </cell>
          <cell r="AI394">
            <v>25326</v>
          </cell>
          <cell r="AJ394">
            <v>66474</v>
          </cell>
          <cell r="AK394">
            <v>67066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U394">
            <v>592</v>
          </cell>
          <cell r="AV394">
            <v>0.89057375816108397</v>
          </cell>
          <cell r="AY394">
            <v>719766</v>
          </cell>
          <cell r="AZ394">
            <v>719766</v>
          </cell>
          <cell r="BA394">
            <v>719766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K394">
            <v>0</v>
          </cell>
          <cell r="BL394">
            <v>0</v>
          </cell>
          <cell r="BN394">
            <v>-700</v>
          </cell>
        </row>
        <row r="395">
          <cell r="A395">
            <v>705</v>
          </cell>
          <cell r="B395" t="str">
            <v>MASCONOMET</v>
          </cell>
          <cell r="C395">
            <v>2</v>
          </cell>
          <cell r="D395">
            <v>2.0536159600997506</v>
          </cell>
          <cell r="E395">
            <v>2.0536159600997506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O395">
            <v>0</v>
          </cell>
          <cell r="P395">
            <v>0</v>
          </cell>
          <cell r="S395">
            <v>32828</v>
          </cell>
          <cell r="T395">
            <v>35396</v>
          </cell>
          <cell r="U395">
            <v>35396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1876</v>
          </cell>
          <cell r="AJ395">
            <v>4444</v>
          </cell>
          <cell r="AK395">
            <v>4444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U395">
            <v>0</v>
          </cell>
          <cell r="AV395">
            <v>0</v>
          </cell>
          <cell r="AY395">
            <v>30952</v>
          </cell>
          <cell r="AZ395">
            <v>30952</v>
          </cell>
          <cell r="BA395">
            <v>30952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K395">
            <v>0</v>
          </cell>
          <cell r="BL395">
            <v>0</v>
          </cell>
          <cell r="BN395">
            <v>-705</v>
          </cell>
        </row>
        <row r="396">
          <cell r="A396">
            <v>710</v>
          </cell>
          <cell r="B396" t="str">
            <v>MENDON UPTON</v>
          </cell>
          <cell r="C396">
            <v>12</v>
          </cell>
          <cell r="D396">
            <v>12.411056549976244</v>
          </cell>
          <cell r="E396">
            <v>12.411056549976244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O396">
            <v>0</v>
          </cell>
          <cell r="P396">
            <v>0</v>
          </cell>
          <cell r="S396">
            <v>175867</v>
          </cell>
          <cell r="T396">
            <v>199418</v>
          </cell>
          <cell r="U396">
            <v>199418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72140.944459484701</v>
          </cell>
          <cell r="AJ396">
            <v>47172.65843955263</v>
          </cell>
          <cell r="AK396">
            <v>45744.966735426686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U396">
            <v>-1427.6917041259439</v>
          </cell>
          <cell r="AV396">
            <v>-3.0265237350474927</v>
          </cell>
          <cell r="AY396">
            <v>103726.0555405153</v>
          </cell>
          <cell r="AZ396">
            <v>152245.34156044736</v>
          </cell>
          <cell r="BA396">
            <v>153673.03326457331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K396">
            <v>1427.6917041259585</v>
          </cell>
          <cell r="BL396">
            <v>0.93775723414113443</v>
          </cell>
          <cell r="BN396">
            <v>-710</v>
          </cell>
        </row>
        <row r="397">
          <cell r="A397">
            <v>712</v>
          </cell>
          <cell r="B397" t="str">
            <v>MONOMOY</v>
          </cell>
          <cell r="C397">
            <v>64</v>
          </cell>
          <cell r="D397">
            <v>65.237668973286134</v>
          </cell>
          <cell r="E397">
            <v>65.237668973286134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O397">
            <v>0</v>
          </cell>
          <cell r="P397">
            <v>0</v>
          </cell>
          <cell r="S397">
            <v>1190390</v>
          </cell>
          <cell r="T397">
            <v>1247224</v>
          </cell>
          <cell r="U397">
            <v>1247738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E397">
            <v>514</v>
          </cell>
          <cell r="AF397">
            <v>4.1211522549278179E-2</v>
          </cell>
          <cell r="AG397">
            <v>4.1211522549278179E-2</v>
          </cell>
          <cell r="AI397">
            <v>60032</v>
          </cell>
          <cell r="AJ397">
            <v>116866</v>
          </cell>
          <cell r="AK397">
            <v>117380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U397">
            <v>514</v>
          </cell>
          <cell r="AV397">
            <v>0.43981996474595775</v>
          </cell>
          <cell r="AY397">
            <v>1130358</v>
          </cell>
          <cell r="AZ397">
            <v>1130358</v>
          </cell>
          <cell r="BA397">
            <v>1130358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K397">
            <v>0</v>
          </cell>
          <cell r="BL397">
            <v>0</v>
          </cell>
          <cell r="BN397">
            <v>-712</v>
          </cell>
        </row>
        <row r="398">
          <cell r="A398">
            <v>715</v>
          </cell>
          <cell r="B398" t="str">
            <v>MOUNT GREYLOCK</v>
          </cell>
          <cell r="C398">
            <v>8</v>
          </cell>
          <cell r="D398">
            <v>7.8064516129032269</v>
          </cell>
          <cell r="E398">
            <v>7.8064516129032269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O398">
            <v>0</v>
          </cell>
          <cell r="P398">
            <v>0</v>
          </cell>
          <cell r="S398">
            <v>174952</v>
          </cell>
          <cell r="T398">
            <v>169582</v>
          </cell>
          <cell r="U398">
            <v>169624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E398">
            <v>42</v>
          </cell>
          <cell r="AF398">
            <v>2.4766779493101687E-2</v>
          </cell>
          <cell r="AG398">
            <v>2.4766779493101687E-2</v>
          </cell>
          <cell r="AI398">
            <v>7320</v>
          </cell>
          <cell r="AJ398">
            <v>7322</v>
          </cell>
          <cell r="AK398">
            <v>7322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U398">
            <v>0</v>
          </cell>
          <cell r="AV398">
            <v>0</v>
          </cell>
          <cell r="AY398">
            <v>167632</v>
          </cell>
          <cell r="AZ398">
            <v>162260</v>
          </cell>
          <cell r="BA398">
            <v>162302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K398">
            <v>42</v>
          </cell>
          <cell r="BL398">
            <v>2.5884383088858876E-2</v>
          </cell>
          <cell r="BN398">
            <v>-715</v>
          </cell>
        </row>
        <row r="399">
          <cell r="A399">
            <v>717</v>
          </cell>
          <cell r="B399" t="str">
            <v>MOHAWK TRAIL</v>
          </cell>
          <cell r="C399">
            <v>45</v>
          </cell>
          <cell r="D399">
            <v>45.618395940976576</v>
          </cell>
          <cell r="E399">
            <v>45.618395940976576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O399">
            <v>0</v>
          </cell>
          <cell r="P399">
            <v>0</v>
          </cell>
          <cell r="S399">
            <v>839646</v>
          </cell>
          <cell r="T399">
            <v>864330</v>
          </cell>
          <cell r="U399">
            <v>865230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E399">
            <v>900</v>
          </cell>
          <cell r="AF399">
            <v>0.10412689597723013</v>
          </cell>
          <cell r="AG399">
            <v>0.10412689597723013</v>
          </cell>
          <cell r="AI399">
            <v>53396.114593571554</v>
          </cell>
          <cell r="AJ399">
            <v>69165.88631865874</v>
          </cell>
          <cell r="AK399">
            <v>69803.582999695034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U399">
            <v>637.69668103629374</v>
          </cell>
          <cell r="AV399">
            <v>0.92198150703703963</v>
          </cell>
          <cell r="AY399">
            <v>786249.88540642848</v>
          </cell>
          <cell r="AZ399">
            <v>795164.11368134129</v>
          </cell>
          <cell r="BA399">
            <v>795426.41700030491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K399">
            <v>262.30331896361895</v>
          </cell>
          <cell r="BL399">
            <v>3.298731852336978E-2</v>
          </cell>
          <cell r="BN399">
            <v>-717</v>
          </cell>
        </row>
        <row r="400">
          <cell r="A400">
            <v>720</v>
          </cell>
          <cell r="B400" t="str">
            <v>NARRAGANSETT</v>
          </cell>
          <cell r="C400">
            <v>8</v>
          </cell>
          <cell r="D400">
            <v>8.500514421541844</v>
          </cell>
          <cell r="E400">
            <v>8.500514421541844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O400">
            <v>0</v>
          </cell>
          <cell r="P400">
            <v>0</v>
          </cell>
          <cell r="S400">
            <v>116188</v>
          </cell>
          <cell r="T400">
            <v>136284</v>
          </cell>
          <cell r="U400">
            <v>136470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E400">
            <v>186</v>
          </cell>
          <cell r="AF400">
            <v>0.13647970414722987</v>
          </cell>
          <cell r="AG400">
            <v>0.13647970414722987</v>
          </cell>
          <cell r="AI400">
            <v>7504</v>
          </cell>
          <cell r="AJ400">
            <v>27600</v>
          </cell>
          <cell r="AK400">
            <v>27786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U400">
            <v>186</v>
          </cell>
          <cell r="AV400">
            <v>0.67391304347825809</v>
          </cell>
          <cell r="AY400">
            <v>108684</v>
          </cell>
          <cell r="AZ400">
            <v>108684</v>
          </cell>
          <cell r="BA400">
            <v>108684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K400">
            <v>0</v>
          </cell>
          <cell r="BL400">
            <v>0</v>
          </cell>
          <cell r="BN400">
            <v>-720</v>
          </cell>
        </row>
        <row r="401">
          <cell r="A401">
            <v>725</v>
          </cell>
          <cell r="B401" t="str">
            <v>NASHOBA</v>
          </cell>
          <cell r="C401">
            <v>34</v>
          </cell>
          <cell r="D401">
            <v>34.203021029822139</v>
          </cell>
          <cell r="E401">
            <v>34.203021029822139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O401">
            <v>0</v>
          </cell>
          <cell r="P401">
            <v>0</v>
          </cell>
          <cell r="S401">
            <v>511825</v>
          </cell>
          <cell r="T401">
            <v>524864</v>
          </cell>
          <cell r="U401">
            <v>524856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E401">
            <v>-8</v>
          </cell>
          <cell r="AF401">
            <v>-1.5242043653218573E-3</v>
          </cell>
          <cell r="AG401">
            <v>-1.5242043653218573E-3</v>
          </cell>
          <cell r="AI401">
            <v>79790.720875295403</v>
          </cell>
          <cell r="AJ401">
            <v>54659.17216626538</v>
          </cell>
          <cell r="AK401">
            <v>53527.994555790436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U401">
            <v>-1131.1776104749442</v>
          </cell>
          <cell r="AV401">
            <v>-2.0695110548583973</v>
          </cell>
          <cell r="AY401">
            <v>432034.2791247046</v>
          </cell>
          <cell r="AZ401">
            <v>470204.82783373463</v>
          </cell>
          <cell r="BA401">
            <v>471328.00544420956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K401">
            <v>1123.1776104749297</v>
          </cell>
          <cell r="BL401">
            <v>0.23886985925889448</v>
          </cell>
          <cell r="BN401">
            <v>-725</v>
          </cell>
        </row>
        <row r="402">
          <cell r="A402">
            <v>728</v>
          </cell>
          <cell r="B402" t="str">
            <v>NEW SALEM WENDELL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O402">
            <v>0</v>
          </cell>
          <cell r="P402" t="str">
            <v>--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E402">
            <v>0</v>
          </cell>
          <cell r="AF402" t="str">
            <v>--</v>
          </cell>
          <cell r="AG402" t="str">
            <v>--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U402">
            <v>0</v>
          </cell>
          <cell r="AV402" t="str">
            <v>--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K402">
            <v>0</v>
          </cell>
          <cell r="BL402" t="str">
            <v>--</v>
          </cell>
          <cell r="BN402">
            <v>-728</v>
          </cell>
        </row>
        <row r="403">
          <cell r="A403">
            <v>730</v>
          </cell>
          <cell r="B403" t="str">
            <v>NORTHBORO SOUTHBORO</v>
          </cell>
          <cell r="C403">
            <v>9</v>
          </cell>
          <cell r="D403">
            <v>9.0324787934430333</v>
          </cell>
          <cell r="E403">
            <v>9.0324787934430333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O403">
            <v>0</v>
          </cell>
          <cell r="P403">
            <v>0</v>
          </cell>
          <cell r="S403">
            <v>139846</v>
          </cell>
          <cell r="T403">
            <v>155808</v>
          </cell>
          <cell r="U403">
            <v>155792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E403">
            <v>-16</v>
          </cell>
          <cell r="AF403">
            <v>-1.0269049086053528E-2</v>
          </cell>
          <cell r="AG403">
            <v>-1.0269049086053528E-2</v>
          </cell>
          <cell r="AI403">
            <v>8442</v>
          </cell>
          <cell r="AJ403">
            <v>24404</v>
          </cell>
          <cell r="AK403">
            <v>24388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U403">
            <v>-16</v>
          </cell>
          <cell r="AV403">
            <v>-6.5563022455339404E-2</v>
          </cell>
          <cell r="AY403">
            <v>131404</v>
          </cell>
          <cell r="AZ403">
            <v>131404</v>
          </cell>
          <cell r="BA403">
            <v>131404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K403">
            <v>0</v>
          </cell>
          <cell r="BL403">
            <v>0</v>
          </cell>
          <cell r="BN403">
            <v>-730</v>
          </cell>
        </row>
        <row r="404">
          <cell r="A404">
            <v>735</v>
          </cell>
          <cell r="B404" t="str">
            <v>NORTH MIDDLESEX</v>
          </cell>
          <cell r="C404">
            <v>56</v>
          </cell>
          <cell r="D404">
            <v>57.41265807852902</v>
          </cell>
          <cell r="E404">
            <v>57.41265807852902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O404">
            <v>0</v>
          </cell>
          <cell r="P404">
            <v>0</v>
          </cell>
          <cell r="S404">
            <v>855000</v>
          </cell>
          <cell r="T404">
            <v>929951</v>
          </cell>
          <cell r="U404">
            <v>930105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E404">
            <v>154</v>
          </cell>
          <cell r="AF404">
            <v>1.6560012301725102E-2</v>
          </cell>
          <cell r="AG404">
            <v>1.6560012301725102E-2</v>
          </cell>
          <cell r="AI404">
            <v>52504</v>
          </cell>
          <cell r="AJ404">
            <v>127455</v>
          </cell>
          <cell r="AK404">
            <v>127609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U404">
            <v>154</v>
          </cell>
          <cell r="AV404">
            <v>0.1208269585343924</v>
          </cell>
          <cell r="AY404">
            <v>802496</v>
          </cell>
          <cell r="AZ404">
            <v>802496</v>
          </cell>
          <cell r="BA404">
            <v>802496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K404">
            <v>0</v>
          </cell>
          <cell r="BL404">
            <v>0</v>
          </cell>
          <cell r="BN404">
            <v>-735</v>
          </cell>
        </row>
        <row r="405">
          <cell r="A405">
            <v>740</v>
          </cell>
          <cell r="B405" t="str">
            <v>OLD ROCHESTER</v>
          </cell>
          <cell r="C405">
            <v>3</v>
          </cell>
          <cell r="D405">
            <v>3.3110222449114652</v>
          </cell>
          <cell r="E405">
            <v>3.3110222449114652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O405">
            <v>0</v>
          </cell>
          <cell r="P405">
            <v>0</v>
          </cell>
          <cell r="S405">
            <v>50985</v>
          </cell>
          <cell r="T405">
            <v>62076</v>
          </cell>
          <cell r="U405">
            <v>62080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E405">
            <v>4</v>
          </cell>
          <cell r="AF405">
            <v>6.4437141568340905E-3</v>
          </cell>
          <cell r="AG405">
            <v>6.4437141568340905E-3</v>
          </cell>
          <cell r="AI405">
            <v>38591.467733356752</v>
          </cell>
          <cell r="AJ405">
            <v>21166.578934360208</v>
          </cell>
          <cell r="AK405">
            <v>20331.492022459221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U405">
            <v>-835.08691190098762</v>
          </cell>
          <cell r="AV405">
            <v>-3.945308849817819</v>
          </cell>
          <cell r="AY405">
            <v>12393.532266643248</v>
          </cell>
          <cell r="AZ405">
            <v>40909.421065639792</v>
          </cell>
          <cell r="BA405">
            <v>41748.507977540779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K405">
            <v>839.08691190098762</v>
          </cell>
          <cell r="BL405">
            <v>2.0510847869361415</v>
          </cell>
          <cell r="BN405">
            <v>-740</v>
          </cell>
        </row>
        <row r="406">
          <cell r="A406">
            <v>745</v>
          </cell>
          <cell r="B406" t="str">
            <v>PENTUCKET</v>
          </cell>
          <cell r="C406">
            <v>27</v>
          </cell>
          <cell r="D406">
            <v>27</v>
          </cell>
          <cell r="E406">
            <v>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O406">
            <v>0</v>
          </cell>
          <cell r="P406">
            <v>0</v>
          </cell>
          <cell r="S406">
            <v>396524</v>
          </cell>
          <cell r="T406">
            <v>396058</v>
          </cell>
          <cell r="U406">
            <v>396058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E406">
            <v>0</v>
          </cell>
          <cell r="AF406">
            <v>0</v>
          </cell>
          <cell r="AG406">
            <v>0</v>
          </cell>
          <cell r="AI406">
            <v>82248.533070830672</v>
          </cell>
          <cell r="AJ406">
            <v>36881.897488153649</v>
          </cell>
          <cell r="AK406">
            <v>35547.120410428979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U406">
            <v>-1334.7770777246697</v>
          </cell>
          <cell r="AV406">
            <v>-3.6190575014569015</v>
          </cell>
          <cell r="AY406">
            <v>314275.46692916931</v>
          </cell>
          <cell r="AZ406">
            <v>359176.10251184634</v>
          </cell>
          <cell r="BA406">
            <v>360510.87958957104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K406">
            <v>1334.7770777246915</v>
          </cell>
          <cell r="BL406">
            <v>0.37162190590913635</v>
          </cell>
          <cell r="BN406">
            <v>-745</v>
          </cell>
        </row>
        <row r="407">
          <cell r="A407">
            <v>750</v>
          </cell>
          <cell r="B407" t="str">
            <v>PIONEER</v>
          </cell>
          <cell r="C407">
            <v>23</v>
          </cell>
          <cell r="D407">
            <v>23.385628946919283</v>
          </cell>
          <cell r="E407">
            <v>23.385628946919283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O407">
            <v>0</v>
          </cell>
          <cell r="P407">
            <v>0</v>
          </cell>
          <cell r="S407">
            <v>436329</v>
          </cell>
          <cell r="T407">
            <v>485889</v>
          </cell>
          <cell r="U407">
            <v>486111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E407">
            <v>222</v>
          </cell>
          <cell r="AF407">
            <v>4.5689447589891685E-2</v>
          </cell>
          <cell r="AG407">
            <v>4.5689447589891685E-2</v>
          </cell>
          <cell r="AI407">
            <v>64149.175803515951</v>
          </cell>
          <cell r="AJ407">
            <v>79780.966613240787</v>
          </cell>
          <cell r="AK407">
            <v>79004.620867243895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U407">
            <v>-776.34574599689222</v>
          </cell>
          <cell r="AV407">
            <v>-0.97309644010761254</v>
          </cell>
          <cell r="AY407">
            <v>372179.82419648406</v>
          </cell>
          <cell r="AZ407">
            <v>406108.03338675923</v>
          </cell>
          <cell r="BA407">
            <v>407106.37913275609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K407">
            <v>998.34574599686312</v>
          </cell>
          <cell r="BL407">
            <v>0.24583255289758466</v>
          </cell>
          <cell r="BN407">
            <v>-750</v>
          </cell>
        </row>
        <row r="408">
          <cell r="A408">
            <v>753</v>
          </cell>
          <cell r="B408" t="str">
            <v>QUABBIN</v>
          </cell>
          <cell r="C408">
            <v>22</v>
          </cell>
          <cell r="D408">
            <v>23.060851264095923</v>
          </cell>
          <cell r="E408">
            <v>23.060851264095923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O408">
            <v>0</v>
          </cell>
          <cell r="P408">
            <v>0</v>
          </cell>
          <cell r="S408">
            <v>346001</v>
          </cell>
          <cell r="T408">
            <v>365152</v>
          </cell>
          <cell r="U408">
            <v>365214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E408">
            <v>62</v>
          </cell>
          <cell r="AF408">
            <v>1.6979230567004677E-2</v>
          </cell>
          <cell r="AG408">
            <v>1.6979230567004677E-2</v>
          </cell>
          <cell r="AI408">
            <v>55317.029464625994</v>
          </cell>
          <cell r="AJ408">
            <v>46826.690551852953</v>
          </cell>
          <cell r="AK408">
            <v>46075.337481478258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U408">
            <v>-751.35307037469465</v>
          </cell>
          <cell r="AV408">
            <v>-1.6045401917581414</v>
          </cell>
          <cell r="AY408">
            <v>290683.97053537401</v>
          </cell>
          <cell r="AZ408">
            <v>318325.30944814708</v>
          </cell>
          <cell r="BA408">
            <v>319138.66251852177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K408">
            <v>813.35307037469465</v>
          </cell>
          <cell r="BL408">
            <v>0.25551002268238143</v>
          </cell>
          <cell r="BN408">
            <v>-753</v>
          </cell>
        </row>
        <row r="409">
          <cell r="A409">
            <v>755</v>
          </cell>
          <cell r="B409" t="str">
            <v>RALPH C MAHAR</v>
          </cell>
          <cell r="C409">
            <v>13</v>
          </cell>
          <cell r="D409">
            <v>13.421851108984855</v>
          </cell>
          <cell r="E409">
            <v>13.421851108984855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O409">
            <v>0</v>
          </cell>
          <cell r="P409">
            <v>0</v>
          </cell>
          <cell r="S409">
            <v>232829</v>
          </cell>
          <cell r="T409">
            <v>269238</v>
          </cell>
          <cell r="U409">
            <v>270024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E409">
            <v>786</v>
          </cell>
          <cell r="AF409">
            <v>0.29193501660240706</v>
          </cell>
          <cell r="AG409">
            <v>0.29193501660240706</v>
          </cell>
          <cell r="AI409">
            <v>86014.755685039709</v>
          </cell>
          <cell r="AJ409">
            <v>63595.906023890784</v>
          </cell>
          <cell r="AK409">
            <v>62650.882346042607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U409">
            <v>-945.02367784817761</v>
          </cell>
          <cell r="AV409">
            <v>-1.485981939612846</v>
          </cell>
          <cell r="AY409">
            <v>146814.24431496029</v>
          </cell>
          <cell r="AZ409">
            <v>205642.09397610923</v>
          </cell>
          <cell r="BA409">
            <v>207373.11765395739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K409">
            <v>1731.0236778481631</v>
          </cell>
          <cell r="BL409">
            <v>0.84176524581065504</v>
          </cell>
          <cell r="BN409">
            <v>-755</v>
          </cell>
        </row>
        <row r="410">
          <cell r="A410">
            <v>760</v>
          </cell>
          <cell r="B410" t="str">
            <v>SILVER LAKE</v>
          </cell>
          <cell r="C410">
            <v>59</v>
          </cell>
          <cell r="D410">
            <v>63.961385051319517</v>
          </cell>
          <cell r="E410">
            <v>63.961385051319517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O410">
            <v>0</v>
          </cell>
          <cell r="P410">
            <v>0</v>
          </cell>
          <cell r="S410">
            <v>895782</v>
          </cell>
          <cell r="T410">
            <v>968562</v>
          </cell>
          <cell r="U410">
            <v>968654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E410">
            <v>92</v>
          </cell>
          <cell r="AF410">
            <v>9.4986175381617244E-3</v>
          </cell>
          <cell r="AG410">
            <v>9.4986175381617244E-3</v>
          </cell>
          <cell r="AI410">
            <v>167217.39651355887</v>
          </cell>
          <cell r="AJ410">
            <v>150800.72479624161</v>
          </cell>
          <cell r="AK410">
            <v>148268.09119808552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U410">
            <v>-2532.6335981560987</v>
          </cell>
          <cell r="AV410">
            <v>-1.6794571787225432</v>
          </cell>
          <cell r="AY410">
            <v>728564.60348644108</v>
          </cell>
          <cell r="AZ410">
            <v>817761.27520375839</v>
          </cell>
          <cell r="BA410">
            <v>820385.90880191443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K410">
            <v>2624.6335981560405</v>
          </cell>
          <cell r="BL410">
            <v>0.32095352002357025</v>
          </cell>
          <cell r="BN410">
            <v>-760</v>
          </cell>
        </row>
        <row r="411">
          <cell r="A411">
            <v>763</v>
          </cell>
          <cell r="B411" t="str">
            <v>SOMERSET BERKLEY</v>
          </cell>
          <cell r="C411">
            <v>6</v>
          </cell>
          <cell r="D411">
            <v>6.4846571955753092</v>
          </cell>
          <cell r="E411">
            <v>6.4846571955753092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O411">
            <v>0</v>
          </cell>
          <cell r="P411">
            <v>0</v>
          </cell>
          <cell r="S411">
            <v>95427</v>
          </cell>
          <cell r="T411">
            <v>106324</v>
          </cell>
          <cell r="U411">
            <v>106364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E411">
            <v>40</v>
          </cell>
          <cell r="AF411">
            <v>3.7620857003117791E-2</v>
          </cell>
          <cell r="AG411">
            <v>3.7620857003117791E-2</v>
          </cell>
          <cell r="AI411">
            <v>5615</v>
          </cell>
          <cell r="AJ411">
            <v>16512</v>
          </cell>
          <cell r="AK411">
            <v>16552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U411">
            <v>40</v>
          </cell>
          <cell r="AV411">
            <v>0.2422480620154932</v>
          </cell>
          <cell r="AY411">
            <v>89812</v>
          </cell>
          <cell r="AZ411">
            <v>89812</v>
          </cell>
          <cell r="BA411">
            <v>89812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K411">
            <v>0</v>
          </cell>
          <cell r="BL411">
            <v>0</v>
          </cell>
          <cell r="BN411">
            <v>-763</v>
          </cell>
        </row>
        <row r="412">
          <cell r="A412">
            <v>765</v>
          </cell>
          <cell r="B412" t="str">
            <v>SOUTHERN BERKSHIRE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O412">
            <v>0</v>
          </cell>
          <cell r="P412" t="str">
            <v>--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E412">
            <v>0</v>
          </cell>
          <cell r="AF412" t="str">
            <v>--</v>
          </cell>
          <cell r="AG412" t="str">
            <v>--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U412">
            <v>0</v>
          </cell>
          <cell r="AV412" t="str">
            <v>--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K412">
            <v>0</v>
          </cell>
          <cell r="BL412" t="str">
            <v>--</v>
          </cell>
          <cell r="BN412">
            <v>-765</v>
          </cell>
        </row>
        <row r="413">
          <cell r="A413">
            <v>766</v>
          </cell>
          <cell r="B413" t="str">
            <v>SOUTHWICK TOLLAND GRANVILLE</v>
          </cell>
          <cell r="C413">
            <v>5</v>
          </cell>
          <cell r="D413">
            <v>5.1932659932659933</v>
          </cell>
          <cell r="E413">
            <v>5.1932659932659933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O413">
            <v>0</v>
          </cell>
          <cell r="P413">
            <v>0</v>
          </cell>
          <cell r="S413">
            <v>79176</v>
          </cell>
          <cell r="T413">
            <v>103232</v>
          </cell>
          <cell r="U413">
            <v>103313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E413">
            <v>81</v>
          </cell>
          <cell r="AF413">
            <v>7.846404215747782E-2</v>
          </cell>
          <cell r="AG413">
            <v>7.846404215747782E-2</v>
          </cell>
          <cell r="AI413">
            <v>24145.292559089128</v>
          </cell>
          <cell r="AJ413">
            <v>32697.346342893619</v>
          </cell>
          <cell r="AK413">
            <v>32322.138982690831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U413">
            <v>-375.20736020278855</v>
          </cell>
          <cell r="AV413">
            <v>-1.14751624265782</v>
          </cell>
          <cell r="AY413">
            <v>55030.707440910875</v>
          </cell>
          <cell r="AZ413">
            <v>70534.653657106377</v>
          </cell>
          <cell r="BA413">
            <v>70990.861017309173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K413">
            <v>456.20736020279583</v>
          </cell>
          <cell r="BL413">
            <v>0.64678471722647846</v>
          </cell>
          <cell r="BN413">
            <v>-766</v>
          </cell>
        </row>
        <row r="414">
          <cell r="A414">
            <v>767</v>
          </cell>
          <cell r="B414" t="str">
            <v>SPENCER EAST BROOKFIELD</v>
          </cell>
          <cell r="C414">
            <v>55</v>
          </cell>
          <cell r="D414">
            <v>62.813017071827566</v>
          </cell>
          <cell r="E414">
            <v>62.813017071827566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O414">
            <v>0</v>
          </cell>
          <cell r="P414">
            <v>0</v>
          </cell>
          <cell r="S414">
            <v>735946</v>
          </cell>
          <cell r="T414">
            <v>866256</v>
          </cell>
          <cell r="U414">
            <v>867094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E414">
            <v>838</v>
          </cell>
          <cell r="AF414">
            <v>9.6738146691044413E-2</v>
          </cell>
          <cell r="AG414">
            <v>9.6738146691044413E-2</v>
          </cell>
          <cell r="AI414">
            <v>187644.24302362135</v>
          </cell>
          <cell r="AJ414">
            <v>209512.52935773341</v>
          </cell>
          <cell r="AK414">
            <v>207159.60575431542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U414">
            <v>-2352.9236034179921</v>
          </cell>
          <cell r="AV414">
            <v>-1.1230467269098154</v>
          </cell>
          <cell r="AY414">
            <v>548301.75697637862</v>
          </cell>
          <cell r="AZ414">
            <v>656743.47064226656</v>
          </cell>
          <cell r="BA414">
            <v>659934.39424568461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K414">
            <v>3190.9236034180503</v>
          </cell>
          <cell r="BL414">
            <v>0.48587062468965492</v>
          </cell>
          <cell r="BN414">
            <v>-767</v>
          </cell>
        </row>
        <row r="415">
          <cell r="A415">
            <v>770</v>
          </cell>
          <cell r="B415" t="str">
            <v>TANTASQUA</v>
          </cell>
          <cell r="C415">
            <v>2</v>
          </cell>
          <cell r="D415">
            <v>2.0151133501259446</v>
          </cell>
          <cell r="E415">
            <v>2.0151133501259446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O415">
            <v>0</v>
          </cell>
          <cell r="P415">
            <v>0</v>
          </cell>
          <cell r="S415">
            <v>31818</v>
          </cell>
          <cell r="T415">
            <v>28026</v>
          </cell>
          <cell r="U415">
            <v>28026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E415">
            <v>0</v>
          </cell>
          <cell r="AF415">
            <v>0</v>
          </cell>
          <cell r="AG415">
            <v>0</v>
          </cell>
          <cell r="AI415">
            <v>25098.259111191812</v>
          </cell>
          <cell r="AJ415">
            <v>6606.4126848284131</v>
          </cell>
          <cell r="AK415">
            <v>6061.8736862558853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U415">
            <v>-544.53899857252782</v>
          </cell>
          <cell r="AV415">
            <v>-8.2425822386642302</v>
          </cell>
          <cell r="AY415">
            <v>6719.7408888081882</v>
          </cell>
          <cell r="AZ415">
            <v>21419.587315171586</v>
          </cell>
          <cell r="BA415">
            <v>21964.126313744113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K415">
            <v>544.53899857252691</v>
          </cell>
          <cell r="BL415">
            <v>2.5422478526784031</v>
          </cell>
          <cell r="BN415">
            <v>-770</v>
          </cell>
        </row>
        <row r="416">
          <cell r="A416">
            <v>773</v>
          </cell>
          <cell r="B416" t="str">
            <v>TRITON</v>
          </cell>
          <cell r="C416">
            <v>57</v>
          </cell>
          <cell r="D416">
            <v>56.990012484394505</v>
          </cell>
          <cell r="E416">
            <v>56.990012484394505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O416">
            <v>0</v>
          </cell>
          <cell r="P416">
            <v>0</v>
          </cell>
          <cell r="S416">
            <v>882177</v>
          </cell>
          <cell r="T416">
            <v>882225</v>
          </cell>
          <cell r="U416">
            <v>882413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E416">
            <v>188</v>
          </cell>
          <cell r="AF416">
            <v>2.1309756581366912E-2</v>
          </cell>
          <cell r="AG416">
            <v>2.1309756581366912E-2</v>
          </cell>
          <cell r="AI416">
            <v>208571.7252186719</v>
          </cell>
          <cell r="AJ416">
            <v>85007.815823203768</v>
          </cell>
          <cell r="AK416">
            <v>81558.505548222005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U416">
            <v>-3449.3102749817626</v>
          </cell>
          <cell r="AV416">
            <v>-4.0576389848146599</v>
          </cell>
          <cell r="AY416">
            <v>673605.27478132816</v>
          </cell>
          <cell r="AZ416">
            <v>797217.18417679623</v>
          </cell>
          <cell r="BA416">
            <v>800854.49445177801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K416">
            <v>3637.3102749817772</v>
          </cell>
          <cell r="BL416">
            <v>0.4562508620204575</v>
          </cell>
          <cell r="BN416">
            <v>-773</v>
          </cell>
        </row>
        <row r="417">
          <cell r="A417">
            <v>774</v>
          </cell>
          <cell r="B417" t="str">
            <v>UPISLAND</v>
          </cell>
          <cell r="C417">
            <v>45</v>
          </cell>
          <cell r="D417">
            <v>47.093023255813961</v>
          </cell>
          <cell r="E417">
            <v>47.093023255813961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O417">
            <v>0</v>
          </cell>
          <cell r="P417">
            <v>0</v>
          </cell>
          <cell r="S417">
            <v>1146315</v>
          </cell>
          <cell r="T417">
            <v>1180341.0458001043</v>
          </cell>
          <cell r="U417">
            <v>1180323.0458001043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E417">
            <v>-18</v>
          </cell>
          <cell r="AF417">
            <v>-1.524982975387168E-3</v>
          </cell>
          <cell r="AG417">
            <v>-1.524982975387168E-3</v>
          </cell>
          <cell r="AI417">
            <v>59006.64457966476</v>
          </cell>
          <cell r="AJ417">
            <v>73734.416968586607</v>
          </cell>
          <cell r="AK417">
            <v>73148.560614686823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U417">
            <v>-585.85635389978415</v>
          </cell>
          <cell r="AV417">
            <v>-0.7945493813959037</v>
          </cell>
          <cell r="AY417">
            <v>1087308.3554203352</v>
          </cell>
          <cell r="AZ417">
            <v>1106606.6288315176</v>
          </cell>
          <cell r="BA417">
            <v>1107174.4851854173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K417">
            <v>567.85635389969684</v>
          </cell>
          <cell r="BL417">
            <v>5.1315105034155373E-2</v>
          </cell>
          <cell r="BN417">
            <v>-774</v>
          </cell>
        </row>
        <row r="418">
          <cell r="A418">
            <v>775</v>
          </cell>
          <cell r="B418" t="str">
            <v>WACHUSETT</v>
          </cell>
          <cell r="C418">
            <v>38</v>
          </cell>
          <cell r="D418">
            <v>38.426165813246861</v>
          </cell>
          <cell r="E418">
            <v>38.426165813246861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O418">
            <v>0</v>
          </cell>
          <cell r="P418">
            <v>0</v>
          </cell>
          <cell r="S418">
            <v>509420</v>
          </cell>
          <cell r="T418">
            <v>522092</v>
          </cell>
          <cell r="U418">
            <v>522104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E418">
            <v>12</v>
          </cell>
          <cell r="AF418">
            <v>2.298445484694156E-3</v>
          </cell>
          <cell r="AG418">
            <v>2.298445484694156E-3</v>
          </cell>
          <cell r="AI418">
            <v>60680.757470515033</v>
          </cell>
          <cell r="AJ418">
            <v>53396.950596745031</v>
          </cell>
          <cell r="AK418">
            <v>52821.746161974152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U418">
            <v>-575.20443477087974</v>
          </cell>
          <cell r="AV418">
            <v>-1.0772233776322526</v>
          </cell>
          <cell r="AY418">
            <v>448739.24252948497</v>
          </cell>
          <cell r="AZ418">
            <v>468695.04940325499</v>
          </cell>
          <cell r="BA418">
            <v>469282.25383802585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K418">
            <v>587.20443477085792</v>
          </cell>
          <cell r="BL418">
            <v>0.12528496631625252</v>
          </cell>
          <cell r="BN418">
            <v>-775</v>
          </cell>
        </row>
        <row r="419">
          <cell r="A419">
            <v>778</v>
          </cell>
          <cell r="B419" t="str">
            <v>QUABOAG</v>
          </cell>
          <cell r="C419">
            <v>2</v>
          </cell>
          <cell r="D419">
            <v>2.3333333333333339</v>
          </cell>
          <cell r="E419">
            <v>2.3333333333333339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O419">
            <v>0</v>
          </cell>
          <cell r="P419">
            <v>0</v>
          </cell>
          <cell r="S419">
            <v>29468</v>
          </cell>
          <cell r="T419">
            <v>33131</v>
          </cell>
          <cell r="U419">
            <v>33215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E419">
            <v>84</v>
          </cell>
          <cell r="AF419">
            <v>0.25353898161841748</v>
          </cell>
          <cell r="AG419">
            <v>0.25353898161841748</v>
          </cell>
          <cell r="AI419">
            <v>1876</v>
          </cell>
          <cell r="AJ419">
            <v>5539</v>
          </cell>
          <cell r="AK419">
            <v>5623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U419">
            <v>84</v>
          </cell>
          <cell r="AV419">
            <v>1.5165192272973416</v>
          </cell>
          <cell r="AY419">
            <v>27592</v>
          </cell>
          <cell r="AZ419">
            <v>27592</v>
          </cell>
          <cell r="BA419">
            <v>27592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K419">
            <v>0</v>
          </cell>
          <cell r="BL419">
            <v>0</v>
          </cell>
          <cell r="BN419">
            <v>-778</v>
          </cell>
        </row>
        <row r="420">
          <cell r="A420">
            <v>780</v>
          </cell>
          <cell r="B420" t="str">
            <v>WHITMAN HANSON</v>
          </cell>
          <cell r="C420">
            <v>45</v>
          </cell>
          <cell r="D420">
            <v>48.746439517731943</v>
          </cell>
          <cell r="E420">
            <v>48.746439517731943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O420">
            <v>0</v>
          </cell>
          <cell r="P420">
            <v>0</v>
          </cell>
          <cell r="S420">
            <v>681198</v>
          </cell>
          <cell r="T420">
            <v>704409</v>
          </cell>
          <cell r="U420">
            <v>704576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E420">
            <v>167</v>
          </cell>
          <cell r="AF420">
            <v>2.3707817475360216E-2</v>
          </cell>
          <cell r="AG420">
            <v>2.3707817475360216E-2</v>
          </cell>
          <cell r="AI420">
            <v>42192</v>
          </cell>
          <cell r="AJ420">
            <v>65403</v>
          </cell>
          <cell r="AK420">
            <v>65570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U420">
            <v>167</v>
          </cell>
          <cell r="AV420">
            <v>0.25533996911457635</v>
          </cell>
          <cell r="AY420">
            <v>639006</v>
          </cell>
          <cell r="AZ420">
            <v>639006</v>
          </cell>
          <cell r="BA420">
            <v>639006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K420">
            <v>0</v>
          </cell>
          <cell r="BL420">
            <v>0</v>
          </cell>
          <cell r="BN420">
            <v>-780</v>
          </cell>
        </row>
        <row r="421">
          <cell r="A421">
            <v>801</v>
          </cell>
          <cell r="B421" t="str">
            <v>ASSABET VALLEY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O421">
            <v>0</v>
          </cell>
          <cell r="P421" t="str">
            <v>--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E421">
            <v>0</v>
          </cell>
          <cell r="AF421" t="str">
            <v>--</v>
          </cell>
          <cell r="AG421" t="str">
            <v>--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U421">
            <v>0</v>
          </cell>
          <cell r="AV421" t="str">
            <v>--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K421">
            <v>0</v>
          </cell>
          <cell r="BL421" t="str">
            <v>--</v>
          </cell>
          <cell r="BN421">
            <v>-801</v>
          </cell>
        </row>
        <row r="422">
          <cell r="A422">
            <v>805</v>
          </cell>
          <cell r="B422" t="str">
            <v>BLACKSTONE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O422">
            <v>0</v>
          </cell>
          <cell r="P422" t="str">
            <v>--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E422">
            <v>0</v>
          </cell>
          <cell r="AF422" t="str">
            <v>--</v>
          </cell>
          <cell r="AG422" t="str">
            <v>--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U422">
            <v>0</v>
          </cell>
          <cell r="AV422" t="str">
            <v>--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K422">
            <v>0</v>
          </cell>
          <cell r="BL422" t="str">
            <v>--</v>
          </cell>
          <cell r="BN422">
            <v>-805</v>
          </cell>
        </row>
        <row r="423">
          <cell r="A423">
            <v>806</v>
          </cell>
          <cell r="B423" t="str">
            <v>BLUE HILLS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O423">
            <v>0</v>
          </cell>
          <cell r="P423" t="str">
            <v>--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E423">
            <v>0</v>
          </cell>
          <cell r="AF423" t="str">
            <v>--</v>
          </cell>
          <cell r="AG423" t="str">
            <v>--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U423">
            <v>0</v>
          </cell>
          <cell r="AV423" t="str">
            <v>--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K423">
            <v>0</v>
          </cell>
          <cell r="BL423" t="str">
            <v>--</v>
          </cell>
          <cell r="BN423">
            <v>-806</v>
          </cell>
        </row>
        <row r="424">
          <cell r="A424">
            <v>810</v>
          </cell>
          <cell r="B424" t="str">
            <v>BRISTOL PLYMOUTH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O424">
            <v>0</v>
          </cell>
          <cell r="P424" t="str">
            <v>--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E424">
            <v>0</v>
          </cell>
          <cell r="AF424" t="str">
            <v>--</v>
          </cell>
          <cell r="AG424" t="str">
            <v>--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U424">
            <v>0</v>
          </cell>
          <cell r="AV424" t="str">
            <v>--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K424">
            <v>0</v>
          </cell>
          <cell r="BL424" t="str">
            <v>--</v>
          </cell>
          <cell r="BN424">
            <v>-810</v>
          </cell>
        </row>
        <row r="425">
          <cell r="A425">
            <v>815</v>
          </cell>
          <cell r="B425" t="str">
            <v>CAPE COD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O425">
            <v>0</v>
          </cell>
          <cell r="P425" t="str">
            <v>--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E425">
            <v>0</v>
          </cell>
          <cell r="AF425" t="str">
            <v>--</v>
          </cell>
          <cell r="AG425" t="str">
            <v>--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U425">
            <v>0</v>
          </cell>
          <cell r="AV425" t="str">
            <v>--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K425">
            <v>0</v>
          </cell>
          <cell r="BL425" t="str">
            <v>--</v>
          </cell>
          <cell r="BN425">
            <v>-815</v>
          </cell>
        </row>
        <row r="426">
          <cell r="A426">
            <v>817</v>
          </cell>
          <cell r="B426" t="str">
            <v>ESSEX NORTH SHORE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O426">
            <v>0</v>
          </cell>
          <cell r="P426" t="str">
            <v>--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E426">
            <v>0</v>
          </cell>
          <cell r="AF426" t="str">
            <v>--</v>
          </cell>
          <cell r="AG426" t="str">
            <v>--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U426">
            <v>0</v>
          </cell>
          <cell r="AV426" t="str">
            <v>--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K426">
            <v>0</v>
          </cell>
          <cell r="BL426" t="str">
            <v>--</v>
          </cell>
          <cell r="BN426">
            <v>-817</v>
          </cell>
        </row>
        <row r="427">
          <cell r="A427">
            <v>818</v>
          </cell>
          <cell r="B427" t="str">
            <v>FRANKLIN COUNTY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O427">
            <v>0</v>
          </cell>
          <cell r="P427" t="str">
            <v>--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E427">
            <v>0</v>
          </cell>
          <cell r="AF427" t="str">
            <v>--</v>
          </cell>
          <cell r="AG427" t="str">
            <v>--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U427">
            <v>0</v>
          </cell>
          <cell r="AV427" t="str">
            <v>--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K427">
            <v>0</v>
          </cell>
          <cell r="BL427" t="str">
            <v>--</v>
          </cell>
          <cell r="BN427">
            <v>-818</v>
          </cell>
        </row>
        <row r="428">
          <cell r="A428">
            <v>821</v>
          </cell>
          <cell r="B428" t="str">
            <v>GREATER FALL RIVER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O428">
            <v>0</v>
          </cell>
          <cell r="P428" t="str">
            <v>--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E428">
            <v>0</v>
          </cell>
          <cell r="AF428" t="str">
            <v>--</v>
          </cell>
          <cell r="AG428" t="str">
            <v>--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U428">
            <v>0</v>
          </cell>
          <cell r="AV428" t="str">
            <v>--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K428">
            <v>0</v>
          </cell>
          <cell r="BL428" t="str">
            <v>--</v>
          </cell>
          <cell r="BN428">
            <v>-821</v>
          </cell>
        </row>
        <row r="429">
          <cell r="A429">
            <v>823</v>
          </cell>
          <cell r="B429" t="str">
            <v>GREATER LAWRENCE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O429">
            <v>0</v>
          </cell>
          <cell r="P429" t="str">
            <v>--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E429">
            <v>0</v>
          </cell>
          <cell r="AF429" t="str">
            <v>--</v>
          </cell>
          <cell r="AG429" t="str">
            <v>--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U429">
            <v>0</v>
          </cell>
          <cell r="AV429" t="str">
            <v>--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K429">
            <v>0</v>
          </cell>
          <cell r="BL429" t="str">
            <v>--</v>
          </cell>
          <cell r="BN429">
            <v>-823</v>
          </cell>
        </row>
        <row r="430">
          <cell r="A430">
            <v>825</v>
          </cell>
          <cell r="B430" t="str">
            <v>GREATER NEW BEDFORD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O430">
            <v>0</v>
          </cell>
          <cell r="P430" t="str">
            <v>--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E430">
            <v>0</v>
          </cell>
          <cell r="AF430" t="str">
            <v>--</v>
          </cell>
          <cell r="AG430" t="str">
            <v>--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U430">
            <v>0</v>
          </cell>
          <cell r="AV430" t="str">
            <v>--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K430">
            <v>0</v>
          </cell>
          <cell r="BL430" t="str">
            <v>--</v>
          </cell>
          <cell r="BN430">
            <v>-825</v>
          </cell>
        </row>
        <row r="431">
          <cell r="A431">
            <v>828</v>
          </cell>
          <cell r="B431" t="str">
            <v>GREATER LOWELL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O431">
            <v>0</v>
          </cell>
          <cell r="P431" t="str">
            <v>--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E431">
            <v>0</v>
          </cell>
          <cell r="AF431" t="str">
            <v>--</v>
          </cell>
          <cell r="AG431" t="str">
            <v>--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U431">
            <v>0</v>
          </cell>
          <cell r="AV431" t="str">
            <v>--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K431">
            <v>0</v>
          </cell>
          <cell r="BL431" t="str">
            <v>--</v>
          </cell>
          <cell r="BN431">
            <v>-828</v>
          </cell>
        </row>
        <row r="432">
          <cell r="A432">
            <v>829</v>
          </cell>
          <cell r="B432" t="str">
            <v>SOUTH MIDDLESEX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O432">
            <v>0</v>
          </cell>
          <cell r="P432" t="str">
            <v>--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E432">
            <v>0</v>
          </cell>
          <cell r="AF432" t="str">
            <v>--</v>
          </cell>
          <cell r="AG432" t="str">
            <v>--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U432">
            <v>0</v>
          </cell>
          <cell r="AV432" t="str">
            <v>--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K432">
            <v>0</v>
          </cell>
          <cell r="BL432" t="str">
            <v>--</v>
          </cell>
          <cell r="BN432">
            <v>-829</v>
          </cell>
        </row>
        <row r="433">
          <cell r="A433">
            <v>830</v>
          </cell>
          <cell r="B433" t="str">
            <v>MINUTEMAN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O433">
            <v>0</v>
          </cell>
          <cell r="P433" t="str">
            <v>--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E433">
            <v>0</v>
          </cell>
          <cell r="AF433" t="str">
            <v>--</v>
          </cell>
          <cell r="AG433" t="str">
            <v>--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U433">
            <v>0</v>
          </cell>
          <cell r="AV433" t="str">
            <v>--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K433">
            <v>0</v>
          </cell>
          <cell r="BL433" t="str">
            <v>--</v>
          </cell>
          <cell r="BN433">
            <v>-830</v>
          </cell>
        </row>
        <row r="434">
          <cell r="A434">
            <v>832</v>
          </cell>
          <cell r="B434" t="str">
            <v>MONTACHUSETT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O434">
            <v>0</v>
          </cell>
          <cell r="P434" t="str">
            <v>--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E434">
            <v>0</v>
          </cell>
          <cell r="AF434" t="str">
            <v>--</v>
          </cell>
          <cell r="AG434" t="str">
            <v>--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U434">
            <v>0</v>
          </cell>
          <cell r="AV434" t="str">
            <v>--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K434">
            <v>0</v>
          </cell>
          <cell r="BL434" t="str">
            <v>--</v>
          </cell>
          <cell r="BN434">
            <v>-832</v>
          </cell>
        </row>
        <row r="435">
          <cell r="A435">
            <v>851</v>
          </cell>
          <cell r="B435" t="str">
            <v>NORTHERN BERKSHIRE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O435">
            <v>0</v>
          </cell>
          <cell r="P435" t="str">
            <v>--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E435">
            <v>0</v>
          </cell>
          <cell r="AF435" t="str">
            <v>--</v>
          </cell>
          <cell r="AG435" t="str">
            <v>--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U435">
            <v>0</v>
          </cell>
          <cell r="AV435" t="str">
            <v>--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K435">
            <v>0</v>
          </cell>
          <cell r="BL435" t="str">
            <v>--</v>
          </cell>
          <cell r="BN435">
            <v>-851</v>
          </cell>
        </row>
        <row r="436">
          <cell r="A436">
            <v>852</v>
          </cell>
          <cell r="B436" t="str">
            <v>NASHOBA VALLEY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O436">
            <v>0</v>
          </cell>
          <cell r="P436" t="str">
            <v>--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E436">
            <v>0</v>
          </cell>
          <cell r="AF436" t="str">
            <v>--</v>
          </cell>
          <cell r="AG436" t="str">
            <v>--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U436">
            <v>0</v>
          </cell>
          <cell r="AV436" t="str">
            <v>--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K436">
            <v>0</v>
          </cell>
          <cell r="BL436" t="str">
            <v>--</v>
          </cell>
          <cell r="BN436">
            <v>-852</v>
          </cell>
        </row>
        <row r="437">
          <cell r="A437">
            <v>853</v>
          </cell>
          <cell r="B437" t="str">
            <v>NORTHEAST METROPOLITAN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O437">
            <v>0</v>
          </cell>
          <cell r="P437" t="str">
            <v>--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E437">
            <v>0</v>
          </cell>
          <cell r="AF437" t="str">
            <v>--</v>
          </cell>
          <cell r="AG437" t="str">
            <v>--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U437">
            <v>0</v>
          </cell>
          <cell r="AV437" t="str">
            <v>--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K437">
            <v>0</v>
          </cell>
          <cell r="BL437" t="str">
            <v>--</v>
          </cell>
          <cell r="BN437">
            <v>-853</v>
          </cell>
        </row>
        <row r="438">
          <cell r="A438">
            <v>855</v>
          </cell>
          <cell r="B438" t="str">
            <v>OLD COLONY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O438">
            <v>0</v>
          </cell>
          <cell r="P438" t="str">
            <v>--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E438">
            <v>0</v>
          </cell>
          <cell r="AF438" t="str">
            <v>--</v>
          </cell>
          <cell r="AG438" t="str">
            <v>--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U438">
            <v>0</v>
          </cell>
          <cell r="AV438" t="str">
            <v>--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K438">
            <v>0</v>
          </cell>
          <cell r="BL438" t="str">
            <v>--</v>
          </cell>
          <cell r="BN438">
            <v>-855</v>
          </cell>
        </row>
        <row r="439">
          <cell r="A439">
            <v>860</v>
          </cell>
          <cell r="B439" t="str">
            <v>PATHFINDER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O439">
            <v>0</v>
          </cell>
          <cell r="P439" t="str">
            <v>--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E439">
            <v>0</v>
          </cell>
          <cell r="AF439" t="str">
            <v>--</v>
          </cell>
          <cell r="AG439" t="str">
            <v>--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U439">
            <v>0</v>
          </cell>
          <cell r="AV439" t="str">
            <v>--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K439">
            <v>0</v>
          </cell>
          <cell r="BL439" t="str">
            <v>--</v>
          </cell>
          <cell r="BN439">
            <v>-860</v>
          </cell>
        </row>
        <row r="440">
          <cell r="A440">
            <v>871</v>
          </cell>
          <cell r="B440" t="str">
            <v>SHAWSHEEN VALLEY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O440">
            <v>0</v>
          </cell>
          <cell r="P440" t="str">
            <v>--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E440">
            <v>0</v>
          </cell>
          <cell r="AF440" t="str">
            <v>--</v>
          </cell>
          <cell r="AG440" t="str">
            <v>--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U440">
            <v>0</v>
          </cell>
          <cell r="AV440" t="str">
            <v>--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K440">
            <v>0</v>
          </cell>
          <cell r="BL440" t="str">
            <v>--</v>
          </cell>
          <cell r="BN440">
            <v>-871</v>
          </cell>
        </row>
        <row r="441">
          <cell r="A441">
            <v>872</v>
          </cell>
          <cell r="B441" t="str">
            <v>SOUTHEASTERN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O441">
            <v>0</v>
          </cell>
          <cell r="P441" t="str">
            <v>--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E441">
            <v>0</v>
          </cell>
          <cell r="AF441" t="str">
            <v>--</v>
          </cell>
          <cell r="AG441" t="str">
            <v>--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U441">
            <v>0</v>
          </cell>
          <cell r="AV441" t="str">
            <v>--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K441">
            <v>0</v>
          </cell>
          <cell r="BL441" t="str">
            <v>--</v>
          </cell>
          <cell r="BN441">
            <v>-872</v>
          </cell>
        </row>
        <row r="442">
          <cell r="A442">
            <v>873</v>
          </cell>
          <cell r="B442" t="str">
            <v>SOUTH SHORE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O442">
            <v>0</v>
          </cell>
          <cell r="P442" t="str">
            <v>--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E442">
            <v>0</v>
          </cell>
          <cell r="AF442" t="str">
            <v>--</v>
          </cell>
          <cell r="AG442" t="str">
            <v>--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U442">
            <v>0</v>
          </cell>
          <cell r="AV442" t="str">
            <v>--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K442">
            <v>0</v>
          </cell>
          <cell r="BL442" t="str">
            <v>--</v>
          </cell>
          <cell r="BN442">
            <v>-873</v>
          </cell>
        </row>
        <row r="443">
          <cell r="A443">
            <v>876</v>
          </cell>
          <cell r="B443" t="str">
            <v>SOUTHERN WORCESTER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O443">
            <v>0</v>
          </cell>
          <cell r="P443" t="str">
            <v>--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E443">
            <v>0</v>
          </cell>
          <cell r="AF443" t="str">
            <v>--</v>
          </cell>
          <cell r="AG443" t="str">
            <v>--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U443">
            <v>0</v>
          </cell>
          <cell r="AV443" t="str">
            <v>--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K443">
            <v>0</v>
          </cell>
          <cell r="BL443" t="str">
            <v>--</v>
          </cell>
          <cell r="BN443">
            <v>-876</v>
          </cell>
        </row>
        <row r="444">
          <cell r="A444">
            <v>878</v>
          </cell>
          <cell r="B444" t="str">
            <v>TRI COUNTY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O444">
            <v>0</v>
          </cell>
          <cell r="P444" t="str">
            <v>--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E444">
            <v>0</v>
          </cell>
          <cell r="AF444" t="str">
            <v>--</v>
          </cell>
          <cell r="AG444" t="str">
            <v>--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U444">
            <v>0</v>
          </cell>
          <cell r="AV444" t="str">
            <v>--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K444">
            <v>0</v>
          </cell>
          <cell r="BL444" t="str">
            <v>--</v>
          </cell>
          <cell r="BN444">
            <v>-878</v>
          </cell>
        </row>
        <row r="445">
          <cell r="A445">
            <v>879</v>
          </cell>
          <cell r="B445" t="str">
            <v>UPPER CAPE COD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O445">
            <v>0</v>
          </cell>
          <cell r="P445" t="str">
            <v>--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E445">
            <v>0</v>
          </cell>
          <cell r="AF445" t="str">
            <v>--</v>
          </cell>
          <cell r="AG445" t="str">
            <v>--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U445">
            <v>0</v>
          </cell>
          <cell r="AV445" t="str">
            <v>--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K445">
            <v>0</v>
          </cell>
          <cell r="BL445" t="str">
            <v>--</v>
          </cell>
          <cell r="BN445">
            <v>-879</v>
          </cell>
        </row>
        <row r="446">
          <cell r="A446">
            <v>885</v>
          </cell>
          <cell r="B446" t="str">
            <v>WHITTIER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O446">
            <v>0</v>
          </cell>
          <cell r="P446" t="str">
            <v>--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E446">
            <v>0</v>
          </cell>
          <cell r="AF446" t="str">
            <v>--</v>
          </cell>
          <cell r="AG446" t="str">
            <v>--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U446">
            <v>0</v>
          </cell>
          <cell r="AV446" t="str">
            <v>--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K446">
            <v>0</v>
          </cell>
          <cell r="BL446" t="str">
            <v>--</v>
          </cell>
          <cell r="BN446">
            <v>-885</v>
          </cell>
        </row>
        <row r="447">
          <cell r="A447">
            <v>910</v>
          </cell>
          <cell r="B447" t="str">
            <v>BRISTOL COUNTY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O447">
            <v>0</v>
          </cell>
          <cell r="P447" t="str">
            <v>--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E447">
            <v>0</v>
          </cell>
          <cell r="AF447" t="str">
            <v>--</v>
          </cell>
          <cell r="AG447" t="str">
            <v>--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U447">
            <v>0</v>
          </cell>
          <cell r="AV447" t="str">
            <v>--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K447">
            <v>0</v>
          </cell>
          <cell r="BL447" t="str">
            <v>--</v>
          </cell>
          <cell r="BN447">
            <v>-910</v>
          </cell>
        </row>
        <row r="448">
          <cell r="A448">
            <v>915</v>
          </cell>
          <cell r="B448" t="str">
            <v>NORFOLK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O448">
            <v>0</v>
          </cell>
          <cell r="P448" t="str">
            <v>--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E448">
            <v>0</v>
          </cell>
          <cell r="AF448" t="str">
            <v>--</v>
          </cell>
          <cell r="AG448" t="str">
            <v>--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U448">
            <v>0</v>
          </cell>
          <cell r="AV448" t="str">
            <v>--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K448">
            <v>0</v>
          </cell>
          <cell r="BL448" t="str">
            <v>--</v>
          </cell>
          <cell r="BN448">
            <v>-915</v>
          </cell>
        </row>
        <row r="449">
          <cell r="A449">
            <v>998</v>
          </cell>
          <cell r="B449" t="str">
            <v>OUT OF STATE</v>
          </cell>
          <cell r="O449">
            <v>0</v>
          </cell>
          <cell r="P449" t="str">
            <v>--</v>
          </cell>
          <cell r="AE449">
            <v>0</v>
          </cell>
          <cell r="AF449" t="str">
            <v>--</v>
          </cell>
          <cell r="AG449" t="str">
            <v>--</v>
          </cell>
          <cell r="AU449">
            <v>0</v>
          </cell>
          <cell r="AV449" t="str">
            <v>--</v>
          </cell>
          <cell r="BK449">
            <v>0</v>
          </cell>
          <cell r="BL449" t="str">
            <v>--</v>
          </cell>
          <cell r="BN449">
            <v>-998</v>
          </cell>
        </row>
        <row r="451">
          <cell r="A451">
            <v>999</v>
          </cell>
          <cell r="B451" t="str">
            <v>STATE TOTALS</v>
          </cell>
          <cell r="C451">
            <v>44948.409999999996</v>
          </cell>
          <cell r="D451">
            <v>46657.999999999993</v>
          </cell>
          <cell r="E451">
            <v>46657.999999999993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O451">
            <v>0</v>
          </cell>
          <cell r="P451">
            <v>0</v>
          </cell>
          <cell r="Q451" t="str">
            <v xml:space="preserve"> </v>
          </cell>
          <cell r="S451">
            <v>699731719</v>
          </cell>
          <cell r="T451">
            <v>778040226.48884618</v>
          </cell>
          <cell r="U451">
            <v>781246227.48884618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E451">
            <v>3206001.0000000093</v>
          </cell>
          <cell r="AF451">
            <v>0.41206108512770179</v>
          </cell>
          <cell r="AG451">
            <v>0.41206108512770179</v>
          </cell>
          <cell r="AI451">
            <v>103307073.00000007</v>
          </cell>
          <cell r="AJ451">
            <v>131273416.74442026</v>
          </cell>
          <cell r="AK451">
            <v>133212585.77335338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U451">
            <v>1939169.0289331074</v>
          </cell>
          <cell r="AV451" t="str">
            <v>--</v>
          </cell>
          <cell r="AY451">
            <v>596424646</v>
          </cell>
          <cell r="AZ451">
            <v>646766809.74442565</v>
          </cell>
          <cell r="BA451">
            <v>648033641.71549225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K451">
            <v>1266831.9710669131</v>
          </cell>
          <cell r="BL451" t="str">
            <v>--</v>
          </cell>
        </row>
      </sheetData>
      <sheetData sheetId="6"/>
      <sheetData sheetId="7"/>
      <sheetData sheetId="8">
        <row r="10">
          <cell r="A10">
            <v>409</v>
          </cell>
          <cell r="B10" t="str">
            <v>ALMA DEL MAR</v>
          </cell>
          <cell r="C10">
            <v>653</v>
          </cell>
          <cell r="D10">
            <v>799.99999999999966</v>
          </cell>
          <cell r="E10">
            <v>799.99999999999966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O10">
            <v>0</v>
          </cell>
          <cell r="P10">
            <v>0</v>
          </cell>
          <cell r="S10">
            <v>8890130</v>
          </cell>
          <cell r="T10">
            <v>11779875</v>
          </cell>
          <cell r="U10">
            <v>11844675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E10">
            <v>64800</v>
          </cell>
          <cell r="AF10">
            <v>0.55009072676917015</v>
          </cell>
          <cell r="AI10">
            <v>13614.287901990812</v>
          </cell>
          <cell r="AJ10">
            <v>14724.843750000005</v>
          </cell>
          <cell r="AK10">
            <v>14805.843750000005</v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81</v>
          </cell>
          <cell r="AV10">
            <v>0.55009072676917015</v>
          </cell>
          <cell r="AY10">
            <v>0.55009072676917015</v>
          </cell>
          <cell r="AZ10">
            <v>0</v>
          </cell>
        </row>
        <row r="11">
          <cell r="A11">
            <v>410</v>
          </cell>
          <cell r="B11" t="str">
            <v>EXCEL ACADEMY</v>
          </cell>
          <cell r="C11">
            <v>1370</v>
          </cell>
          <cell r="D11">
            <v>1399.9999999999973</v>
          </cell>
          <cell r="E11">
            <v>1399.9999999999973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O11">
            <v>0</v>
          </cell>
          <cell r="P11">
            <v>0</v>
          </cell>
          <cell r="S11">
            <v>22709011</v>
          </cell>
          <cell r="T11">
            <v>25845066.897740137</v>
          </cell>
          <cell r="U11">
            <v>25999142.013513505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E11">
            <v>154075.11577336863</v>
          </cell>
          <cell r="AF11">
            <v>0.59614903061768754</v>
          </cell>
          <cell r="AI11">
            <v>16575.920437956203</v>
          </cell>
          <cell r="AJ11">
            <v>18460.76206981442</v>
          </cell>
          <cell r="AK11">
            <v>18570.815723938253</v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110.05365412383253</v>
          </cell>
          <cell r="AV11">
            <v>0.59614903061766533</v>
          </cell>
          <cell r="AY11">
            <v>0.59614903061768754</v>
          </cell>
          <cell r="AZ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527</v>
          </cell>
          <cell r="D12">
            <v>544.99999999999909</v>
          </cell>
          <cell r="E12">
            <v>544.99999999999909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O12">
            <v>0</v>
          </cell>
          <cell r="P12">
            <v>0</v>
          </cell>
          <cell r="S12">
            <v>9728034</v>
          </cell>
          <cell r="T12">
            <v>10640865.011092097</v>
          </cell>
          <cell r="U12">
            <v>10685910.924652115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E12">
            <v>45045.913560017943</v>
          </cell>
          <cell r="AF12">
            <v>0.42332943339720153</v>
          </cell>
          <cell r="AI12">
            <v>18459.267552182162</v>
          </cell>
          <cell r="AJ12">
            <v>19524.522956132321</v>
          </cell>
          <cell r="AK12">
            <v>19607.176008536022</v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82.653052403700713</v>
          </cell>
          <cell r="AV12">
            <v>0.42332943339720153</v>
          </cell>
          <cell r="AY12">
            <v>0.42332943339720153</v>
          </cell>
          <cell r="AZ12">
            <v>0</v>
          </cell>
        </row>
        <row r="13">
          <cell r="A13">
            <v>413</v>
          </cell>
          <cell r="B13" t="str">
            <v>FOUR RIVERS</v>
          </cell>
          <cell r="C13">
            <v>217</v>
          </cell>
          <cell r="D13">
            <v>220.00000000000006</v>
          </cell>
          <cell r="E13">
            <v>220.00000000000006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O13">
            <v>0</v>
          </cell>
          <cell r="P13">
            <v>0</v>
          </cell>
          <cell r="S13">
            <v>3686906</v>
          </cell>
          <cell r="T13">
            <v>3981462</v>
          </cell>
          <cell r="U13">
            <v>3986874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E13">
            <v>5412</v>
          </cell>
          <cell r="AF13">
            <v>0.13592996743407859</v>
          </cell>
          <cell r="AI13">
            <v>16990.350230414748</v>
          </cell>
          <cell r="AJ13">
            <v>18097.554545454539</v>
          </cell>
          <cell r="AK13">
            <v>18122.154545454541</v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24.600000000002183</v>
          </cell>
          <cell r="AV13">
            <v>0.13592996743407859</v>
          </cell>
          <cell r="AY13">
            <v>0.13592996743407859</v>
          </cell>
          <cell r="AZ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372</v>
          </cell>
          <cell r="D14">
            <v>363.00000000000051</v>
          </cell>
          <cell r="E14">
            <v>363.00000000000051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O14">
            <v>0</v>
          </cell>
          <cell r="P14">
            <v>0</v>
          </cell>
          <cell r="S14">
            <v>5556599</v>
          </cell>
          <cell r="T14">
            <v>5859973</v>
          </cell>
          <cell r="U14">
            <v>5878033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E14">
            <v>18060</v>
          </cell>
          <cell r="AF14">
            <v>0.30819254627965087</v>
          </cell>
          <cell r="AI14">
            <v>14937.094086021505</v>
          </cell>
          <cell r="AJ14">
            <v>16143.176308539922</v>
          </cell>
          <cell r="AK14">
            <v>16192.928374655625</v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49.752066115703201</v>
          </cell>
          <cell r="AV14">
            <v>0.30819254627965087</v>
          </cell>
          <cell r="AY14">
            <v>0.30819254627965087</v>
          </cell>
          <cell r="AZ14">
            <v>0</v>
          </cell>
        </row>
        <row r="15">
          <cell r="A15">
            <v>416</v>
          </cell>
          <cell r="B15" t="str">
            <v>BOSTON PREPARATORY</v>
          </cell>
          <cell r="C15">
            <v>581</v>
          </cell>
          <cell r="D15">
            <v>629.00000000000159</v>
          </cell>
          <cell r="E15">
            <v>629.00000000000159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O15">
            <v>0</v>
          </cell>
          <cell r="P15">
            <v>0</v>
          </cell>
          <cell r="S15">
            <v>11314988</v>
          </cell>
          <cell r="T15">
            <v>13155410.369178586</v>
          </cell>
          <cell r="U15">
            <v>13220476.047022391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E15">
            <v>65065.677843805403</v>
          </cell>
          <cell r="AF15">
            <v>0.49459253659045466</v>
          </cell>
          <cell r="AI15">
            <v>19475.022375215147</v>
          </cell>
          <cell r="AJ15">
            <v>20914.801858789433</v>
          </cell>
          <cell r="AK15">
            <v>21018.244907825687</v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103.4430490362538</v>
          </cell>
          <cell r="AV15">
            <v>0.49459253659045466</v>
          </cell>
          <cell r="AY15">
            <v>0.49459253659045466</v>
          </cell>
          <cell r="AZ15">
            <v>0</v>
          </cell>
        </row>
        <row r="16">
          <cell r="A16">
            <v>417</v>
          </cell>
          <cell r="B16" t="str">
            <v>BRIDGE BOSTON</v>
          </cell>
          <cell r="C16">
            <v>334</v>
          </cell>
          <cell r="D16">
            <v>335.00000000000091</v>
          </cell>
          <cell r="E16">
            <v>335.00000000000091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0</v>
          </cell>
          <cell r="P16">
            <v>0</v>
          </cell>
          <cell r="S16">
            <v>6411492</v>
          </cell>
          <cell r="T16">
            <v>7408127.5775644034</v>
          </cell>
          <cell r="U16">
            <v>7456247.8405585205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E16">
            <v>48120.262994117104</v>
          </cell>
          <cell r="AF16">
            <v>0.64956039822869904</v>
          </cell>
          <cell r="AI16">
            <v>19196.083832335331</v>
          </cell>
          <cell r="AJ16">
            <v>22113.813664371293</v>
          </cell>
          <cell r="AK16">
            <v>22257.456240473137</v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143.64257610184359</v>
          </cell>
          <cell r="AV16">
            <v>0.64956039822869904</v>
          </cell>
          <cell r="AY16">
            <v>0.64956039822869904</v>
          </cell>
          <cell r="AZ16">
            <v>0</v>
          </cell>
        </row>
        <row r="17">
          <cell r="A17">
            <v>418</v>
          </cell>
          <cell r="B17" t="str">
            <v>CHRISTA MCAULIFFE</v>
          </cell>
          <cell r="C17">
            <v>401</v>
          </cell>
          <cell r="D17">
            <v>395.99999999999989</v>
          </cell>
          <cell r="E17">
            <v>395.99999999999989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O17">
            <v>0</v>
          </cell>
          <cell r="P17">
            <v>0</v>
          </cell>
          <cell r="S17">
            <v>6253502</v>
          </cell>
          <cell r="T17">
            <v>6822570</v>
          </cell>
          <cell r="U17">
            <v>6832143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E17">
            <v>9573</v>
          </cell>
          <cell r="AF17">
            <v>0.14031369410647532</v>
          </cell>
          <cell r="AI17">
            <v>15594.768079800499</v>
          </cell>
          <cell r="AJ17">
            <v>17228.712121212127</v>
          </cell>
          <cell r="AK17">
            <v>17252.886363636368</v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24.174242424240219</v>
          </cell>
          <cell r="AV17">
            <v>0.14031369410645311</v>
          </cell>
          <cell r="AY17">
            <v>0.14031369410647532</v>
          </cell>
          <cell r="AZ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207</v>
          </cell>
          <cell r="D18">
            <v>215.99999999999994</v>
          </cell>
          <cell r="E18">
            <v>215.99999999999994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O18">
            <v>0</v>
          </cell>
          <cell r="P18">
            <v>0</v>
          </cell>
          <cell r="S18">
            <v>3892218</v>
          </cell>
          <cell r="T18">
            <v>4200430.0593194161</v>
          </cell>
          <cell r="U18">
            <v>4223594.8226325978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E18">
            <v>23164.763313181698</v>
          </cell>
          <cell r="AF18">
            <v>0.55148551424601955</v>
          </cell>
          <cell r="AI18">
            <v>18802.985507246376</v>
          </cell>
          <cell r="AJ18">
            <v>19446.435459812117</v>
          </cell>
          <cell r="AK18">
            <v>19553.67973441018</v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107.24427459806247</v>
          </cell>
          <cell r="AV18">
            <v>0.55148551424599734</v>
          </cell>
          <cell r="AY18">
            <v>0.55148551424601955</v>
          </cell>
          <cell r="AZ18">
            <v>0</v>
          </cell>
        </row>
        <row r="19">
          <cell r="A19">
            <v>420</v>
          </cell>
          <cell r="B19" t="str">
            <v>BENJAMIN BANNEKER</v>
          </cell>
          <cell r="C19">
            <v>336</v>
          </cell>
          <cell r="D19">
            <v>349.99999999999886</v>
          </cell>
          <cell r="E19">
            <v>349.99999999999886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0</v>
          </cell>
          <cell r="P19">
            <v>0</v>
          </cell>
          <cell r="S19">
            <v>8116798</v>
          </cell>
          <cell r="T19">
            <v>8891550.1116546057</v>
          </cell>
          <cell r="U19">
            <v>8917568.1455926076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E19">
            <v>26018.033938001841</v>
          </cell>
          <cell r="AF19">
            <v>0.292615276428565</v>
          </cell>
          <cell r="AI19">
            <v>24157.136904761905</v>
          </cell>
          <cell r="AJ19">
            <v>25404.428890441814</v>
          </cell>
          <cell r="AK19">
            <v>25478.766130264677</v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74.337239822863921</v>
          </cell>
          <cell r="AV19">
            <v>0.292615276428565</v>
          </cell>
          <cell r="AY19">
            <v>0.292615276428565</v>
          </cell>
          <cell r="AZ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400</v>
          </cell>
          <cell r="D20">
            <v>400.00000000000006</v>
          </cell>
          <cell r="E20">
            <v>400.00000000000006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O20">
            <v>0</v>
          </cell>
          <cell r="P20">
            <v>0</v>
          </cell>
          <cell r="S20">
            <v>5487499</v>
          </cell>
          <cell r="T20">
            <v>6133722</v>
          </cell>
          <cell r="U20">
            <v>6176412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E20">
            <v>42690</v>
          </cell>
          <cell r="AF20">
            <v>0.69598850420673486</v>
          </cell>
          <cell r="AI20">
            <v>13718.747499999999</v>
          </cell>
          <cell r="AJ20">
            <v>15334.304999999998</v>
          </cell>
          <cell r="AK20">
            <v>15441.029999999997</v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106.72499999999854</v>
          </cell>
          <cell r="AV20">
            <v>0.69598850420673486</v>
          </cell>
          <cell r="AY20">
            <v>0.69598850420673486</v>
          </cell>
          <cell r="AZ20">
            <v>0</v>
          </cell>
        </row>
        <row r="21">
          <cell r="A21">
            <v>428</v>
          </cell>
          <cell r="B21" t="str">
            <v>BROOKE</v>
          </cell>
          <cell r="C21">
            <v>1969</v>
          </cell>
          <cell r="D21">
            <v>2068.0000000000077</v>
          </cell>
          <cell r="E21">
            <v>2068.0000000000077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O21">
            <v>0</v>
          </cell>
          <cell r="P21">
            <v>0</v>
          </cell>
          <cell r="S21">
            <v>34830153</v>
          </cell>
          <cell r="T21">
            <v>40354073.550480723</v>
          </cell>
          <cell r="U21">
            <v>40571424.266374141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E21">
            <v>217350.7158934176</v>
          </cell>
          <cell r="AF21">
            <v>0.53860910874716783</v>
          </cell>
          <cell r="AI21">
            <v>17689.26003047232</v>
          </cell>
          <cell r="AJ21">
            <v>19513.575217833932</v>
          </cell>
          <cell r="AK21">
            <v>19618.677111399415</v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105.1018935654829</v>
          </cell>
          <cell r="AV21">
            <v>0.53860910874716783</v>
          </cell>
          <cell r="AY21">
            <v>0.53860910874716783</v>
          </cell>
          <cell r="AZ21">
            <v>0</v>
          </cell>
        </row>
        <row r="22">
          <cell r="A22">
            <v>429</v>
          </cell>
          <cell r="B22" t="str">
            <v>KIPP ACADEMY LYNN</v>
          </cell>
          <cell r="C22">
            <v>1602</v>
          </cell>
          <cell r="D22">
            <v>1585.9999999999964</v>
          </cell>
          <cell r="E22">
            <v>1585.9999999999964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O22">
            <v>0</v>
          </cell>
          <cell r="P22">
            <v>0</v>
          </cell>
          <cell r="S22">
            <v>22435256</v>
          </cell>
          <cell r="T22">
            <v>24515718</v>
          </cell>
          <cell r="U22">
            <v>24683821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E22">
            <v>168103</v>
          </cell>
          <cell r="AF22">
            <v>0.68569478568809572</v>
          </cell>
          <cell r="AI22">
            <v>14004.529338327091</v>
          </cell>
          <cell r="AJ22">
            <v>15457.577553593983</v>
          </cell>
          <cell r="AK22">
            <v>15563.569356872671</v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105.99180327868817</v>
          </cell>
          <cell r="AV22">
            <v>0.68569478568809572</v>
          </cell>
          <cell r="AY22">
            <v>0.68569478568809572</v>
          </cell>
          <cell r="AZ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963</v>
          </cell>
          <cell r="D23">
            <v>965.99999999999875</v>
          </cell>
          <cell r="E23">
            <v>965.99999999999875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O23">
            <v>0</v>
          </cell>
          <cell r="P23">
            <v>0</v>
          </cell>
          <cell r="S23">
            <v>14353997</v>
          </cell>
          <cell r="T23">
            <v>14908636</v>
          </cell>
          <cell r="U23">
            <v>14914927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E23">
            <v>6291</v>
          </cell>
          <cell r="AF23">
            <v>4.2197019231005051E-2</v>
          </cell>
          <cell r="AI23">
            <v>14905.5005192108</v>
          </cell>
          <cell r="AJ23">
            <v>15433.370600414099</v>
          </cell>
          <cell r="AK23">
            <v>15439.883022774347</v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6.51242236024882</v>
          </cell>
          <cell r="AV23">
            <v>4.2197019231005051E-2</v>
          </cell>
          <cell r="AY23">
            <v>4.2197019231005051E-2</v>
          </cell>
          <cell r="AZ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399</v>
          </cell>
          <cell r="D24">
            <v>400</v>
          </cell>
          <cell r="E24">
            <v>400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O24">
            <v>0</v>
          </cell>
          <cell r="P24">
            <v>0</v>
          </cell>
          <cell r="S24">
            <v>5583430</v>
          </cell>
          <cell r="T24">
            <v>6055847</v>
          </cell>
          <cell r="U24">
            <v>6094157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E24">
            <v>38310</v>
          </cell>
          <cell r="AF24">
            <v>0.63261175521771573</v>
          </cell>
          <cell r="AI24">
            <v>13993.558897243107</v>
          </cell>
          <cell r="AJ24">
            <v>15139.6175</v>
          </cell>
          <cell r="AK24">
            <v>15235.3925</v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95.774999999999636</v>
          </cell>
          <cell r="AV24">
            <v>0.63261175521771573</v>
          </cell>
          <cell r="AY24">
            <v>0.63261175521771573</v>
          </cell>
          <cell r="AZ24">
            <v>0</v>
          </cell>
        </row>
        <row r="25">
          <cell r="A25">
            <v>432</v>
          </cell>
          <cell r="B25" t="str">
            <v>CAPE COD LIGHTHOUSE</v>
          </cell>
          <cell r="C25">
            <v>239</v>
          </cell>
          <cell r="D25">
            <v>243.00000000000003</v>
          </cell>
          <cell r="E25">
            <v>243.00000000000003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O25">
            <v>0</v>
          </cell>
          <cell r="P25">
            <v>0</v>
          </cell>
          <cell r="S25">
            <v>3692087</v>
          </cell>
          <cell r="T25">
            <v>3944142</v>
          </cell>
          <cell r="U25">
            <v>3947379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E25">
            <v>3237</v>
          </cell>
          <cell r="AF25">
            <v>8.2071081619261577E-2</v>
          </cell>
          <cell r="AI25">
            <v>15448.062761506277</v>
          </cell>
          <cell r="AJ25">
            <v>16231.037037037035</v>
          </cell>
          <cell r="AK25">
            <v>16244.358024691355</v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13.320987654320561</v>
          </cell>
          <cell r="AV25">
            <v>8.2071081619261577E-2</v>
          </cell>
          <cell r="AY25">
            <v>8.2071081619261577E-2</v>
          </cell>
          <cell r="AZ25">
            <v>0</v>
          </cell>
        </row>
        <row r="26">
          <cell r="A26">
            <v>435</v>
          </cell>
          <cell r="B26" t="str">
            <v>INNOVATION ACADEMY</v>
          </cell>
          <cell r="C26">
            <v>798</v>
          </cell>
          <cell r="D26">
            <v>800</v>
          </cell>
          <cell r="E26">
            <v>800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O26">
            <v>0</v>
          </cell>
          <cell r="P26">
            <v>0</v>
          </cell>
          <cell r="S26">
            <v>10575254</v>
          </cell>
          <cell r="T26">
            <v>11096040</v>
          </cell>
          <cell r="U26">
            <v>11106008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E26">
            <v>9968</v>
          </cell>
          <cell r="AF26">
            <v>8.9833850634990497E-2</v>
          </cell>
          <cell r="AI26">
            <v>13252.197994987469</v>
          </cell>
          <cell r="AJ26">
            <v>13870.05</v>
          </cell>
          <cell r="AK26">
            <v>13882.51</v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12.460000000000946</v>
          </cell>
          <cell r="AV26">
            <v>8.9833850635012702E-2</v>
          </cell>
          <cell r="AY26">
            <v>8.9833850634990497E-2</v>
          </cell>
          <cell r="AZ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326</v>
          </cell>
          <cell r="D27">
            <v>360</v>
          </cell>
          <cell r="E27">
            <v>360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O27">
            <v>0</v>
          </cell>
          <cell r="P27">
            <v>0</v>
          </cell>
          <cell r="S27">
            <v>8263288</v>
          </cell>
          <cell r="T27">
            <v>9532060.5644658674</v>
          </cell>
          <cell r="U27">
            <v>9553214.721716525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E27">
            <v>21154.157250657678</v>
          </cell>
          <cell r="AF27">
            <v>0.2219263831528373</v>
          </cell>
          <cell r="AI27">
            <v>25347.509202453988</v>
          </cell>
          <cell r="AJ27">
            <v>26477.946012405188</v>
          </cell>
          <cell r="AK27">
            <v>26536.707560323681</v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58.761547918493306</v>
          </cell>
          <cell r="AV27">
            <v>0.2219263831528373</v>
          </cell>
          <cell r="AY27">
            <v>0.2219263831528373</v>
          </cell>
          <cell r="AZ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228</v>
          </cell>
          <cell r="D28">
            <v>199.99999999999997</v>
          </cell>
          <cell r="E28">
            <v>199.99999999999997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O28">
            <v>0</v>
          </cell>
          <cell r="P28">
            <v>0</v>
          </cell>
          <cell r="S28">
            <v>4922891</v>
          </cell>
          <cell r="T28">
            <v>4750181</v>
          </cell>
          <cell r="U28">
            <v>4775117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E28">
            <v>24936</v>
          </cell>
          <cell r="AF28">
            <v>0.52494841775503343</v>
          </cell>
          <cell r="AI28">
            <v>21591.627192982458</v>
          </cell>
          <cell r="AJ28">
            <v>23750.905000000002</v>
          </cell>
          <cell r="AK28">
            <v>23875.585000000003</v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124.68000000000029</v>
          </cell>
          <cell r="AV28">
            <v>0.52494841775503343</v>
          </cell>
          <cell r="AY28">
            <v>0.52494841775503343</v>
          </cell>
          <cell r="AZ28">
            <v>0</v>
          </cell>
        </row>
        <row r="29">
          <cell r="A29">
            <v>438</v>
          </cell>
          <cell r="B29" t="str">
            <v>CODMAN ACADEMY</v>
          </cell>
          <cell r="C29">
            <v>339</v>
          </cell>
          <cell r="D29">
            <v>345.00000000000011</v>
          </cell>
          <cell r="E29">
            <v>345.00000000000011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O29">
            <v>0</v>
          </cell>
          <cell r="P29">
            <v>0</v>
          </cell>
          <cell r="S29">
            <v>6617458</v>
          </cell>
          <cell r="T29">
            <v>7125367.1849545324</v>
          </cell>
          <cell r="U29">
            <v>7161494.4818860553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E29">
            <v>36127.296931522898</v>
          </cell>
          <cell r="AF29">
            <v>0.50702365216781509</v>
          </cell>
          <cell r="AI29">
            <v>19520.525073746314</v>
          </cell>
          <cell r="AJ29">
            <v>20653.238217259506</v>
          </cell>
          <cell r="AK29">
            <v>20757.955019959572</v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104.71680270006618</v>
          </cell>
          <cell r="AV29">
            <v>0.50702365216781509</v>
          </cell>
          <cell r="AY29">
            <v>0.50702365216781509</v>
          </cell>
          <cell r="AZ29">
            <v>0</v>
          </cell>
        </row>
        <row r="30">
          <cell r="A30">
            <v>439</v>
          </cell>
          <cell r="B30" t="str">
            <v>CONSERVATORY LAB</v>
          </cell>
          <cell r="C30">
            <v>453</v>
          </cell>
          <cell r="D30">
            <v>443.99999999999915</v>
          </cell>
          <cell r="E30">
            <v>443.99999999999915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O30">
            <v>0</v>
          </cell>
          <cell r="P30">
            <v>0</v>
          </cell>
          <cell r="S30">
            <v>8124507</v>
          </cell>
          <cell r="T30">
            <v>8641135.7295511551</v>
          </cell>
          <cell r="U30">
            <v>8683477.1346346028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E30">
            <v>42341.405083447695</v>
          </cell>
          <cell r="AF30">
            <v>0.4899981484916216</v>
          </cell>
          <cell r="AI30">
            <v>17934.8940397351</v>
          </cell>
          <cell r="AJ30">
            <v>19462.017408899035</v>
          </cell>
          <cell r="AK30">
            <v>19557.380933861754</v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95.363524962718657</v>
          </cell>
          <cell r="AV30">
            <v>0.48999814849159939</v>
          </cell>
          <cell r="AY30">
            <v>0.4899981484916216</v>
          </cell>
          <cell r="AZ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>
            <v>400.0000000000004</v>
          </cell>
          <cell r="E31">
            <v>400.0000000000004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O31">
            <v>0</v>
          </cell>
          <cell r="P31">
            <v>0</v>
          </cell>
          <cell r="S31">
            <v>5499344</v>
          </cell>
          <cell r="T31">
            <v>5865654</v>
          </cell>
          <cell r="U31">
            <v>5902054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E31">
            <v>36400</v>
          </cell>
          <cell r="AF31">
            <v>0.62056166285975323</v>
          </cell>
          <cell r="AI31">
            <v>13748.36</v>
          </cell>
          <cell r="AJ31">
            <v>14664.134999999986</v>
          </cell>
          <cell r="AK31">
            <v>14755.134999999986</v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91</v>
          </cell>
          <cell r="AV31">
            <v>0.62056166285975323</v>
          </cell>
          <cell r="AY31">
            <v>0.62056166285975323</v>
          </cell>
          <cell r="AZ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>
            <v>1574.0000000000007</v>
          </cell>
          <cell r="E32">
            <v>1574.0000000000007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O32">
            <v>0</v>
          </cell>
          <cell r="P32">
            <v>0</v>
          </cell>
          <cell r="S32">
            <v>19788875</v>
          </cell>
          <cell r="T32">
            <v>21393827</v>
          </cell>
          <cell r="U32">
            <v>21511178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E32">
            <v>117351</v>
          </cell>
          <cell r="AF32">
            <v>0.54852738596045114</v>
          </cell>
          <cell r="AI32">
            <v>12572.347522236341</v>
          </cell>
          <cell r="AJ32">
            <v>13592.012071156283</v>
          </cell>
          <cell r="AK32">
            <v>13666.567979669626</v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74.555908513342729</v>
          </cell>
          <cell r="AV32">
            <v>0.54852738596045114</v>
          </cell>
          <cell r="AY32">
            <v>0.54852738596045114</v>
          </cell>
          <cell r="AZ32">
            <v>0</v>
          </cell>
        </row>
        <row r="33">
          <cell r="A33">
            <v>444</v>
          </cell>
          <cell r="B33" t="str">
            <v>NEIGHBORHOOD HOUSE</v>
          </cell>
          <cell r="C33">
            <v>703</v>
          </cell>
          <cell r="D33">
            <v>805.99999999999579</v>
          </cell>
          <cell r="E33">
            <v>805.99999999999579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O33">
            <v>0</v>
          </cell>
          <cell r="P33">
            <v>0</v>
          </cell>
          <cell r="S33">
            <v>12492744</v>
          </cell>
          <cell r="T33">
            <v>15944465.470330881</v>
          </cell>
          <cell r="U33">
            <v>16021516.231745295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E33">
            <v>77050.761414414272</v>
          </cell>
          <cell r="AF33">
            <v>0.48324455628687701</v>
          </cell>
          <cell r="AI33">
            <v>17770.6173541963</v>
          </cell>
          <cell r="AJ33">
            <v>19782.215223735686</v>
          </cell>
          <cell r="AK33">
            <v>19877.811701917344</v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95.596478181658313</v>
          </cell>
          <cell r="AV33">
            <v>0.48324455628687701</v>
          </cell>
          <cell r="AY33">
            <v>0.48324455628687701</v>
          </cell>
          <cell r="AZ33">
            <v>0</v>
          </cell>
        </row>
        <row r="34">
          <cell r="A34">
            <v>445</v>
          </cell>
          <cell r="B34" t="str">
            <v>ABBY KELLEY FOSTER</v>
          </cell>
          <cell r="C34">
            <v>1425</v>
          </cell>
          <cell r="D34">
            <v>1426.0000000000007</v>
          </cell>
          <cell r="E34">
            <v>1426.0000000000007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O34">
            <v>0</v>
          </cell>
          <cell r="P34">
            <v>0</v>
          </cell>
          <cell r="S34">
            <v>19387701</v>
          </cell>
          <cell r="T34">
            <v>21343758</v>
          </cell>
          <cell r="U34">
            <v>21436652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E34">
            <v>92894</v>
          </cell>
          <cell r="AF34">
            <v>0.43522794814296883</v>
          </cell>
          <cell r="AI34">
            <v>13605.404210526316</v>
          </cell>
          <cell r="AJ34">
            <v>14967.572230014019</v>
          </cell>
          <cell r="AK34">
            <v>15032.715287517525</v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65.143057503506498</v>
          </cell>
          <cell r="AV34">
            <v>0.43522794814296883</v>
          </cell>
          <cell r="AY34">
            <v>0.43522794814296883</v>
          </cell>
          <cell r="AZ34">
            <v>0</v>
          </cell>
        </row>
        <row r="35">
          <cell r="A35">
            <v>446</v>
          </cell>
          <cell r="B35" t="str">
            <v>FOXBOROUGH REGIONAL</v>
          </cell>
          <cell r="C35">
            <v>1658</v>
          </cell>
          <cell r="D35">
            <v>1685.0000000000009</v>
          </cell>
          <cell r="E35">
            <v>1685.0000000000009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O35">
            <v>0</v>
          </cell>
          <cell r="P35">
            <v>0</v>
          </cell>
          <cell r="S35">
            <v>23301659</v>
          </cell>
          <cell r="T35">
            <v>24974845.727498289</v>
          </cell>
          <cell r="U35">
            <v>25024679.272354003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E35">
            <v>49833.544855713844</v>
          </cell>
          <cell r="AF35">
            <v>0.19953494567874763</v>
          </cell>
          <cell r="AI35">
            <v>14054.076598311218</v>
          </cell>
          <cell r="AJ35">
            <v>14821.866900592449</v>
          </cell>
          <cell r="AK35">
            <v>14851.441704661122</v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29.574804068672165</v>
          </cell>
          <cell r="AV35">
            <v>0.19953494567874763</v>
          </cell>
          <cell r="AY35">
            <v>0.19953494567874763</v>
          </cell>
          <cell r="AZ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708</v>
          </cell>
          <cell r="D36">
            <v>747.99999999999704</v>
          </cell>
          <cell r="E36">
            <v>747.99999999999704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O36">
            <v>0</v>
          </cell>
          <cell r="P36">
            <v>0</v>
          </cell>
          <cell r="S36">
            <v>9990574</v>
          </cell>
          <cell r="T36">
            <v>10991337</v>
          </cell>
          <cell r="U36">
            <v>10993368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E36">
            <v>2031</v>
          </cell>
          <cell r="AF36">
            <v>1.8478188777226734E-2</v>
          </cell>
          <cell r="AI36">
            <v>14110.9802259887</v>
          </cell>
          <cell r="AJ36">
            <v>14694.300802139096</v>
          </cell>
          <cell r="AK36">
            <v>14697.016042780806</v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2.7152406417098973</v>
          </cell>
          <cell r="AV36">
            <v>1.8478188777204529E-2</v>
          </cell>
          <cell r="AY36">
            <v>1.8478188777226734E-2</v>
          </cell>
          <cell r="AZ36">
            <v>0</v>
          </cell>
        </row>
        <row r="37">
          <cell r="A37">
            <v>449</v>
          </cell>
          <cell r="B37" t="str">
            <v>BOSTON COLLEGIATE</v>
          </cell>
          <cell r="C37">
            <v>693</v>
          </cell>
          <cell r="D37">
            <v>699.9999999999992</v>
          </cell>
          <cell r="E37">
            <v>699.9999999999992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O37">
            <v>0</v>
          </cell>
          <cell r="P37">
            <v>0</v>
          </cell>
          <cell r="S37">
            <v>12028399</v>
          </cell>
          <cell r="T37">
            <v>12849954.087271621</v>
          </cell>
          <cell r="U37">
            <v>12893393.292950908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E37">
            <v>43439.205679286271</v>
          </cell>
          <cell r="AF37">
            <v>0.33804950106641751</v>
          </cell>
          <cell r="AI37">
            <v>17356.997113997113</v>
          </cell>
          <cell r="AJ37">
            <v>18357.077267530909</v>
          </cell>
          <cell r="AK37">
            <v>18419.133275644173</v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62.056008113264397</v>
          </cell>
          <cell r="AV37">
            <v>0.33804950106641751</v>
          </cell>
          <cell r="AY37">
            <v>0.33804950106641751</v>
          </cell>
          <cell r="AZ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>
            <v>218.00000000000014</v>
          </cell>
          <cell r="E38">
            <v>218.00000000000014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O38">
            <v>0</v>
          </cell>
          <cell r="P38">
            <v>0</v>
          </cell>
          <cell r="S38">
            <v>3034241</v>
          </cell>
          <cell r="T38">
            <v>3162617</v>
          </cell>
          <cell r="U38">
            <v>3163831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E38">
            <v>1214</v>
          </cell>
          <cell r="AF38">
            <v>3.8385931650908311E-2</v>
          </cell>
          <cell r="AI38">
            <v>13918.536697247706</v>
          </cell>
          <cell r="AJ38">
            <v>14507.417431192651</v>
          </cell>
          <cell r="AK38">
            <v>14512.986238532101</v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5.568807339450359</v>
          </cell>
          <cell r="AV38">
            <v>3.8385931650908311E-2</v>
          </cell>
          <cell r="AY38">
            <v>3.8385931650908311E-2</v>
          </cell>
          <cell r="AZ38">
            <v>0</v>
          </cell>
        </row>
        <row r="39">
          <cell r="A39">
            <v>453</v>
          </cell>
          <cell r="B39" t="str">
            <v>HOLYOKE COMMUNITY</v>
          </cell>
          <cell r="C39">
            <v>701</v>
          </cell>
          <cell r="D39">
            <v>701.99999999999886</v>
          </cell>
          <cell r="E39">
            <v>701.99999999999886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O39">
            <v>0</v>
          </cell>
          <cell r="P39">
            <v>0</v>
          </cell>
          <cell r="S39">
            <v>10227207</v>
          </cell>
          <cell r="T39">
            <v>10742444</v>
          </cell>
          <cell r="U39">
            <v>10813301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E39">
            <v>70857</v>
          </cell>
          <cell r="AF39">
            <v>0.65959850477228521</v>
          </cell>
          <cell r="AI39">
            <v>14589.453637660485</v>
          </cell>
          <cell r="AJ39">
            <v>15302.626780626806</v>
          </cell>
          <cell r="AK39">
            <v>15403.562678062703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100.93589743589655</v>
          </cell>
          <cell r="AV39">
            <v>0.65959850477228521</v>
          </cell>
          <cell r="AY39">
            <v>0.65959850477228521</v>
          </cell>
          <cell r="AZ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780</v>
          </cell>
          <cell r="D40">
            <v>799.99999999999989</v>
          </cell>
          <cell r="E40">
            <v>799.99999999999989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O40">
            <v>0</v>
          </cell>
          <cell r="P40">
            <v>0</v>
          </cell>
          <cell r="S40">
            <v>10856678</v>
          </cell>
          <cell r="T40">
            <v>12342313</v>
          </cell>
          <cell r="U40">
            <v>12433323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E40">
            <v>91010</v>
          </cell>
          <cell r="AF40">
            <v>0.73738204500242155</v>
          </cell>
          <cell r="AI40">
            <v>13918.81794871795</v>
          </cell>
          <cell r="AJ40">
            <v>15427.891250000002</v>
          </cell>
          <cell r="AK40">
            <v>15541.653750000001</v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113.76249999999891</v>
          </cell>
          <cell r="AV40">
            <v>0.73738204500242155</v>
          </cell>
          <cell r="AY40">
            <v>0.73738204500242155</v>
          </cell>
          <cell r="AZ40">
            <v>0</v>
          </cell>
        </row>
        <row r="41">
          <cell r="A41">
            <v>455</v>
          </cell>
          <cell r="B41" t="str">
            <v>HILL VIEW MONTESSORI</v>
          </cell>
          <cell r="C41">
            <v>307</v>
          </cell>
          <cell r="D41">
            <v>306.00000000000034</v>
          </cell>
          <cell r="E41">
            <v>306.00000000000034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O41">
            <v>0</v>
          </cell>
          <cell r="P41">
            <v>0</v>
          </cell>
          <cell r="S41">
            <v>3629641</v>
          </cell>
          <cell r="T41">
            <v>3762531</v>
          </cell>
          <cell r="U41">
            <v>3768489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E41">
            <v>5958</v>
          </cell>
          <cell r="AF41">
            <v>0.15835085478366207</v>
          </cell>
          <cell r="AI41">
            <v>11822.934853420196</v>
          </cell>
          <cell r="AJ41">
            <v>12295.852941176458</v>
          </cell>
          <cell r="AK41">
            <v>12315.323529411751</v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19.47058823529369</v>
          </cell>
          <cell r="AV41">
            <v>0.15835085478366207</v>
          </cell>
          <cell r="AY41">
            <v>0.15835085478366207</v>
          </cell>
          <cell r="AZ41">
            <v>0</v>
          </cell>
        </row>
        <row r="42">
          <cell r="A42">
            <v>456</v>
          </cell>
          <cell r="B42" t="str">
            <v>LOWELL COMMUNITY</v>
          </cell>
          <cell r="C42">
            <v>821</v>
          </cell>
          <cell r="D42">
            <v>799.99999999999807</v>
          </cell>
          <cell r="E42">
            <v>799.99999999999807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O42">
            <v>0</v>
          </cell>
          <cell r="P42">
            <v>0</v>
          </cell>
          <cell r="S42">
            <v>11216387</v>
          </cell>
          <cell r="T42">
            <v>12572000</v>
          </cell>
          <cell r="U42">
            <v>12637900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E42">
            <v>65900</v>
          </cell>
          <cell r="AF42">
            <v>0.52418071905822039</v>
          </cell>
          <cell r="AI42">
            <v>13661.859926918392</v>
          </cell>
          <cell r="AJ42">
            <v>15715.000000000038</v>
          </cell>
          <cell r="AK42">
            <v>15797.375000000038</v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82.375</v>
          </cell>
          <cell r="AV42">
            <v>0.52418071905822039</v>
          </cell>
          <cell r="AY42">
            <v>0.52418071905822039</v>
          </cell>
          <cell r="AZ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85</v>
          </cell>
          <cell r="D43">
            <v>120.00000000000007</v>
          </cell>
          <cell r="E43">
            <v>120.00000000000007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O43">
            <v>0</v>
          </cell>
          <cell r="P43">
            <v>0</v>
          </cell>
          <cell r="S43">
            <v>1305477</v>
          </cell>
          <cell r="T43">
            <v>1941608</v>
          </cell>
          <cell r="U43">
            <v>1950732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E43">
            <v>9124</v>
          </cell>
          <cell r="AF43">
            <v>0.46991977783363836</v>
          </cell>
          <cell r="AI43">
            <v>15358.552941176471</v>
          </cell>
          <cell r="AJ43">
            <v>16180.066666666657</v>
          </cell>
          <cell r="AK43">
            <v>16256.099999999991</v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76.033333333334667</v>
          </cell>
          <cell r="AV43">
            <v>0.46991977783363836</v>
          </cell>
          <cell r="AY43">
            <v>0.46991977783363836</v>
          </cell>
          <cell r="AZ43">
            <v>0</v>
          </cell>
        </row>
        <row r="44">
          <cell r="A44">
            <v>463</v>
          </cell>
          <cell r="B44" t="str">
            <v>KIPP ACADEMY BOSTON</v>
          </cell>
          <cell r="C44">
            <v>581</v>
          </cell>
          <cell r="D44">
            <v>588.00000000000182</v>
          </cell>
          <cell r="E44">
            <v>588.00000000000182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O44">
            <v>0</v>
          </cell>
          <cell r="P44">
            <v>0</v>
          </cell>
          <cell r="S44">
            <v>11452822</v>
          </cell>
          <cell r="T44">
            <v>12370496.531098181</v>
          </cell>
          <cell r="U44">
            <v>12445219.124161322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E44">
            <v>74722.593063140288</v>
          </cell>
          <cell r="AF44">
            <v>0.60403875362071702</v>
          </cell>
          <cell r="AI44">
            <v>19712.258175559382</v>
          </cell>
          <cell r="AJ44">
            <v>21038.259406629495</v>
          </cell>
          <cell r="AK44">
            <v>21165.338646532793</v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127.079239903298</v>
          </cell>
          <cell r="AV44">
            <v>0.60403875362071702</v>
          </cell>
          <cell r="AY44">
            <v>0.60403875362071702</v>
          </cell>
          <cell r="AZ44">
            <v>0</v>
          </cell>
        </row>
        <row r="45">
          <cell r="A45">
            <v>464</v>
          </cell>
          <cell r="B45" t="str">
            <v>MARBLEHEAD COMMUNITY</v>
          </cell>
          <cell r="C45">
            <v>205</v>
          </cell>
          <cell r="D45">
            <v>215.00000000000006</v>
          </cell>
          <cell r="E45">
            <v>215.00000000000006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O45">
            <v>0</v>
          </cell>
          <cell r="P45">
            <v>0</v>
          </cell>
          <cell r="S45">
            <v>3053062</v>
          </cell>
          <cell r="T45">
            <v>3362090</v>
          </cell>
          <cell r="U45">
            <v>3363235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E45">
            <v>1145</v>
          </cell>
          <cell r="AF45">
            <v>3.405619718686026E-2</v>
          </cell>
          <cell r="AI45">
            <v>14892.985365853658</v>
          </cell>
          <cell r="AJ45">
            <v>15637.627906976741</v>
          </cell>
          <cell r="AK45">
            <v>15642.953488372088</v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5.3255813953473989</v>
          </cell>
          <cell r="AV45">
            <v>3.405619718686026E-2</v>
          </cell>
          <cell r="AY45">
            <v>3.405619718686026E-2</v>
          </cell>
          <cell r="AZ45">
            <v>0</v>
          </cell>
        </row>
        <row r="46">
          <cell r="A46">
            <v>466</v>
          </cell>
          <cell r="B46" t="str">
            <v>MARTHA'S VINEYARD</v>
          </cell>
          <cell r="C46">
            <v>172</v>
          </cell>
          <cell r="D46">
            <v>180.00000000000003</v>
          </cell>
          <cell r="E46">
            <v>180.00000000000003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O46">
            <v>0</v>
          </cell>
          <cell r="P46">
            <v>0</v>
          </cell>
          <cell r="S46">
            <v>4830590</v>
          </cell>
          <cell r="T46">
            <v>5344093</v>
          </cell>
          <cell r="U46">
            <v>5351084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E46">
            <v>6991</v>
          </cell>
          <cell r="AF46">
            <v>0.13081733420432506</v>
          </cell>
          <cell r="AI46">
            <v>28084.825581395347</v>
          </cell>
          <cell r="AJ46">
            <v>29689.40555555555</v>
          </cell>
          <cell r="AK46">
            <v>29728.244444444441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38.838888888891233</v>
          </cell>
          <cell r="AV46">
            <v>0.13081733420432506</v>
          </cell>
          <cell r="AY46">
            <v>0.13081733420432506</v>
          </cell>
          <cell r="AZ46">
            <v>0</v>
          </cell>
        </row>
        <row r="47">
          <cell r="A47">
            <v>469</v>
          </cell>
          <cell r="B47" t="str">
            <v>MATCH</v>
          </cell>
          <cell r="C47">
            <v>1223</v>
          </cell>
          <cell r="D47">
            <v>1240.0000000000027</v>
          </cell>
          <cell r="E47">
            <v>1240.0000000000027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O47">
            <v>0</v>
          </cell>
          <cell r="P47">
            <v>0</v>
          </cell>
          <cell r="S47">
            <v>24316100</v>
          </cell>
          <cell r="T47">
            <v>26190733.753351934</v>
          </cell>
          <cell r="U47">
            <v>26336991.309509695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E47">
            <v>146257.55615776032</v>
          </cell>
          <cell r="AF47">
            <v>0.55843244994631114</v>
          </cell>
          <cell r="AI47">
            <v>19882.338511856091</v>
          </cell>
          <cell r="AJ47">
            <v>21121.559478509578</v>
          </cell>
          <cell r="AK47">
            <v>21239.509120572289</v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117.94964206271106</v>
          </cell>
          <cell r="AV47">
            <v>0.55843244994633334</v>
          </cell>
          <cell r="AY47">
            <v>0.55843244994631114</v>
          </cell>
          <cell r="AZ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1604</v>
          </cell>
          <cell r="D48">
            <v>1689.9999999999995</v>
          </cell>
          <cell r="E48">
            <v>1689.9999999999995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O48">
            <v>0</v>
          </cell>
          <cell r="P48">
            <v>0</v>
          </cell>
          <cell r="S48">
            <v>21413793</v>
          </cell>
          <cell r="T48">
            <v>23212755.001115005</v>
          </cell>
          <cell r="U48">
            <v>23239745.26471857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E48">
            <v>26990.263603564352</v>
          </cell>
          <cell r="AF48">
            <v>0.11627341779236744</v>
          </cell>
          <cell r="AI48">
            <v>13350.245012468828</v>
          </cell>
          <cell r="AJ48">
            <v>13735.35798882545</v>
          </cell>
          <cell r="AK48">
            <v>13751.328559005075</v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15.970570179624701</v>
          </cell>
          <cell r="AV48">
            <v>0.11627341779236744</v>
          </cell>
          <cell r="AY48">
            <v>0.11627341779236744</v>
          </cell>
          <cell r="AZ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355</v>
          </cell>
          <cell r="D49">
            <v>379.9999999999996</v>
          </cell>
          <cell r="E49">
            <v>379.9999999999996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0</v>
          </cell>
          <cell r="P49">
            <v>0</v>
          </cell>
          <cell r="S49">
            <v>4752445</v>
          </cell>
          <cell r="T49">
            <v>5454816</v>
          </cell>
          <cell r="U49">
            <v>5473056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E49">
            <v>18240</v>
          </cell>
          <cell r="AF49">
            <v>0.33438341458262855</v>
          </cell>
          <cell r="AI49">
            <v>13387.169014084508</v>
          </cell>
          <cell r="AJ49">
            <v>14354.778947368435</v>
          </cell>
          <cell r="AK49">
            <v>14402.778947368437</v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48.000000000001819</v>
          </cell>
          <cell r="AV49">
            <v>0.33438341458265075</v>
          </cell>
          <cell r="AY49">
            <v>0.33438341458262855</v>
          </cell>
          <cell r="AZ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397</v>
          </cell>
          <cell r="D50">
            <v>399.99999999999989</v>
          </cell>
          <cell r="E50">
            <v>399.99999999999989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O50">
            <v>0</v>
          </cell>
          <cell r="P50">
            <v>0</v>
          </cell>
          <cell r="S50">
            <v>5928460</v>
          </cell>
          <cell r="T50">
            <v>6159756</v>
          </cell>
          <cell r="U50">
            <v>6161028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E50">
            <v>1272</v>
          </cell>
          <cell r="AF50">
            <v>2.0650168610569786E-2</v>
          </cell>
          <cell r="AI50">
            <v>14933.148614609572</v>
          </cell>
          <cell r="AJ50">
            <v>15399.390000000005</v>
          </cell>
          <cell r="AK50">
            <v>15402.570000000005</v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3.180000000000291</v>
          </cell>
          <cell r="AV50">
            <v>2.0650168610569786E-2</v>
          </cell>
          <cell r="AY50">
            <v>2.0650168610569786E-2</v>
          </cell>
          <cell r="AZ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396</v>
          </cell>
          <cell r="D51">
            <v>400.00000000000034</v>
          </cell>
          <cell r="E51">
            <v>400.00000000000034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O51">
            <v>0</v>
          </cell>
          <cell r="P51">
            <v>0</v>
          </cell>
          <cell r="S51">
            <v>5994519</v>
          </cell>
          <cell r="T51">
            <v>6354564</v>
          </cell>
          <cell r="U51">
            <v>6365292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E51">
            <v>10728</v>
          </cell>
          <cell r="AF51">
            <v>0.16882354163085811</v>
          </cell>
          <cell r="AI51">
            <v>15137.674242424242</v>
          </cell>
          <cell r="AJ51">
            <v>15886.409999999987</v>
          </cell>
          <cell r="AK51">
            <v>15913.229999999987</v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26.819999999999709</v>
          </cell>
          <cell r="AV51">
            <v>0.16882354163085811</v>
          </cell>
          <cell r="AY51">
            <v>0.16882354163085811</v>
          </cell>
          <cell r="AZ51">
            <v>0</v>
          </cell>
        </row>
        <row r="52">
          <cell r="A52">
            <v>481</v>
          </cell>
          <cell r="B52" t="str">
            <v>BOSTON RENAISSANCE</v>
          </cell>
          <cell r="C52">
            <v>930</v>
          </cell>
          <cell r="D52">
            <v>943.9999999999992</v>
          </cell>
          <cell r="E52">
            <v>943.9999999999992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O52">
            <v>0</v>
          </cell>
          <cell r="P52">
            <v>0</v>
          </cell>
          <cell r="S52">
            <v>17006453</v>
          </cell>
          <cell r="T52">
            <v>19042306.44690587</v>
          </cell>
          <cell r="U52">
            <v>19149501.268464569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E52">
            <v>107194.82155869901</v>
          </cell>
          <cell r="AF52">
            <v>0.56292982080496934</v>
          </cell>
          <cell r="AI52">
            <v>18286.508602150538</v>
          </cell>
          <cell r="AJ52">
            <v>20171.93479545115</v>
          </cell>
          <cell r="AK52">
            <v>20285.488631848079</v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113.55383639692809</v>
          </cell>
          <cell r="AV52">
            <v>0.56292982080496934</v>
          </cell>
          <cell r="AY52">
            <v>0.56292982080496934</v>
          </cell>
          <cell r="AZ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>
            <v>288.00000000000011</v>
          </cell>
          <cell r="E53">
            <v>288.00000000000011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O53">
            <v>0</v>
          </cell>
          <cell r="P53">
            <v>0</v>
          </cell>
          <cell r="S53">
            <v>4377769</v>
          </cell>
          <cell r="T53">
            <v>4492175</v>
          </cell>
          <cell r="U53">
            <v>4492526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E53">
            <v>351</v>
          </cell>
          <cell r="AF53">
            <v>7.8135869595374885E-3</v>
          </cell>
          <cell r="AI53">
            <v>15200.586805555555</v>
          </cell>
          <cell r="AJ53">
            <v>15597.829861111106</v>
          </cell>
          <cell r="AK53">
            <v>15599.048611111106</v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1.21875</v>
          </cell>
          <cell r="AV53">
            <v>7.8135869595374885E-3</v>
          </cell>
          <cell r="AY53">
            <v>7.8135869595374885E-3</v>
          </cell>
          <cell r="AZ53">
            <v>0</v>
          </cell>
        </row>
        <row r="54">
          <cell r="A54">
            <v>483</v>
          </cell>
          <cell r="B54" t="str">
            <v>RISING TIDE</v>
          </cell>
          <cell r="C54">
            <v>657</v>
          </cell>
          <cell r="D54">
            <v>699.99999999999932</v>
          </cell>
          <cell r="E54">
            <v>699.99999999999932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O54">
            <v>0</v>
          </cell>
          <cell r="P54">
            <v>0</v>
          </cell>
          <cell r="S54">
            <v>10077322</v>
          </cell>
          <cell r="T54">
            <v>11159694</v>
          </cell>
          <cell r="U54">
            <v>11164244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E54">
            <v>4550</v>
          </cell>
          <cell r="AF54">
            <v>4.0771727253452461E-2</v>
          </cell>
          <cell r="AI54">
            <v>15338.389649923896</v>
          </cell>
          <cell r="AJ54">
            <v>15942.420000000016</v>
          </cell>
          <cell r="AK54">
            <v>15948.920000000016</v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6.5</v>
          </cell>
          <cell r="AV54">
            <v>4.0771727253452461E-2</v>
          </cell>
          <cell r="AY54">
            <v>4.0771727253452461E-2</v>
          </cell>
          <cell r="AZ54">
            <v>0</v>
          </cell>
        </row>
        <row r="55">
          <cell r="A55">
            <v>484</v>
          </cell>
          <cell r="B55" t="str">
            <v>ROXBURY PREPARATORY</v>
          </cell>
          <cell r="C55">
            <v>1568</v>
          </cell>
          <cell r="D55">
            <v>1699.999999999995</v>
          </cell>
          <cell r="E55">
            <v>1699.999999999995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O55">
            <v>0</v>
          </cell>
          <cell r="P55">
            <v>0</v>
          </cell>
          <cell r="S55">
            <v>30991692</v>
          </cell>
          <cell r="T55">
            <v>35744025.964645222</v>
          </cell>
          <cell r="U55">
            <v>35936757.715902857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E55">
            <v>192731.75125763565</v>
          </cell>
          <cell r="AF55">
            <v>0.53919989720314643</v>
          </cell>
          <cell r="AI55">
            <v>19765.109693877552</v>
          </cell>
          <cell r="AJ55">
            <v>21025.897626261958</v>
          </cell>
          <cell r="AK55">
            <v>21139.269244648804</v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113.37161838684551</v>
          </cell>
          <cell r="AV55">
            <v>0.53919989720314643</v>
          </cell>
          <cell r="AY55">
            <v>0.53919989720314643</v>
          </cell>
          <cell r="AZ55">
            <v>0</v>
          </cell>
        </row>
        <row r="56">
          <cell r="A56">
            <v>485</v>
          </cell>
          <cell r="B56" t="str">
            <v>SALEM ACADEMY</v>
          </cell>
          <cell r="C56">
            <v>495</v>
          </cell>
          <cell r="D56">
            <v>480.00000000000028</v>
          </cell>
          <cell r="E56">
            <v>480.00000000000028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O56">
            <v>0</v>
          </cell>
          <cell r="P56">
            <v>0</v>
          </cell>
          <cell r="S56">
            <v>7152420</v>
          </cell>
          <cell r="T56">
            <v>7486283</v>
          </cell>
          <cell r="U56">
            <v>7503965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E56">
            <v>17682</v>
          </cell>
          <cell r="AF56">
            <v>0.23619197938415937</v>
          </cell>
          <cell r="AI56">
            <v>14449.333333333334</v>
          </cell>
          <cell r="AJ56">
            <v>15596.422916666657</v>
          </cell>
          <cell r="AK56">
            <v>15633.260416666657</v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36.837499999999636</v>
          </cell>
          <cell r="AV56">
            <v>0.23619197938415937</v>
          </cell>
          <cell r="AY56">
            <v>0.23619197938415937</v>
          </cell>
          <cell r="AZ56">
            <v>0</v>
          </cell>
        </row>
        <row r="57">
          <cell r="A57">
            <v>486</v>
          </cell>
          <cell r="B57" t="str">
            <v>SEVEN HILLS</v>
          </cell>
          <cell r="C57">
            <v>669</v>
          </cell>
          <cell r="D57">
            <v>666.0000000000008</v>
          </cell>
          <cell r="E57">
            <v>666.0000000000008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O57">
            <v>0</v>
          </cell>
          <cell r="P57">
            <v>0</v>
          </cell>
          <cell r="S57">
            <v>9267160</v>
          </cell>
          <cell r="T57">
            <v>9900954</v>
          </cell>
          <cell r="U57">
            <v>9955251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E57">
            <v>54297</v>
          </cell>
          <cell r="AF57">
            <v>0.54840169947258932</v>
          </cell>
          <cell r="AI57">
            <v>13852.257100149476</v>
          </cell>
          <cell r="AJ57">
            <v>14866.29729729728</v>
          </cell>
          <cell r="AK57">
            <v>14947.824324324307</v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81.527027027026634</v>
          </cell>
          <cell r="AV57">
            <v>0.54840169947258932</v>
          </cell>
          <cell r="AY57">
            <v>0.54840169947258932</v>
          </cell>
          <cell r="AZ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1106</v>
          </cell>
          <cell r="D58">
            <v>1137</v>
          </cell>
          <cell r="E58">
            <v>1137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O58">
            <v>0</v>
          </cell>
          <cell r="P58">
            <v>0</v>
          </cell>
          <cell r="S58">
            <v>20949880</v>
          </cell>
          <cell r="T58">
            <v>23021298.961100198</v>
          </cell>
          <cell r="U58">
            <v>23090108.152620822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E58">
            <v>68809.191520623863</v>
          </cell>
          <cell r="AF58">
            <v>0.298893609943085</v>
          </cell>
          <cell r="AI58">
            <v>18942.025316455696</v>
          </cell>
          <cell r="AJ58">
            <v>20247.404539226209</v>
          </cell>
          <cell r="AK58">
            <v>20307.922737573281</v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60.51819834707203</v>
          </cell>
          <cell r="AV58">
            <v>0.298893609943085</v>
          </cell>
          <cell r="AY58">
            <v>0.298893609943085</v>
          </cell>
          <cell r="AZ58">
            <v>0</v>
          </cell>
        </row>
        <row r="59">
          <cell r="A59">
            <v>488</v>
          </cell>
          <cell r="B59" t="str">
            <v>SOUTH SHORE</v>
          </cell>
          <cell r="C59">
            <v>1001</v>
          </cell>
          <cell r="D59">
            <v>1074.9999999999986</v>
          </cell>
          <cell r="E59">
            <v>1074.9999999999986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O59">
            <v>0</v>
          </cell>
          <cell r="P59">
            <v>0</v>
          </cell>
          <cell r="S59">
            <v>15474380</v>
          </cell>
          <cell r="T59">
            <v>17893149.562363964</v>
          </cell>
          <cell r="U59">
            <v>17914583.770367436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E59">
            <v>21434.208003472537</v>
          </cell>
          <cell r="AF59">
            <v>0.11979002315252174</v>
          </cell>
          <cell r="AI59">
            <v>15458.921078921079</v>
          </cell>
          <cell r="AJ59">
            <v>16644.790290571149</v>
          </cell>
          <cell r="AK59">
            <v>16664.729088713917</v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19.938798142768064</v>
          </cell>
          <cell r="AV59">
            <v>0.11979002315254395</v>
          </cell>
          <cell r="AY59">
            <v>0.11979002315252174</v>
          </cell>
          <cell r="AZ59">
            <v>0</v>
          </cell>
        </row>
        <row r="60">
          <cell r="A60">
            <v>489</v>
          </cell>
          <cell r="B60" t="str">
            <v>STURGIS</v>
          </cell>
          <cell r="C60">
            <v>832</v>
          </cell>
          <cell r="D60">
            <v>850.00000000000023</v>
          </cell>
          <cell r="E60">
            <v>850.00000000000023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O60">
            <v>0</v>
          </cell>
          <cell r="P60">
            <v>0</v>
          </cell>
          <cell r="S60">
            <v>14590686</v>
          </cell>
          <cell r="T60">
            <v>15311876</v>
          </cell>
          <cell r="U60">
            <v>15319560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E60">
            <v>7684</v>
          </cell>
          <cell r="AF60">
            <v>5.0183269509229689E-2</v>
          </cell>
          <cell r="AI60">
            <v>17536.882211538461</v>
          </cell>
          <cell r="AJ60">
            <v>18013.971764705879</v>
          </cell>
          <cell r="AK60">
            <v>18023.011764705876</v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9.0399999999972351</v>
          </cell>
          <cell r="AV60">
            <v>5.0183269509229689E-2</v>
          </cell>
          <cell r="AY60">
            <v>5.0183269509229689E-2</v>
          </cell>
          <cell r="AZ60">
            <v>0</v>
          </cell>
        </row>
        <row r="61">
          <cell r="A61">
            <v>491</v>
          </cell>
          <cell r="B61" t="str">
            <v>ATLANTIS</v>
          </cell>
          <cell r="C61">
            <v>1302</v>
          </cell>
          <cell r="D61">
            <v>1352.9999999999993</v>
          </cell>
          <cell r="E61">
            <v>1352.9999999999993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O61">
            <v>0</v>
          </cell>
          <cell r="P61">
            <v>0</v>
          </cell>
          <cell r="S61">
            <v>16891660</v>
          </cell>
          <cell r="T61">
            <v>18508341</v>
          </cell>
          <cell r="U61">
            <v>18582682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E61">
            <v>74341</v>
          </cell>
          <cell r="AF61">
            <v>0.40166214789321142</v>
          </cell>
          <cell r="AI61">
            <v>12973.625192012289</v>
          </cell>
          <cell r="AJ61">
            <v>13679.483370288255</v>
          </cell>
          <cell r="AK61">
            <v>13734.42867701405</v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54.94530672579458</v>
          </cell>
          <cell r="AV61">
            <v>0.40166214789321142</v>
          </cell>
          <cell r="AY61">
            <v>0.40166214789321142</v>
          </cell>
          <cell r="AZ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>
            <v>360</v>
          </cell>
          <cell r="E62">
            <v>360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O62">
            <v>0</v>
          </cell>
          <cell r="P62">
            <v>0</v>
          </cell>
          <cell r="S62">
            <v>5142941</v>
          </cell>
          <cell r="T62">
            <v>5455056</v>
          </cell>
          <cell r="U62">
            <v>5496042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E62">
            <v>40986</v>
          </cell>
          <cell r="AF62">
            <v>0.7513396746064549</v>
          </cell>
          <cell r="AI62">
            <v>14285.947222222223</v>
          </cell>
          <cell r="AJ62">
            <v>15152.933333333332</v>
          </cell>
          <cell r="AK62">
            <v>15266.783333333333</v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113.85000000000036</v>
          </cell>
          <cell r="AV62">
            <v>0.7513396746064549</v>
          </cell>
          <cell r="AY62">
            <v>0.7513396746064549</v>
          </cell>
          <cell r="AZ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216</v>
          </cell>
          <cell r="D63">
            <v>214.99999999999989</v>
          </cell>
          <cell r="E63">
            <v>214.99999999999989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O63">
            <v>0</v>
          </cell>
          <cell r="P63">
            <v>0</v>
          </cell>
          <cell r="S63">
            <v>3697531</v>
          </cell>
          <cell r="T63">
            <v>4209446.7946471311</v>
          </cell>
          <cell r="U63">
            <v>4234599.5280852187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E63">
            <v>25152.733438087627</v>
          </cell>
          <cell r="AF63">
            <v>0.59753061780167815</v>
          </cell>
          <cell r="AI63">
            <v>17118.199074074073</v>
          </cell>
          <cell r="AJ63">
            <v>19578.82230068434</v>
          </cell>
          <cell r="AK63">
            <v>19695.81175853591</v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116.98945785157048</v>
          </cell>
          <cell r="AV63">
            <v>0.59753061780167815</v>
          </cell>
          <cell r="AY63">
            <v>0.59753061780167815</v>
          </cell>
          <cell r="AZ63">
            <v>0</v>
          </cell>
        </row>
        <row r="64">
          <cell r="A64">
            <v>494</v>
          </cell>
          <cell r="B64" t="str">
            <v>PIONEER CS OF SCIENCE</v>
          </cell>
          <cell r="C64">
            <v>793</v>
          </cell>
          <cell r="D64">
            <v>779.99999999999932</v>
          </cell>
          <cell r="E64">
            <v>779.99999999999932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O64">
            <v>0</v>
          </cell>
          <cell r="P64">
            <v>0</v>
          </cell>
          <cell r="S64">
            <v>11266706</v>
          </cell>
          <cell r="T64">
            <v>12357602.986464767</v>
          </cell>
          <cell r="U64">
            <v>12416652.575324163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E64">
            <v>59049.588859396055</v>
          </cell>
          <cell r="AF64">
            <v>0.47784015171932204</v>
          </cell>
          <cell r="AI64">
            <v>14207.699873896596</v>
          </cell>
          <cell r="AJ64">
            <v>15843.08075187792</v>
          </cell>
          <cell r="AK64">
            <v>15918.78535297971</v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75.704601101790104</v>
          </cell>
          <cell r="AV64">
            <v>0.47784015171934424</v>
          </cell>
          <cell r="AY64">
            <v>0.47784015171932204</v>
          </cell>
          <cell r="AZ64">
            <v>0</v>
          </cell>
        </row>
        <row r="65">
          <cell r="A65">
            <v>496</v>
          </cell>
          <cell r="B65" t="str">
            <v>GLOBAL LEARNING</v>
          </cell>
          <cell r="C65">
            <v>507</v>
          </cell>
          <cell r="D65">
            <v>500.00000000000023</v>
          </cell>
          <cell r="E65">
            <v>500.00000000000023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O65">
            <v>0</v>
          </cell>
          <cell r="P65">
            <v>0</v>
          </cell>
          <cell r="S65">
            <v>6954455</v>
          </cell>
          <cell r="T65">
            <v>7134286</v>
          </cell>
          <cell r="U65">
            <v>7166786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E65">
            <v>32500</v>
          </cell>
          <cell r="AF65">
            <v>0.4555466377434314</v>
          </cell>
          <cell r="AI65">
            <v>13716.873767258383</v>
          </cell>
          <cell r="AJ65">
            <v>14268.571999999993</v>
          </cell>
          <cell r="AK65">
            <v>14333.571999999993</v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65</v>
          </cell>
          <cell r="AV65">
            <v>0.4555466377434314</v>
          </cell>
          <cell r="AY65">
            <v>0.4555466377434314</v>
          </cell>
          <cell r="AZ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540</v>
          </cell>
          <cell r="D66">
            <v>583.99999999999966</v>
          </cell>
          <cell r="E66">
            <v>583.99999999999966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O66">
            <v>0</v>
          </cell>
          <cell r="P66">
            <v>0</v>
          </cell>
          <cell r="S66">
            <v>8215677</v>
          </cell>
          <cell r="T66">
            <v>9279598</v>
          </cell>
          <cell r="U66">
            <v>9291876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E66">
            <v>12278</v>
          </cell>
          <cell r="AF66">
            <v>0.13231176609158624</v>
          </cell>
          <cell r="AI66">
            <v>15214.216666666667</v>
          </cell>
          <cell r="AJ66">
            <v>15889.722602739736</v>
          </cell>
          <cell r="AK66">
            <v>15910.746575342475</v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21.023972602739377</v>
          </cell>
          <cell r="AV66">
            <v>0.13231176609158624</v>
          </cell>
          <cell r="AY66">
            <v>0.13231176609158624</v>
          </cell>
          <cell r="AZ66">
            <v>0</v>
          </cell>
        </row>
        <row r="67">
          <cell r="A67">
            <v>498</v>
          </cell>
          <cell r="B67" t="str">
            <v>VERITAS PREPARATORY</v>
          </cell>
          <cell r="C67">
            <v>365</v>
          </cell>
          <cell r="D67">
            <v>405</v>
          </cell>
          <cell r="E67">
            <v>405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O67">
            <v>0</v>
          </cell>
          <cell r="P67">
            <v>0</v>
          </cell>
          <cell r="S67">
            <v>5025463</v>
          </cell>
          <cell r="T67">
            <v>5825500</v>
          </cell>
          <cell r="U67">
            <v>5871468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E67">
            <v>45968</v>
          </cell>
          <cell r="AF67">
            <v>0.78908248219036192</v>
          </cell>
          <cell r="AI67">
            <v>13768.391780821918</v>
          </cell>
          <cell r="AJ67">
            <v>14383.95061728395</v>
          </cell>
          <cell r="AK67">
            <v>14497.451851851853</v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113.50123456790243</v>
          </cell>
          <cell r="AV67">
            <v>0.78908248219038413</v>
          </cell>
          <cell r="AY67">
            <v>0.78908248219036192</v>
          </cell>
          <cell r="AZ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524</v>
          </cell>
          <cell r="D68">
            <v>559.99999999999989</v>
          </cell>
          <cell r="E68">
            <v>559.99999999999989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O68">
            <v>0</v>
          </cell>
          <cell r="P68">
            <v>0</v>
          </cell>
          <cell r="S68">
            <v>6972582</v>
          </cell>
          <cell r="T68">
            <v>7939575</v>
          </cell>
          <cell r="U68">
            <v>7978138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E68">
            <v>38563</v>
          </cell>
          <cell r="AF68">
            <v>0.48570609887808036</v>
          </cell>
          <cell r="AI68">
            <v>13306.454198473282</v>
          </cell>
          <cell r="AJ68">
            <v>14177.812500000004</v>
          </cell>
          <cell r="AK68">
            <v>14246.675000000003</v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68.862499999999272</v>
          </cell>
          <cell r="AV68">
            <v>0.48570609887808036</v>
          </cell>
          <cell r="AY68">
            <v>0.48570609887808036</v>
          </cell>
          <cell r="AZ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278</v>
          </cell>
          <cell r="D69">
            <v>299.99999999999989</v>
          </cell>
          <cell r="E69">
            <v>299.99999999999989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O69">
            <v>0</v>
          </cell>
          <cell r="P69">
            <v>0</v>
          </cell>
          <cell r="S69">
            <v>4388606</v>
          </cell>
          <cell r="T69">
            <v>4930840</v>
          </cell>
          <cell r="U69">
            <v>4963580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E69">
            <v>32740</v>
          </cell>
          <cell r="AF69">
            <v>0.66398422986753136</v>
          </cell>
          <cell r="AI69">
            <v>15786.352517985611</v>
          </cell>
          <cell r="AJ69">
            <v>16436.133333333339</v>
          </cell>
          <cell r="AK69">
            <v>16545.266666666674</v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109.13333333333503</v>
          </cell>
          <cell r="AV69">
            <v>0.66398422986753136</v>
          </cell>
          <cell r="AY69">
            <v>0.66398422986753136</v>
          </cell>
          <cell r="AZ69">
            <v>0</v>
          </cell>
        </row>
        <row r="70">
          <cell r="A70">
            <v>3502</v>
          </cell>
          <cell r="B70" t="str">
            <v>BAYSTATE ACADEMY</v>
          </cell>
          <cell r="C70">
            <v>463</v>
          </cell>
          <cell r="D70">
            <v>499.99999999999994</v>
          </cell>
          <cell r="E70">
            <v>499.99999999999994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O70">
            <v>0</v>
          </cell>
          <cell r="P70">
            <v>0</v>
          </cell>
          <cell r="S70">
            <v>6702609</v>
          </cell>
          <cell r="T70">
            <v>7416801</v>
          </cell>
          <cell r="U70">
            <v>7467747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E70">
            <v>50946</v>
          </cell>
          <cell r="AF70">
            <v>0.68689991817227902</v>
          </cell>
          <cell r="AI70">
            <v>14476.477321814255</v>
          </cell>
          <cell r="AJ70">
            <v>14833.602000000003</v>
          </cell>
          <cell r="AK70">
            <v>14935.494000000002</v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101.89199999999983</v>
          </cell>
          <cell r="AV70">
            <v>0.68689991817225682</v>
          </cell>
          <cell r="AY70">
            <v>0.68689991817227902</v>
          </cell>
          <cell r="AZ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932</v>
          </cell>
          <cell r="D71">
            <v>1019.0000000000013</v>
          </cell>
          <cell r="E71">
            <v>1019.0000000000013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O71">
            <v>0</v>
          </cell>
          <cell r="P71">
            <v>0</v>
          </cell>
          <cell r="S71">
            <v>12076284</v>
          </cell>
          <cell r="T71">
            <v>13937088</v>
          </cell>
          <cell r="U71">
            <v>13993606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E71">
            <v>56518</v>
          </cell>
          <cell r="AF71">
            <v>0.40552230135879608</v>
          </cell>
          <cell r="AI71">
            <v>12957.386266094421</v>
          </cell>
          <cell r="AJ71">
            <v>13677.220804710483</v>
          </cell>
          <cell r="AK71">
            <v>13732.684985279669</v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55.464180569186283</v>
          </cell>
          <cell r="AV71">
            <v>0.40552230135879608</v>
          </cell>
          <cell r="AY71">
            <v>0.40552230135879608</v>
          </cell>
          <cell r="AZ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193</v>
          </cell>
          <cell r="D72">
            <v>199.99999999999986</v>
          </cell>
          <cell r="E72">
            <v>199.99999999999986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O72">
            <v>0</v>
          </cell>
          <cell r="P72">
            <v>0</v>
          </cell>
          <cell r="S72">
            <v>4158989</v>
          </cell>
          <cell r="T72">
            <v>4596717</v>
          </cell>
          <cell r="U72">
            <v>4618725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E72">
            <v>22008</v>
          </cell>
          <cell r="AF72">
            <v>0.47877648330318934</v>
          </cell>
          <cell r="AI72">
            <v>21549.165803108808</v>
          </cell>
          <cell r="AJ72">
            <v>22983.585000000017</v>
          </cell>
          <cell r="AK72">
            <v>23093.625000000018</v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110.04000000000087</v>
          </cell>
          <cell r="AV72">
            <v>0.47877648330318934</v>
          </cell>
          <cell r="AY72">
            <v>0.47877648330318934</v>
          </cell>
          <cell r="AZ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360</v>
          </cell>
          <cell r="D73">
            <v>359.99999999999972</v>
          </cell>
          <cell r="E73">
            <v>359.99999999999972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O73">
            <v>0</v>
          </cell>
          <cell r="P73">
            <v>0</v>
          </cell>
          <cell r="S73">
            <v>5228818</v>
          </cell>
          <cell r="T73">
            <v>5800954.0086108595</v>
          </cell>
          <cell r="U73">
            <v>5820218.1102235988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E73">
            <v>19264.101612739265</v>
          </cell>
          <cell r="AF73">
            <v>0.33208506021844553</v>
          </cell>
          <cell r="AI73">
            <v>14524.494444444445</v>
          </cell>
          <cell r="AJ73">
            <v>16113.761135030178</v>
          </cell>
          <cell r="AK73">
            <v>16167.272528398898</v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53.511393368720746</v>
          </cell>
          <cell r="AV73">
            <v>0.33208506021844553</v>
          </cell>
          <cell r="AY73">
            <v>0.33208506021844553</v>
          </cell>
          <cell r="AZ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137.40999999999997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O74">
            <v>0</v>
          </cell>
          <cell r="P74" t="str">
            <v/>
          </cell>
          <cell r="S74">
            <v>2259719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E74">
            <v>0</v>
          </cell>
          <cell r="AF74" t="str">
            <v/>
          </cell>
          <cell r="AI74">
            <v>16445.084055017833</v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Y74" t="str">
            <v/>
          </cell>
          <cell r="AZ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188</v>
          </cell>
          <cell r="D75">
            <v>214.99999999999997</v>
          </cell>
          <cell r="E75">
            <v>214.99999999999997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O75">
            <v>0</v>
          </cell>
          <cell r="P75">
            <v>0</v>
          </cell>
          <cell r="S75">
            <v>3029731</v>
          </cell>
          <cell r="T75">
            <v>3573136</v>
          </cell>
          <cell r="U75">
            <v>3598344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E75">
            <v>25208</v>
          </cell>
          <cell r="AF75">
            <v>0.70548672090846587</v>
          </cell>
          <cell r="AI75">
            <v>16115.590425531915</v>
          </cell>
          <cell r="AJ75">
            <v>16619.23720930233</v>
          </cell>
          <cell r="AK75">
            <v>16736.483720930235</v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117.24651162790542</v>
          </cell>
          <cell r="AV75">
            <v>0.70548672090846587</v>
          </cell>
          <cell r="AY75">
            <v>0.70548672090846587</v>
          </cell>
          <cell r="AZ75">
            <v>0</v>
          </cell>
        </row>
        <row r="76">
          <cell r="A76">
            <v>3509</v>
          </cell>
          <cell r="B76" t="str">
            <v>ARGOSY COLLEGIATE</v>
          </cell>
          <cell r="C76">
            <v>525</v>
          </cell>
          <cell r="D76">
            <v>625.00000000000011</v>
          </cell>
          <cell r="E76">
            <v>625.00000000000011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O76">
            <v>0</v>
          </cell>
          <cell r="P76">
            <v>0</v>
          </cell>
          <cell r="S76">
            <v>7375353</v>
          </cell>
          <cell r="T76">
            <v>9003573</v>
          </cell>
          <cell r="U76">
            <v>9045426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E76">
            <v>41853</v>
          </cell>
          <cell r="AF76">
            <v>0.46484878836434707</v>
          </cell>
          <cell r="AI76">
            <v>14048.291428571429</v>
          </cell>
          <cell r="AJ76">
            <v>14405.716799999997</v>
          </cell>
          <cell r="AK76">
            <v>14472.681599999998</v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66.96480000000156</v>
          </cell>
          <cell r="AV76">
            <v>0.46484878836436927</v>
          </cell>
          <cell r="AY76">
            <v>0.46484878836434707</v>
          </cell>
          <cell r="AZ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324</v>
          </cell>
          <cell r="D77">
            <v>378</v>
          </cell>
          <cell r="E77">
            <v>378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>
            <v>0</v>
          </cell>
          <cell r="P77">
            <v>0</v>
          </cell>
          <cell r="S77">
            <v>4610771</v>
          </cell>
          <cell r="T77">
            <v>5511870</v>
          </cell>
          <cell r="U77">
            <v>5551756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E77">
            <v>39886</v>
          </cell>
          <cell r="AF77">
            <v>0.72363825707064677</v>
          </cell>
          <cell r="AI77">
            <v>14230.774691358025</v>
          </cell>
          <cell r="AJ77">
            <v>14581.666666666666</v>
          </cell>
          <cell r="AK77">
            <v>14687.185185185184</v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105.51851851851825</v>
          </cell>
          <cell r="AV77">
            <v>0.72363825707064677</v>
          </cell>
          <cell r="AY77">
            <v>0.72363825707064677</v>
          </cell>
          <cell r="AZ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621</v>
          </cell>
          <cell r="D78">
            <v>734.99999999999989</v>
          </cell>
          <cell r="E78">
            <v>734.99999999999989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>
            <v>0</v>
          </cell>
          <cell r="P78">
            <v>0</v>
          </cell>
          <cell r="S78">
            <v>8363284</v>
          </cell>
          <cell r="T78">
            <v>11352227.39302035</v>
          </cell>
          <cell r="U78">
            <v>11418146.700481176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E78">
            <v>65919.30746082589</v>
          </cell>
          <cell r="AF78">
            <v>0.58067289509506903</v>
          </cell>
          <cell r="AI78">
            <v>13467.446054750402</v>
          </cell>
          <cell r="AJ78">
            <v>15445.207337442656</v>
          </cell>
          <cell r="AK78">
            <v>15534.89347004242</v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89.686132599763368</v>
          </cell>
          <cell r="AV78">
            <v>0.58067289509506903</v>
          </cell>
          <cell r="AY78">
            <v>0.58067289509506903</v>
          </cell>
          <cell r="AZ78">
            <v>0</v>
          </cell>
        </row>
        <row r="79">
          <cell r="A79">
            <v>3514</v>
          </cell>
          <cell r="B79" t="str">
            <v>LIBERTAS ACADEMY</v>
          </cell>
          <cell r="C79">
            <v>267</v>
          </cell>
          <cell r="D79">
            <v>270.00000000000006</v>
          </cell>
          <cell r="E79">
            <v>270.00000000000006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  <cell r="P79">
            <v>0</v>
          </cell>
          <cell r="S79">
            <v>3821318</v>
          </cell>
          <cell r="T79">
            <v>4015455</v>
          </cell>
          <cell r="U79">
            <v>4044903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E79">
            <v>29448</v>
          </cell>
          <cell r="AF79">
            <v>0.73336645535810874</v>
          </cell>
          <cell r="AI79">
            <v>14312.052434456929</v>
          </cell>
          <cell r="AJ79">
            <v>14872.055555555553</v>
          </cell>
          <cell r="AK79">
            <v>14981.122222222219</v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109.0666666666657</v>
          </cell>
          <cell r="AV79">
            <v>0.73336645535810874</v>
          </cell>
          <cell r="AY79">
            <v>0.73336645535810874</v>
          </cell>
          <cell r="AZ79">
            <v>0</v>
          </cell>
        </row>
        <row r="80">
          <cell r="A80">
            <v>3515</v>
          </cell>
          <cell r="B80" t="str">
            <v xml:space="preserve">OLD STURBRIDGE ACADEMY </v>
          </cell>
          <cell r="C80">
            <v>240</v>
          </cell>
          <cell r="D80">
            <v>280</v>
          </cell>
          <cell r="E80">
            <v>280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  <cell r="P80">
            <v>0</v>
          </cell>
          <cell r="S80">
            <v>3265424</v>
          </cell>
          <cell r="T80">
            <v>4018336</v>
          </cell>
          <cell r="U80">
            <v>4028409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E80">
            <v>10073</v>
          </cell>
          <cell r="AF80">
            <v>0.25067590166676368</v>
          </cell>
          <cell r="AI80">
            <v>13605.933333333332</v>
          </cell>
          <cell r="AJ80">
            <v>14351.2</v>
          </cell>
          <cell r="AK80">
            <v>14387.174999999999</v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35.974999999998545</v>
          </cell>
          <cell r="AV80">
            <v>0.25067590166674147</v>
          </cell>
          <cell r="AY80">
            <v>0.25067590166676368</v>
          </cell>
          <cell r="AZ80">
            <v>0</v>
          </cell>
        </row>
        <row r="81">
          <cell r="A81">
            <v>3516</v>
          </cell>
          <cell r="B81" t="str">
            <v>HAMPDEN CS OF SCIENCE WEST</v>
          </cell>
          <cell r="C81">
            <v>262</v>
          </cell>
          <cell r="D81">
            <v>369.99999999999983</v>
          </cell>
          <cell r="E81">
            <v>369.99999999999983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O81">
            <v>0</v>
          </cell>
          <cell r="P81">
            <v>0</v>
          </cell>
          <cell r="S81">
            <v>3661722</v>
          </cell>
          <cell r="T81">
            <v>5379660</v>
          </cell>
          <cell r="U81">
            <v>5405856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E81">
            <v>26196</v>
          </cell>
          <cell r="AF81">
            <v>0.48694527163426482</v>
          </cell>
          <cell r="AI81">
            <v>13976.038167938932</v>
          </cell>
          <cell r="AJ81">
            <v>14539.621621621629</v>
          </cell>
          <cell r="AK81">
            <v>14610.421621621628</v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70.799999999999272</v>
          </cell>
          <cell r="AV81">
            <v>0.48694527163426482</v>
          </cell>
          <cell r="AY81">
            <v>0.48694527163426482</v>
          </cell>
          <cell r="AZ81">
            <v>0</v>
          </cell>
        </row>
        <row r="82">
          <cell r="A82">
            <v>3517</v>
          </cell>
          <cell r="B82" t="str">
            <v>MAP ACADEMY</v>
          </cell>
          <cell r="C82">
            <v>161</v>
          </cell>
          <cell r="D82">
            <v>189.99999999999969</v>
          </cell>
          <cell r="E82">
            <v>189.99999999999969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O82">
            <v>0</v>
          </cell>
          <cell r="P82">
            <v>0</v>
          </cell>
          <cell r="S82">
            <v>3083585</v>
          </cell>
          <cell r="T82">
            <v>3749604</v>
          </cell>
          <cell r="U82">
            <v>3754028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E82">
            <v>4424</v>
          </cell>
          <cell r="AF82">
            <v>0.11798579263304632</v>
          </cell>
          <cell r="AI82">
            <v>19152.701863354036</v>
          </cell>
          <cell r="AJ82">
            <v>19734.757894736875</v>
          </cell>
          <cell r="AK82">
            <v>19758.04210526319</v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23.284210526315292</v>
          </cell>
          <cell r="AV82">
            <v>0.11798579263302411</v>
          </cell>
          <cell r="AY82">
            <v>0.11798579263304632</v>
          </cell>
          <cell r="AZ82">
            <v>0</v>
          </cell>
        </row>
        <row r="83">
          <cell r="A83">
            <v>3518</v>
          </cell>
          <cell r="B83" t="str">
            <v>PHOENIX CHARTER ACADEMY LAWRENCE</v>
          </cell>
          <cell r="C83">
            <v>124</v>
          </cell>
          <cell r="D83">
            <v>175.00000000000003</v>
          </cell>
          <cell r="E83">
            <v>175.00000000000003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O83">
            <v>0</v>
          </cell>
          <cell r="P83">
            <v>0</v>
          </cell>
          <cell r="S83">
            <v>1897440</v>
          </cell>
          <cell r="T83">
            <v>2940468</v>
          </cell>
          <cell r="U83">
            <v>2959992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E83">
            <v>19524</v>
          </cell>
          <cell r="AF83">
            <v>0.6639759385240751</v>
          </cell>
          <cell r="AI83">
            <v>15301.935483870968</v>
          </cell>
          <cell r="AJ83">
            <v>16802.674285714282</v>
          </cell>
          <cell r="AK83">
            <v>16914.239999999998</v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111.56571428571624</v>
          </cell>
          <cell r="AV83">
            <v>0.6639759385240751</v>
          </cell>
          <cell r="AY83">
            <v>0.6639759385240751</v>
          </cell>
          <cell r="AZ83">
            <v>0</v>
          </cell>
        </row>
        <row r="85">
          <cell r="A85">
            <v>9999</v>
          </cell>
          <cell r="B85" t="str">
            <v>STATE TOTALS</v>
          </cell>
          <cell r="C85">
            <v>44948.41</v>
          </cell>
          <cell r="D85">
            <v>46657.999999999993</v>
          </cell>
          <cell r="E85">
            <v>46657.999999999993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S85">
            <v>703924646</v>
          </cell>
          <cell r="T85">
            <v>782966809.74442589</v>
          </cell>
          <cell r="U85">
            <v>786233641.71549273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3266831.9710668977</v>
          </cell>
          <cell r="AF85">
            <v>0.41723760578473712</v>
          </cell>
          <cell r="AI85" t="str">
            <v>--</v>
          </cell>
          <cell r="AJ85" t="str">
            <v>--</v>
          </cell>
          <cell r="AK85" t="str">
            <v>--</v>
          </cell>
          <cell r="AL85" t="str">
            <v>--</v>
          </cell>
          <cell r="AM85" t="str">
            <v>--</v>
          </cell>
          <cell r="AN85" t="str">
            <v>--</v>
          </cell>
          <cell r="AO85" t="str">
            <v>--</v>
          </cell>
          <cell r="AP85" t="str">
            <v>--</v>
          </cell>
          <cell r="AQ85" t="str">
            <v>--</v>
          </cell>
          <cell r="AR85" t="str">
            <v>--</v>
          </cell>
          <cell r="AS85" t="str">
            <v>--</v>
          </cell>
          <cell r="AU85" t="str">
            <v>--</v>
          </cell>
          <cell r="AV85" t="str">
            <v>--</v>
          </cell>
          <cell r="AY85" t="str">
            <v>--</v>
          </cell>
          <cell r="AZ85">
            <v>0</v>
          </cell>
        </row>
      </sheetData>
      <sheetData sheetId="9"/>
      <sheetData sheetId="10"/>
      <sheetData sheetId="11">
        <row r="10">
          <cell r="A10">
            <v>1</v>
          </cell>
          <cell r="B10">
            <v>1</v>
          </cell>
          <cell r="C10" t="str">
            <v>ABINGTON</v>
          </cell>
          <cell r="D10">
            <v>28</v>
          </cell>
          <cell r="E10">
            <v>357040</v>
          </cell>
          <cell r="F10">
            <v>0</v>
          </cell>
          <cell r="G10">
            <v>26264</v>
          </cell>
          <cell r="H10">
            <v>383304</v>
          </cell>
          <cell r="J10">
            <v>26264</v>
          </cell>
          <cell r="K10">
            <v>0</v>
          </cell>
          <cell r="L10">
            <v>0</v>
          </cell>
          <cell r="M10">
            <v>26264</v>
          </cell>
          <cell r="O10">
            <v>357040</v>
          </cell>
          <cell r="Q10">
            <v>26264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26264</v>
          </cell>
          <cell r="X10">
            <v>43315.399999999994</v>
          </cell>
          <cell r="AA10">
            <v>1</v>
          </cell>
          <cell r="AB10">
            <v>28</v>
          </cell>
          <cell r="AC10">
            <v>0</v>
          </cell>
          <cell r="AD10">
            <v>0</v>
          </cell>
          <cell r="AE10">
            <v>3</v>
          </cell>
          <cell r="AF10">
            <v>0</v>
          </cell>
          <cell r="AG10">
            <v>357040</v>
          </cell>
          <cell r="AH10">
            <v>0</v>
          </cell>
          <cell r="AI10">
            <v>0</v>
          </cell>
          <cell r="AJ10">
            <v>357040</v>
          </cell>
          <cell r="AK10">
            <v>0</v>
          </cell>
          <cell r="AL10">
            <v>26264</v>
          </cell>
          <cell r="AM10">
            <v>383304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383304</v>
          </cell>
          <cell r="AT10">
            <v>1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BA10">
            <v>1</v>
          </cell>
          <cell r="BB10">
            <v>1</v>
          </cell>
          <cell r="BC10" t="str">
            <v>ABINGTON</v>
          </cell>
          <cell r="BD10">
            <v>357040</v>
          </cell>
          <cell r="BE10">
            <v>361674</v>
          </cell>
          <cell r="BF10">
            <v>0</v>
          </cell>
          <cell r="BG10">
            <v>17051.399999999998</v>
          </cell>
          <cell r="BH10">
            <v>0</v>
          </cell>
          <cell r="BL10">
            <v>0</v>
          </cell>
          <cell r="BM10">
            <v>17051.399999999998</v>
          </cell>
          <cell r="BN10">
            <v>0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AA11">
            <v>2</v>
          </cell>
          <cell r="BA11">
            <v>2</v>
          </cell>
          <cell r="BB11">
            <v>2</v>
          </cell>
          <cell r="BC11" t="str">
            <v>ACTON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4</v>
          </cell>
          <cell r="E12">
            <v>48874</v>
          </cell>
          <cell r="F12">
            <v>0</v>
          </cell>
          <cell r="G12">
            <v>3716</v>
          </cell>
          <cell r="H12">
            <v>52590</v>
          </cell>
          <cell r="J12">
            <v>3716</v>
          </cell>
          <cell r="K12">
            <v>0</v>
          </cell>
          <cell r="L12">
            <v>19712.00780074982</v>
          </cell>
          <cell r="M12">
            <v>23428.00780074982</v>
          </cell>
          <cell r="O12">
            <v>29161.99219925018</v>
          </cell>
          <cell r="Q12">
            <v>3716</v>
          </cell>
          <cell r="R12">
            <v>0</v>
          </cell>
          <cell r="S12">
            <v>0</v>
          </cell>
          <cell r="T12">
            <v>0</v>
          </cell>
          <cell r="U12">
            <v>19712.00780074982</v>
          </cell>
          <cell r="V12">
            <v>23428.00780074982</v>
          </cell>
          <cell r="X12">
            <v>42514.400000000001</v>
          </cell>
          <cell r="AA12">
            <v>3</v>
          </cell>
          <cell r="AB12">
            <v>4</v>
          </cell>
          <cell r="AC12">
            <v>3.6801773637678926E-2</v>
          </cell>
          <cell r="AD12">
            <v>0</v>
          </cell>
          <cell r="AE12">
            <v>0</v>
          </cell>
          <cell r="AF12">
            <v>0</v>
          </cell>
          <cell r="AG12">
            <v>48874</v>
          </cell>
          <cell r="AH12">
            <v>0</v>
          </cell>
          <cell r="AI12">
            <v>0</v>
          </cell>
          <cell r="AJ12">
            <v>48874</v>
          </cell>
          <cell r="AK12">
            <v>0</v>
          </cell>
          <cell r="AL12">
            <v>3716</v>
          </cell>
          <cell r="AM12">
            <v>52590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52590</v>
          </cell>
          <cell r="AT12">
            <v>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BA12">
            <v>3</v>
          </cell>
          <cell r="BB12">
            <v>3</v>
          </cell>
          <cell r="BC12" t="str">
            <v>ACUSHNET</v>
          </cell>
          <cell r="BD12">
            <v>48874</v>
          </cell>
          <cell r="BE12">
            <v>23458</v>
          </cell>
          <cell r="BF12">
            <v>25416</v>
          </cell>
          <cell r="BG12">
            <v>13382.4</v>
          </cell>
          <cell r="BH12">
            <v>0</v>
          </cell>
          <cell r="BL12">
            <v>0</v>
          </cell>
          <cell r="BM12">
            <v>38798.400000000001</v>
          </cell>
          <cell r="BN12">
            <v>19712.00780074982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AA13">
            <v>4</v>
          </cell>
          <cell r="BA13">
            <v>4</v>
          </cell>
          <cell r="BB13">
            <v>4</v>
          </cell>
          <cell r="BC13" t="str">
            <v>ADAMS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53</v>
          </cell>
          <cell r="E14">
            <v>777837</v>
          </cell>
          <cell r="F14">
            <v>0</v>
          </cell>
          <cell r="G14">
            <v>49714</v>
          </cell>
          <cell r="H14">
            <v>827551</v>
          </cell>
          <cell r="J14">
            <v>49714</v>
          </cell>
          <cell r="K14">
            <v>0</v>
          </cell>
          <cell r="L14">
            <v>76289.41010862276</v>
          </cell>
          <cell r="M14">
            <v>126003.41010862276</v>
          </cell>
          <cell r="O14">
            <v>701547.58989137725</v>
          </cell>
          <cell r="Q14">
            <v>49714</v>
          </cell>
          <cell r="R14">
            <v>0</v>
          </cell>
          <cell r="S14">
            <v>0</v>
          </cell>
          <cell r="T14">
            <v>0</v>
          </cell>
          <cell r="U14">
            <v>76289.41010862276</v>
          </cell>
          <cell r="V14">
            <v>126003.41010862276</v>
          </cell>
          <cell r="X14">
            <v>435533.6</v>
          </cell>
          <cell r="AA14">
            <v>5</v>
          </cell>
          <cell r="AB14">
            <v>53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777837</v>
          </cell>
          <cell r="AH14">
            <v>0</v>
          </cell>
          <cell r="AI14">
            <v>0</v>
          </cell>
          <cell r="AJ14">
            <v>777837</v>
          </cell>
          <cell r="AK14">
            <v>0</v>
          </cell>
          <cell r="AL14">
            <v>49714</v>
          </cell>
          <cell r="AM14">
            <v>827551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827551</v>
          </cell>
          <cell r="AT14">
            <v>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BA14">
            <v>5</v>
          </cell>
          <cell r="BB14">
            <v>5</v>
          </cell>
          <cell r="BC14" t="str">
            <v>AGAWAM</v>
          </cell>
          <cell r="BD14">
            <v>777837</v>
          </cell>
          <cell r="BE14">
            <v>679472</v>
          </cell>
          <cell r="BF14">
            <v>98365</v>
          </cell>
          <cell r="BG14">
            <v>265273.8</v>
          </cell>
          <cell r="BH14">
            <v>22180.800000000003</v>
          </cell>
          <cell r="BL14">
            <v>0</v>
          </cell>
          <cell r="BM14">
            <v>385819.6</v>
          </cell>
          <cell r="BN14">
            <v>76289.41010862276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AA15">
            <v>6</v>
          </cell>
          <cell r="BA15">
            <v>6</v>
          </cell>
          <cell r="BB15">
            <v>6</v>
          </cell>
          <cell r="BC15" t="str">
            <v>ALFORD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64</v>
          </cell>
          <cell r="E16">
            <v>848039</v>
          </cell>
          <cell r="F16">
            <v>0</v>
          </cell>
          <cell r="G16">
            <v>60023</v>
          </cell>
          <cell r="H16">
            <v>908062</v>
          </cell>
          <cell r="J16">
            <v>60023</v>
          </cell>
          <cell r="K16">
            <v>0</v>
          </cell>
          <cell r="L16">
            <v>148623.38900132547</v>
          </cell>
          <cell r="M16">
            <v>208646.38900132547</v>
          </cell>
          <cell r="O16">
            <v>699415.61099867453</v>
          </cell>
          <cell r="Q16">
            <v>60023</v>
          </cell>
          <cell r="R16">
            <v>0</v>
          </cell>
          <cell r="S16">
            <v>0</v>
          </cell>
          <cell r="T16">
            <v>0</v>
          </cell>
          <cell r="U16">
            <v>148623.38900132547</v>
          </cell>
          <cell r="V16">
            <v>208646.38900132547</v>
          </cell>
          <cell r="X16">
            <v>337864.6</v>
          </cell>
          <cell r="AA16">
            <v>7</v>
          </cell>
          <cell r="AB16">
            <v>64</v>
          </cell>
          <cell r="AC16">
            <v>9.77198697068404E-3</v>
          </cell>
          <cell r="AD16">
            <v>0</v>
          </cell>
          <cell r="AE16">
            <v>0</v>
          </cell>
          <cell r="AF16">
            <v>0</v>
          </cell>
          <cell r="AG16">
            <v>848039</v>
          </cell>
          <cell r="AH16">
            <v>0</v>
          </cell>
          <cell r="AI16">
            <v>0</v>
          </cell>
          <cell r="AJ16">
            <v>848039</v>
          </cell>
          <cell r="AK16">
            <v>0</v>
          </cell>
          <cell r="AL16">
            <v>60023</v>
          </cell>
          <cell r="AM16">
            <v>908062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908062</v>
          </cell>
          <cell r="AT16">
            <v>7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A16">
            <v>7</v>
          </cell>
          <cell r="BB16">
            <v>7</v>
          </cell>
          <cell r="BC16" t="str">
            <v>AMESBURY</v>
          </cell>
          <cell r="BD16">
            <v>848039</v>
          </cell>
          <cell r="BE16">
            <v>656409</v>
          </cell>
          <cell r="BF16">
            <v>191630</v>
          </cell>
          <cell r="BG16">
            <v>86211.599999999991</v>
          </cell>
          <cell r="BH16">
            <v>0</v>
          </cell>
          <cell r="BL16">
            <v>0</v>
          </cell>
          <cell r="BM16">
            <v>277841.59999999998</v>
          </cell>
          <cell r="BN16">
            <v>148623.38900132547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89</v>
          </cell>
          <cell r="E17">
            <v>1760676</v>
          </cell>
          <cell r="F17">
            <v>0</v>
          </cell>
          <cell r="G17">
            <v>83482</v>
          </cell>
          <cell r="H17">
            <v>1844158</v>
          </cell>
          <cell r="J17">
            <v>83482</v>
          </cell>
          <cell r="K17">
            <v>0</v>
          </cell>
          <cell r="L17">
            <v>58831.222526199148</v>
          </cell>
          <cell r="M17">
            <v>142313.22252619916</v>
          </cell>
          <cell r="O17">
            <v>1701844.7774738008</v>
          </cell>
          <cell r="Q17">
            <v>83482</v>
          </cell>
          <cell r="R17">
            <v>0</v>
          </cell>
          <cell r="S17">
            <v>0</v>
          </cell>
          <cell r="T17">
            <v>0</v>
          </cell>
          <cell r="U17">
            <v>58831.222526199148</v>
          </cell>
          <cell r="V17">
            <v>142313.22252619916</v>
          </cell>
          <cell r="X17">
            <v>256242.4</v>
          </cell>
          <cell r="AA17">
            <v>8</v>
          </cell>
          <cell r="AB17">
            <v>89</v>
          </cell>
          <cell r="AC17">
            <v>0</v>
          </cell>
          <cell r="AD17">
            <v>0</v>
          </cell>
          <cell r="AE17">
            <v>1</v>
          </cell>
          <cell r="AF17">
            <v>0</v>
          </cell>
          <cell r="AG17">
            <v>1760676</v>
          </cell>
          <cell r="AH17">
            <v>0</v>
          </cell>
          <cell r="AI17">
            <v>0</v>
          </cell>
          <cell r="AJ17">
            <v>1760676</v>
          </cell>
          <cell r="AK17">
            <v>0</v>
          </cell>
          <cell r="AL17">
            <v>83482</v>
          </cell>
          <cell r="AM17">
            <v>1844158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1844158</v>
          </cell>
          <cell r="AT17">
            <v>8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A17">
            <v>8</v>
          </cell>
          <cell r="BB17">
            <v>8</v>
          </cell>
          <cell r="BC17" t="str">
            <v>AMHERST</v>
          </cell>
          <cell r="BD17">
            <v>1760676</v>
          </cell>
          <cell r="BE17">
            <v>1684821</v>
          </cell>
          <cell r="BF17">
            <v>75855</v>
          </cell>
          <cell r="BG17">
            <v>96905.4</v>
          </cell>
          <cell r="BH17">
            <v>0</v>
          </cell>
          <cell r="BL17">
            <v>0</v>
          </cell>
          <cell r="BM17">
            <v>172760.4</v>
          </cell>
          <cell r="BN17">
            <v>58831.222526199148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</v>
          </cell>
          <cell r="E18">
            <v>206210</v>
          </cell>
          <cell r="F18">
            <v>0</v>
          </cell>
          <cell r="G18">
            <v>11205</v>
          </cell>
          <cell r="H18">
            <v>217415</v>
          </cell>
          <cell r="J18">
            <v>11205</v>
          </cell>
          <cell r="K18">
            <v>0</v>
          </cell>
          <cell r="L18">
            <v>36877.803703094636</v>
          </cell>
          <cell r="M18">
            <v>48082.803703094636</v>
          </cell>
          <cell r="O18">
            <v>169332.19629690537</v>
          </cell>
          <cell r="Q18">
            <v>11205</v>
          </cell>
          <cell r="R18">
            <v>0</v>
          </cell>
          <cell r="S18">
            <v>0</v>
          </cell>
          <cell r="T18">
            <v>0</v>
          </cell>
          <cell r="U18">
            <v>36877.803703094636</v>
          </cell>
          <cell r="V18">
            <v>48082.803703094636</v>
          </cell>
          <cell r="X18">
            <v>92151.6</v>
          </cell>
          <cell r="AA18">
            <v>9</v>
          </cell>
          <cell r="AB18">
            <v>12</v>
          </cell>
          <cell r="AC18">
            <v>5.4414454446988066E-2</v>
          </cell>
          <cell r="AD18">
            <v>0</v>
          </cell>
          <cell r="AE18">
            <v>0</v>
          </cell>
          <cell r="AF18">
            <v>0</v>
          </cell>
          <cell r="AG18">
            <v>206210</v>
          </cell>
          <cell r="AH18">
            <v>0</v>
          </cell>
          <cell r="AI18">
            <v>0</v>
          </cell>
          <cell r="AJ18">
            <v>206210</v>
          </cell>
          <cell r="AK18">
            <v>0</v>
          </cell>
          <cell r="AL18">
            <v>11205</v>
          </cell>
          <cell r="AM18">
            <v>217415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217415</v>
          </cell>
          <cell r="AT18">
            <v>9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A18">
            <v>9</v>
          </cell>
          <cell r="BB18">
            <v>9</v>
          </cell>
          <cell r="BC18" t="str">
            <v>ANDOVER</v>
          </cell>
          <cell r="BD18">
            <v>206210</v>
          </cell>
          <cell r="BE18">
            <v>158661</v>
          </cell>
          <cell r="BF18">
            <v>47549</v>
          </cell>
          <cell r="BG18">
            <v>0</v>
          </cell>
          <cell r="BH18">
            <v>33397.599999999999</v>
          </cell>
          <cell r="BL18">
            <v>0</v>
          </cell>
          <cell r="BM18">
            <v>80946.600000000006</v>
          </cell>
          <cell r="BN18">
            <v>36877.803703094636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11</v>
          </cell>
          <cell r="E19">
            <v>152497</v>
          </cell>
          <cell r="F19">
            <v>0</v>
          </cell>
          <cell r="G19">
            <v>10318</v>
          </cell>
          <cell r="H19">
            <v>162815</v>
          </cell>
          <cell r="J19">
            <v>10318</v>
          </cell>
          <cell r="K19">
            <v>0</v>
          </cell>
          <cell r="L19">
            <v>25731.243421682277</v>
          </cell>
          <cell r="M19">
            <v>36049.243421682273</v>
          </cell>
          <cell r="O19">
            <v>126765.75657831773</v>
          </cell>
          <cell r="Q19">
            <v>10318</v>
          </cell>
          <cell r="R19">
            <v>0</v>
          </cell>
          <cell r="S19">
            <v>0</v>
          </cell>
          <cell r="T19">
            <v>0</v>
          </cell>
          <cell r="U19">
            <v>25731.243421682277</v>
          </cell>
          <cell r="V19">
            <v>36049.243421682273</v>
          </cell>
          <cell r="X19">
            <v>50793.4</v>
          </cell>
          <cell r="AA19">
            <v>10</v>
          </cell>
          <cell r="AB19">
            <v>11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152497</v>
          </cell>
          <cell r="AH19">
            <v>0</v>
          </cell>
          <cell r="AI19">
            <v>0</v>
          </cell>
          <cell r="AJ19">
            <v>152497</v>
          </cell>
          <cell r="AK19">
            <v>0</v>
          </cell>
          <cell r="AL19">
            <v>10318</v>
          </cell>
          <cell r="AM19">
            <v>162815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162815</v>
          </cell>
          <cell r="AT19">
            <v>10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A19">
            <v>10</v>
          </cell>
          <cell r="BB19">
            <v>10</v>
          </cell>
          <cell r="BC19" t="str">
            <v>ARLINGTON</v>
          </cell>
          <cell r="BD19">
            <v>152497</v>
          </cell>
          <cell r="BE19">
            <v>119320</v>
          </cell>
          <cell r="BF19">
            <v>33177</v>
          </cell>
          <cell r="BG19">
            <v>0</v>
          </cell>
          <cell r="BH19">
            <v>7298.4000000000005</v>
          </cell>
          <cell r="BL19">
            <v>0</v>
          </cell>
          <cell r="BM19">
            <v>40475.4</v>
          </cell>
          <cell r="BN19">
            <v>25731.243421682277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AA20">
            <v>11</v>
          </cell>
          <cell r="BA20">
            <v>11</v>
          </cell>
          <cell r="BB20">
            <v>11</v>
          </cell>
          <cell r="BC20" t="str">
            <v>ASHBURNHAM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AA21">
            <v>12</v>
          </cell>
          <cell r="BA21">
            <v>12</v>
          </cell>
          <cell r="BB21">
            <v>12</v>
          </cell>
          <cell r="BC21" t="str">
            <v>ASHBY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AA22">
            <v>13</v>
          </cell>
          <cell r="BA22">
            <v>13</v>
          </cell>
          <cell r="BB22">
            <v>13</v>
          </cell>
          <cell r="BC22" t="str">
            <v>ASHFIELD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16</v>
          </cell>
          <cell r="E23">
            <v>212792</v>
          </cell>
          <cell r="F23">
            <v>0</v>
          </cell>
          <cell r="G23">
            <v>14960</v>
          </cell>
          <cell r="H23">
            <v>227752</v>
          </cell>
          <cell r="J23">
            <v>14960</v>
          </cell>
          <cell r="K23">
            <v>0</v>
          </cell>
          <cell r="L23">
            <v>0</v>
          </cell>
          <cell r="M23">
            <v>14960</v>
          </cell>
          <cell r="O23">
            <v>212792</v>
          </cell>
          <cell r="Q23">
            <v>14960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14960</v>
          </cell>
          <cell r="X23">
            <v>14960</v>
          </cell>
          <cell r="AA23">
            <v>14</v>
          </cell>
          <cell r="AB23">
            <v>16</v>
          </cell>
          <cell r="AC23">
            <v>4.9875311720698257E-2</v>
          </cell>
          <cell r="AD23">
            <v>0</v>
          </cell>
          <cell r="AE23">
            <v>0</v>
          </cell>
          <cell r="AF23">
            <v>0</v>
          </cell>
          <cell r="AG23">
            <v>212792</v>
          </cell>
          <cell r="AH23">
            <v>0</v>
          </cell>
          <cell r="AI23">
            <v>0</v>
          </cell>
          <cell r="AJ23">
            <v>212792</v>
          </cell>
          <cell r="AK23">
            <v>0</v>
          </cell>
          <cell r="AL23">
            <v>14960</v>
          </cell>
          <cell r="AM23">
            <v>227752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227752</v>
          </cell>
          <cell r="AT23">
            <v>14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A23">
            <v>14</v>
          </cell>
          <cell r="BB23">
            <v>14</v>
          </cell>
          <cell r="BC23" t="str">
            <v>ASHLAND</v>
          </cell>
          <cell r="BD23">
            <v>212792</v>
          </cell>
          <cell r="BE23">
            <v>317335</v>
          </cell>
          <cell r="BF23">
            <v>0</v>
          </cell>
          <cell r="BG23">
            <v>0</v>
          </cell>
          <cell r="BH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X24">
            <v>0</v>
          </cell>
          <cell r="AA24">
            <v>15</v>
          </cell>
          <cell r="BA24">
            <v>15</v>
          </cell>
          <cell r="BB24">
            <v>15</v>
          </cell>
          <cell r="BC24" t="str">
            <v>ATHOL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348</v>
          </cell>
          <cell r="E25">
            <v>3791432</v>
          </cell>
          <cell r="F25">
            <v>0</v>
          </cell>
          <cell r="G25">
            <v>326424</v>
          </cell>
          <cell r="H25">
            <v>4117856</v>
          </cell>
          <cell r="J25">
            <v>326424</v>
          </cell>
          <cell r="K25">
            <v>0</v>
          </cell>
          <cell r="L25">
            <v>135138.47085403095</v>
          </cell>
          <cell r="M25">
            <v>461562.47085403092</v>
          </cell>
          <cell r="O25">
            <v>3656293.5291459691</v>
          </cell>
          <cell r="Q25">
            <v>326424</v>
          </cell>
          <cell r="R25">
            <v>0</v>
          </cell>
          <cell r="S25">
            <v>0</v>
          </cell>
          <cell r="T25">
            <v>0</v>
          </cell>
          <cell r="U25">
            <v>135138.47085403095</v>
          </cell>
          <cell r="V25">
            <v>461562.47085403092</v>
          </cell>
          <cell r="X25">
            <v>859633.4</v>
          </cell>
          <cell r="AA25">
            <v>16</v>
          </cell>
          <cell r="AB25">
            <v>348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3791432</v>
          </cell>
          <cell r="AH25">
            <v>0</v>
          </cell>
          <cell r="AI25">
            <v>0</v>
          </cell>
          <cell r="AJ25">
            <v>3791432</v>
          </cell>
          <cell r="AK25">
            <v>0</v>
          </cell>
          <cell r="AL25">
            <v>326424</v>
          </cell>
          <cell r="AM25">
            <v>4117856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4117856</v>
          </cell>
          <cell r="AT25">
            <v>16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A25">
            <v>16</v>
          </cell>
          <cell r="BB25">
            <v>16</v>
          </cell>
          <cell r="BC25" t="str">
            <v>ATTLEBORO</v>
          </cell>
          <cell r="BD25">
            <v>3791432</v>
          </cell>
          <cell r="BE25">
            <v>3617189</v>
          </cell>
          <cell r="BF25">
            <v>174243</v>
          </cell>
          <cell r="BG25">
            <v>251374.8</v>
          </cell>
          <cell r="BH25">
            <v>107591.6</v>
          </cell>
          <cell r="BL25">
            <v>0</v>
          </cell>
          <cell r="BM25">
            <v>533209.4</v>
          </cell>
          <cell r="BN25">
            <v>135138.47085403095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</v>
          </cell>
          <cell r="E26">
            <v>171861</v>
          </cell>
          <cell r="F26">
            <v>0</v>
          </cell>
          <cell r="G26">
            <v>11241</v>
          </cell>
          <cell r="H26">
            <v>183102</v>
          </cell>
          <cell r="J26">
            <v>11241</v>
          </cell>
          <cell r="K26">
            <v>0</v>
          </cell>
          <cell r="L26">
            <v>0</v>
          </cell>
          <cell r="M26">
            <v>11241</v>
          </cell>
          <cell r="O26">
            <v>171861</v>
          </cell>
          <cell r="Q26">
            <v>11241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11241</v>
          </cell>
          <cell r="X26">
            <v>24057.800000000003</v>
          </cell>
          <cell r="AA26">
            <v>17</v>
          </cell>
          <cell r="AB26">
            <v>12</v>
          </cell>
          <cell r="AC26">
            <v>1.3452914798206279E-2</v>
          </cell>
          <cell r="AD26">
            <v>0</v>
          </cell>
          <cell r="AE26">
            <v>0</v>
          </cell>
          <cell r="AF26">
            <v>0</v>
          </cell>
          <cell r="AG26">
            <v>171861</v>
          </cell>
          <cell r="AH26">
            <v>0</v>
          </cell>
          <cell r="AI26">
            <v>0</v>
          </cell>
          <cell r="AJ26">
            <v>171861</v>
          </cell>
          <cell r="AK26">
            <v>0</v>
          </cell>
          <cell r="AL26">
            <v>11241</v>
          </cell>
          <cell r="AM26">
            <v>183102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183102</v>
          </cell>
          <cell r="AT26">
            <v>17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A26">
            <v>17</v>
          </cell>
          <cell r="BB26">
            <v>17</v>
          </cell>
          <cell r="BC26" t="str">
            <v>AUBURN</v>
          </cell>
          <cell r="BD26">
            <v>171861</v>
          </cell>
          <cell r="BE26">
            <v>222473</v>
          </cell>
          <cell r="BF26">
            <v>0</v>
          </cell>
          <cell r="BG26">
            <v>0</v>
          </cell>
          <cell r="BH26">
            <v>12816.800000000001</v>
          </cell>
          <cell r="BL26">
            <v>0</v>
          </cell>
          <cell r="BM26">
            <v>12816.800000000001</v>
          </cell>
          <cell r="BN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14</v>
          </cell>
          <cell r="E27">
            <v>291080</v>
          </cell>
          <cell r="F27">
            <v>0</v>
          </cell>
          <cell r="G27">
            <v>13132</v>
          </cell>
          <cell r="H27">
            <v>304212</v>
          </cell>
          <cell r="J27">
            <v>13132</v>
          </cell>
          <cell r="K27">
            <v>0</v>
          </cell>
          <cell r="L27">
            <v>86260.974646482398</v>
          </cell>
          <cell r="M27">
            <v>99392.974646482398</v>
          </cell>
          <cell r="O27">
            <v>204819.02535351762</v>
          </cell>
          <cell r="Q27">
            <v>13132</v>
          </cell>
          <cell r="R27">
            <v>0</v>
          </cell>
          <cell r="S27">
            <v>0</v>
          </cell>
          <cell r="T27">
            <v>0</v>
          </cell>
          <cell r="U27">
            <v>86260.974646482398</v>
          </cell>
          <cell r="V27">
            <v>99392.974646482398</v>
          </cell>
          <cell r="X27">
            <v>134832.4</v>
          </cell>
          <cell r="AA27">
            <v>18</v>
          </cell>
          <cell r="AB27">
            <v>14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291080</v>
          </cell>
          <cell r="AH27">
            <v>0</v>
          </cell>
          <cell r="AI27">
            <v>0</v>
          </cell>
          <cell r="AJ27">
            <v>291080</v>
          </cell>
          <cell r="AK27">
            <v>0</v>
          </cell>
          <cell r="AL27">
            <v>13132</v>
          </cell>
          <cell r="AM27">
            <v>304212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304212</v>
          </cell>
          <cell r="AT27">
            <v>18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BA27">
            <v>18</v>
          </cell>
          <cell r="BB27">
            <v>18</v>
          </cell>
          <cell r="BC27" t="str">
            <v>AVON</v>
          </cell>
          <cell r="BD27">
            <v>291080</v>
          </cell>
          <cell r="BE27">
            <v>179858</v>
          </cell>
          <cell r="BF27">
            <v>111222</v>
          </cell>
          <cell r="BG27">
            <v>0</v>
          </cell>
          <cell r="BH27">
            <v>10478.400000000001</v>
          </cell>
          <cell r="BL27">
            <v>0</v>
          </cell>
          <cell r="BM27">
            <v>121700.4</v>
          </cell>
          <cell r="BN27">
            <v>86260.974646482398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AA28">
            <v>19</v>
          </cell>
          <cell r="BA28">
            <v>19</v>
          </cell>
          <cell r="BB28">
            <v>19</v>
          </cell>
          <cell r="BC28" t="str">
            <v>AYER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261</v>
          </cell>
          <cell r="E29">
            <v>3610834</v>
          </cell>
          <cell r="F29">
            <v>0</v>
          </cell>
          <cell r="G29">
            <v>244812</v>
          </cell>
          <cell r="H29">
            <v>3855646</v>
          </cell>
          <cell r="J29">
            <v>244812</v>
          </cell>
          <cell r="K29">
            <v>0</v>
          </cell>
          <cell r="L29">
            <v>524452.17606833635</v>
          </cell>
          <cell r="M29">
            <v>769264.17606833635</v>
          </cell>
          <cell r="O29">
            <v>3086381.8239316638</v>
          </cell>
          <cell r="Q29">
            <v>244812</v>
          </cell>
          <cell r="R29">
            <v>0</v>
          </cell>
          <cell r="S29">
            <v>0</v>
          </cell>
          <cell r="T29">
            <v>0</v>
          </cell>
          <cell r="U29">
            <v>524452.17606833635</v>
          </cell>
          <cell r="V29">
            <v>769264.17606833635</v>
          </cell>
          <cell r="X29">
            <v>1067427.2</v>
          </cell>
          <cell r="AA29">
            <v>20</v>
          </cell>
          <cell r="AB29">
            <v>261</v>
          </cell>
          <cell r="AC29">
            <v>6.2111801242236021E-3</v>
          </cell>
          <cell r="AD29">
            <v>0</v>
          </cell>
          <cell r="AE29">
            <v>0</v>
          </cell>
          <cell r="AF29">
            <v>0</v>
          </cell>
          <cell r="AG29">
            <v>3610834</v>
          </cell>
          <cell r="AH29">
            <v>0</v>
          </cell>
          <cell r="AI29">
            <v>0</v>
          </cell>
          <cell r="AJ29">
            <v>3610834</v>
          </cell>
          <cell r="AK29">
            <v>0</v>
          </cell>
          <cell r="AL29">
            <v>244812</v>
          </cell>
          <cell r="AM29">
            <v>3855646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3855646</v>
          </cell>
          <cell r="AT29">
            <v>20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BA29">
            <v>20</v>
          </cell>
          <cell r="BB29">
            <v>20</v>
          </cell>
          <cell r="BC29" t="str">
            <v>BARNSTABLE</v>
          </cell>
          <cell r="BD29">
            <v>3610834</v>
          </cell>
          <cell r="BE29">
            <v>2934623</v>
          </cell>
          <cell r="BF29">
            <v>676211</v>
          </cell>
          <cell r="BG29">
            <v>145624.19999999998</v>
          </cell>
          <cell r="BH29">
            <v>780</v>
          </cell>
          <cell r="BL29">
            <v>0</v>
          </cell>
          <cell r="BM29">
            <v>822615.2</v>
          </cell>
          <cell r="BN29">
            <v>524452.17606833635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AA30">
            <v>21</v>
          </cell>
          <cell r="BA30">
            <v>21</v>
          </cell>
          <cell r="BB30">
            <v>21</v>
          </cell>
          <cell r="BC30" t="str">
            <v>BARRE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AA31">
            <v>22</v>
          </cell>
          <cell r="BA31">
            <v>22</v>
          </cell>
          <cell r="BB31">
            <v>22</v>
          </cell>
          <cell r="BC31" t="str">
            <v>BECKET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1</v>
          </cell>
          <cell r="E32">
            <v>7136</v>
          </cell>
          <cell r="F32">
            <v>0</v>
          </cell>
          <cell r="G32">
            <v>938</v>
          </cell>
          <cell r="H32">
            <v>8074</v>
          </cell>
          <cell r="J32">
            <v>938</v>
          </cell>
          <cell r="K32">
            <v>0</v>
          </cell>
          <cell r="L32">
            <v>0</v>
          </cell>
          <cell r="M32">
            <v>938</v>
          </cell>
          <cell r="O32">
            <v>7136</v>
          </cell>
          <cell r="Q32">
            <v>938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938</v>
          </cell>
          <cell r="X32">
            <v>11226.199999999999</v>
          </cell>
          <cell r="AA32">
            <v>23</v>
          </cell>
          <cell r="AB32">
            <v>1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7136</v>
          </cell>
          <cell r="AH32">
            <v>0</v>
          </cell>
          <cell r="AI32">
            <v>0</v>
          </cell>
          <cell r="AJ32">
            <v>7136</v>
          </cell>
          <cell r="AK32">
            <v>0</v>
          </cell>
          <cell r="AL32">
            <v>938</v>
          </cell>
          <cell r="AM32">
            <v>8074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8074</v>
          </cell>
          <cell r="AT32">
            <v>23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BA32">
            <v>23</v>
          </cell>
          <cell r="BB32">
            <v>23</v>
          </cell>
          <cell r="BC32" t="str">
            <v>BEDFORD</v>
          </cell>
          <cell r="BD32">
            <v>7136</v>
          </cell>
          <cell r="BE32">
            <v>17147</v>
          </cell>
          <cell r="BF32">
            <v>0</v>
          </cell>
          <cell r="BG32">
            <v>10288.199999999999</v>
          </cell>
          <cell r="BH32">
            <v>0</v>
          </cell>
          <cell r="BL32">
            <v>0</v>
          </cell>
          <cell r="BM32">
            <v>10288.199999999999</v>
          </cell>
          <cell r="BN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46</v>
          </cell>
          <cell r="E33">
            <v>577617</v>
          </cell>
          <cell r="F33">
            <v>0</v>
          </cell>
          <cell r="G33">
            <v>43148</v>
          </cell>
          <cell r="H33">
            <v>620765</v>
          </cell>
          <cell r="J33">
            <v>43148</v>
          </cell>
          <cell r="K33">
            <v>0</v>
          </cell>
          <cell r="L33">
            <v>64958.263037134137</v>
          </cell>
          <cell r="M33">
            <v>108106.26303713414</v>
          </cell>
          <cell r="O33">
            <v>512658.73696286586</v>
          </cell>
          <cell r="Q33">
            <v>43148</v>
          </cell>
          <cell r="R33">
            <v>0</v>
          </cell>
          <cell r="S33">
            <v>0</v>
          </cell>
          <cell r="T33">
            <v>0</v>
          </cell>
          <cell r="U33">
            <v>64958.263037134137</v>
          </cell>
          <cell r="V33">
            <v>108106.26303713414</v>
          </cell>
          <cell r="X33">
            <v>126903</v>
          </cell>
          <cell r="AA33">
            <v>24</v>
          </cell>
          <cell r="AB33">
            <v>46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577617</v>
          </cell>
          <cell r="AH33">
            <v>0</v>
          </cell>
          <cell r="AI33">
            <v>0</v>
          </cell>
          <cell r="AJ33">
            <v>577617</v>
          </cell>
          <cell r="AK33">
            <v>0</v>
          </cell>
          <cell r="AL33">
            <v>43148</v>
          </cell>
          <cell r="AM33">
            <v>620765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620765</v>
          </cell>
          <cell r="AT33">
            <v>24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A33">
            <v>24</v>
          </cell>
          <cell r="BB33">
            <v>24</v>
          </cell>
          <cell r="BC33" t="str">
            <v>BELCHERTOWN</v>
          </cell>
          <cell r="BD33">
            <v>577617</v>
          </cell>
          <cell r="BE33">
            <v>493862</v>
          </cell>
          <cell r="BF33">
            <v>83755</v>
          </cell>
          <cell r="BG33">
            <v>0</v>
          </cell>
          <cell r="BH33">
            <v>0</v>
          </cell>
          <cell r="BL33">
            <v>0</v>
          </cell>
          <cell r="BM33">
            <v>83755</v>
          </cell>
          <cell r="BN33">
            <v>64958.263037134137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118</v>
          </cell>
          <cell r="E34">
            <v>1730593</v>
          </cell>
          <cell r="F34">
            <v>0</v>
          </cell>
          <cell r="G34">
            <v>110684</v>
          </cell>
          <cell r="H34">
            <v>1841277</v>
          </cell>
          <cell r="J34">
            <v>110684</v>
          </cell>
          <cell r="K34">
            <v>0</v>
          </cell>
          <cell r="L34">
            <v>758884.37963793217</v>
          </cell>
          <cell r="M34">
            <v>869568.37963793217</v>
          </cell>
          <cell r="O34">
            <v>971708.62036206783</v>
          </cell>
          <cell r="Q34">
            <v>110684</v>
          </cell>
          <cell r="R34">
            <v>0</v>
          </cell>
          <cell r="S34">
            <v>0</v>
          </cell>
          <cell r="T34">
            <v>0</v>
          </cell>
          <cell r="U34">
            <v>758884.37963793217</v>
          </cell>
          <cell r="V34">
            <v>869568.37963793217</v>
          </cell>
          <cell r="X34">
            <v>1267522.4000000001</v>
          </cell>
          <cell r="AA34">
            <v>25</v>
          </cell>
          <cell r="AB34">
            <v>118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1730593</v>
          </cell>
          <cell r="AH34">
            <v>0</v>
          </cell>
          <cell r="AI34">
            <v>0</v>
          </cell>
          <cell r="AJ34">
            <v>1730593</v>
          </cell>
          <cell r="AK34">
            <v>0</v>
          </cell>
          <cell r="AL34">
            <v>110684</v>
          </cell>
          <cell r="AM34">
            <v>1841277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1841277</v>
          </cell>
          <cell r="AT34">
            <v>25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A34">
            <v>25</v>
          </cell>
          <cell r="BB34">
            <v>25</v>
          </cell>
          <cell r="BC34" t="str">
            <v>BELLINGHAM</v>
          </cell>
          <cell r="BD34">
            <v>1730593</v>
          </cell>
          <cell r="BE34">
            <v>752113</v>
          </cell>
          <cell r="BF34">
            <v>978480</v>
          </cell>
          <cell r="BG34">
            <v>107128.8</v>
          </cell>
          <cell r="BH34">
            <v>71229.600000000006</v>
          </cell>
          <cell r="BL34">
            <v>0</v>
          </cell>
          <cell r="BM34">
            <v>1156838.4000000001</v>
          </cell>
          <cell r="BN34">
            <v>758884.37963793217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31976</v>
          </cell>
          <cell r="F35">
            <v>0</v>
          </cell>
          <cell r="G35">
            <v>1876</v>
          </cell>
          <cell r="H35">
            <v>33852</v>
          </cell>
          <cell r="J35">
            <v>1876</v>
          </cell>
          <cell r="K35">
            <v>0</v>
          </cell>
          <cell r="L35">
            <v>2110.3388899055817</v>
          </cell>
          <cell r="M35">
            <v>3986.3388899055817</v>
          </cell>
          <cell r="O35">
            <v>29865.661110094417</v>
          </cell>
          <cell r="Q35">
            <v>1876</v>
          </cell>
          <cell r="R35">
            <v>0</v>
          </cell>
          <cell r="S35">
            <v>0</v>
          </cell>
          <cell r="T35">
            <v>0</v>
          </cell>
          <cell r="U35">
            <v>2110.3388899055817</v>
          </cell>
          <cell r="V35">
            <v>3986.3388899055817</v>
          </cell>
          <cell r="X35">
            <v>4597</v>
          </cell>
          <cell r="AA35">
            <v>26</v>
          </cell>
          <cell r="AB35">
            <v>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31976</v>
          </cell>
          <cell r="AH35">
            <v>0</v>
          </cell>
          <cell r="AI35">
            <v>0</v>
          </cell>
          <cell r="AJ35">
            <v>31976</v>
          </cell>
          <cell r="AK35">
            <v>0</v>
          </cell>
          <cell r="AL35">
            <v>1876</v>
          </cell>
          <cell r="AM35">
            <v>33852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33852</v>
          </cell>
          <cell r="AT35">
            <v>26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BA35">
            <v>26</v>
          </cell>
          <cell r="BB35">
            <v>26</v>
          </cell>
          <cell r="BC35" t="str">
            <v>BELMONT</v>
          </cell>
          <cell r="BD35">
            <v>31976</v>
          </cell>
          <cell r="BE35">
            <v>29255</v>
          </cell>
          <cell r="BF35">
            <v>2721</v>
          </cell>
          <cell r="BG35">
            <v>0</v>
          </cell>
          <cell r="BH35">
            <v>0</v>
          </cell>
          <cell r="BL35">
            <v>0</v>
          </cell>
          <cell r="BM35">
            <v>2721</v>
          </cell>
          <cell r="BN35">
            <v>2110.3388899055817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AA36">
            <v>27</v>
          </cell>
          <cell r="BA36">
            <v>27</v>
          </cell>
          <cell r="BB36">
            <v>27</v>
          </cell>
          <cell r="BC36" t="str">
            <v>BERKLEY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AA37">
            <v>28</v>
          </cell>
          <cell r="BA37">
            <v>28</v>
          </cell>
          <cell r="BB37">
            <v>28</v>
          </cell>
          <cell r="BC37" t="str">
            <v>BERLIN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AA38">
            <v>29</v>
          </cell>
          <cell r="BA38">
            <v>29</v>
          </cell>
          <cell r="BB38">
            <v>29</v>
          </cell>
          <cell r="BC38" t="str">
            <v>BERNARDSTON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171499</v>
          </cell>
          <cell r="F39">
            <v>0</v>
          </cell>
          <cell r="G39">
            <v>10258</v>
          </cell>
          <cell r="H39">
            <v>181757</v>
          </cell>
          <cell r="J39">
            <v>10258</v>
          </cell>
          <cell r="K39">
            <v>0</v>
          </cell>
          <cell r="L39">
            <v>0</v>
          </cell>
          <cell r="M39">
            <v>10258</v>
          </cell>
          <cell r="O39">
            <v>171499</v>
          </cell>
          <cell r="Q39">
            <v>10258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10258</v>
          </cell>
          <cell r="X39">
            <v>28933.4</v>
          </cell>
          <cell r="AA39">
            <v>30</v>
          </cell>
          <cell r="AB39">
            <v>11</v>
          </cell>
          <cell r="AC39">
            <v>5.9925093632958795E-2</v>
          </cell>
          <cell r="AD39">
            <v>0</v>
          </cell>
          <cell r="AE39">
            <v>5</v>
          </cell>
          <cell r="AF39">
            <v>0</v>
          </cell>
          <cell r="AG39">
            <v>171499</v>
          </cell>
          <cell r="AH39">
            <v>0</v>
          </cell>
          <cell r="AI39">
            <v>0</v>
          </cell>
          <cell r="AJ39">
            <v>171499</v>
          </cell>
          <cell r="AK39">
            <v>0</v>
          </cell>
          <cell r="AL39">
            <v>10258</v>
          </cell>
          <cell r="AM39">
            <v>181757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181757</v>
          </cell>
          <cell r="AT39">
            <v>30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BA39">
            <v>30</v>
          </cell>
          <cell r="BB39">
            <v>30</v>
          </cell>
          <cell r="BC39" t="str">
            <v>BEVERLY</v>
          </cell>
          <cell r="BD39">
            <v>171499</v>
          </cell>
          <cell r="BE39">
            <v>171612</v>
          </cell>
          <cell r="BF39">
            <v>0</v>
          </cell>
          <cell r="BG39">
            <v>8292.6</v>
          </cell>
          <cell r="BH39">
            <v>10382.800000000001</v>
          </cell>
          <cell r="BL39">
            <v>0</v>
          </cell>
          <cell r="BM39">
            <v>18675.400000000001</v>
          </cell>
          <cell r="BN39">
            <v>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117</v>
          </cell>
          <cell r="E40">
            <v>1779160</v>
          </cell>
          <cell r="F40">
            <v>0</v>
          </cell>
          <cell r="G40">
            <v>109578</v>
          </cell>
          <cell r="H40">
            <v>1888738</v>
          </cell>
          <cell r="J40">
            <v>109578</v>
          </cell>
          <cell r="K40">
            <v>0</v>
          </cell>
          <cell r="L40">
            <v>0</v>
          </cell>
          <cell r="M40">
            <v>109578</v>
          </cell>
          <cell r="O40">
            <v>1779160</v>
          </cell>
          <cell r="Q40">
            <v>109578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109578</v>
          </cell>
          <cell r="X40">
            <v>152197.6</v>
          </cell>
          <cell r="AA40">
            <v>31</v>
          </cell>
          <cell r="AB40">
            <v>117</v>
          </cell>
          <cell r="AC40">
            <v>0.17904993909866018</v>
          </cell>
          <cell r="AD40">
            <v>0</v>
          </cell>
          <cell r="AE40">
            <v>1</v>
          </cell>
          <cell r="AF40">
            <v>0</v>
          </cell>
          <cell r="AG40">
            <v>1779160</v>
          </cell>
          <cell r="AH40">
            <v>0</v>
          </cell>
          <cell r="AI40">
            <v>0</v>
          </cell>
          <cell r="AJ40">
            <v>1779160</v>
          </cell>
          <cell r="AK40">
            <v>0</v>
          </cell>
          <cell r="AL40">
            <v>109578</v>
          </cell>
          <cell r="AM40">
            <v>1888738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1888738</v>
          </cell>
          <cell r="AT40">
            <v>31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BA40">
            <v>31</v>
          </cell>
          <cell r="BB40">
            <v>31</v>
          </cell>
          <cell r="BC40" t="str">
            <v>BILLERICA</v>
          </cell>
          <cell r="BD40">
            <v>1779160</v>
          </cell>
          <cell r="BE40">
            <v>1879788</v>
          </cell>
          <cell r="BF40">
            <v>0</v>
          </cell>
          <cell r="BG40">
            <v>0</v>
          </cell>
          <cell r="BH40">
            <v>42619.600000000006</v>
          </cell>
          <cell r="BL40">
            <v>0</v>
          </cell>
          <cell r="BM40">
            <v>42619.600000000006</v>
          </cell>
          <cell r="BN40">
            <v>0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AA41">
            <v>32</v>
          </cell>
          <cell r="BA41">
            <v>32</v>
          </cell>
          <cell r="BB41">
            <v>32</v>
          </cell>
          <cell r="BC41" t="str">
            <v>BLACKSTONE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AA42">
            <v>33</v>
          </cell>
          <cell r="BA42">
            <v>33</v>
          </cell>
          <cell r="BB42">
            <v>33</v>
          </cell>
          <cell r="BC42" t="str">
            <v>BLANDFORD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AA43">
            <v>34</v>
          </cell>
          <cell r="BA43">
            <v>34</v>
          </cell>
          <cell r="BB43">
            <v>34</v>
          </cell>
          <cell r="BC43" t="str">
            <v>BOLTON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10807</v>
          </cell>
          <cell r="E44">
            <v>194848701</v>
          </cell>
          <cell r="F44">
            <v>331589</v>
          </cell>
          <cell r="G44">
            <v>10128259</v>
          </cell>
          <cell r="H44">
            <v>205308549</v>
          </cell>
          <cell r="J44">
            <v>10128259</v>
          </cell>
          <cell r="K44">
            <v>7500000</v>
          </cell>
          <cell r="L44">
            <v>15888497.971628183</v>
          </cell>
          <cell r="M44">
            <v>33516756.971628182</v>
          </cell>
          <cell r="O44">
            <v>171791792.02837181</v>
          </cell>
          <cell r="Q44">
            <v>10128259</v>
          </cell>
          <cell r="R44">
            <v>0</v>
          </cell>
          <cell r="S44">
            <v>0</v>
          </cell>
          <cell r="T44">
            <v>7500000</v>
          </cell>
          <cell r="U44">
            <v>15888497.971628183</v>
          </cell>
          <cell r="V44">
            <v>33516756.971628182</v>
          </cell>
          <cell r="X44">
            <v>70522734.083285928</v>
          </cell>
          <cell r="AA44">
            <v>35</v>
          </cell>
          <cell r="AB44">
            <v>10807</v>
          </cell>
          <cell r="AC44">
            <v>9.085985617713682</v>
          </cell>
          <cell r="AD44">
            <v>0</v>
          </cell>
          <cell r="AE44">
            <v>40</v>
          </cell>
          <cell r="AF44">
            <v>0</v>
          </cell>
          <cell r="AG44">
            <v>194848701</v>
          </cell>
          <cell r="AH44">
            <v>0</v>
          </cell>
          <cell r="AI44">
            <v>0</v>
          </cell>
          <cell r="AJ44">
            <v>194848701</v>
          </cell>
          <cell r="AK44">
            <v>0</v>
          </cell>
          <cell r="AL44">
            <v>10128259</v>
          </cell>
          <cell r="AM44">
            <v>204976960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204976960</v>
          </cell>
          <cell r="AT44">
            <v>35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A44">
            <v>35</v>
          </cell>
          <cell r="BB44">
            <v>35</v>
          </cell>
          <cell r="BC44" t="str">
            <v>BOSTON</v>
          </cell>
          <cell r="BD44">
            <v>194848701</v>
          </cell>
          <cell r="BE44">
            <v>174362606</v>
          </cell>
          <cell r="BF44">
            <v>20486095</v>
          </cell>
          <cell r="BG44">
            <v>6310842</v>
          </cell>
          <cell r="BH44">
            <v>8208283.2000000002</v>
          </cell>
          <cell r="BL44">
            <v>0</v>
          </cell>
          <cell r="BM44">
            <v>35005220.200000003</v>
          </cell>
          <cell r="BN44">
            <v>15888497.971628183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128</v>
          </cell>
          <cell r="E45">
            <v>1917541</v>
          </cell>
          <cell r="F45">
            <v>0</v>
          </cell>
          <cell r="G45">
            <v>120046</v>
          </cell>
          <cell r="H45">
            <v>2037587</v>
          </cell>
          <cell r="J45">
            <v>120046</v>
          </cell>
          <cell r="K45">
            <v>0</v>
          </cell>
          <cell r="L45">
            <v>0</v>
          </cell>
          <cell r="M45">
            <v>120046</v>
          </cell>
          <cell r="O45">
            <v>1917541</v>
          </cell>
          <cell r="Q45">
            <v>120046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120046</v>
          </cell>
          <cell r="X45">
            <v>311847.59999999998</v>
          </cell>
          <cell r="AA45">
            <v>36</v>
          </cell>
          <cell r="AB45">
            <v>128</v>
          </cell>
          <cell r="AC45">
            <v>1.8633540372670808E-2</v>
          </cell>
          <cell r="AD45">
            <v>0</v>
          </cell>
          <cell r="AE45">
            <v>0</v>
          </cell>
          <cell r="AF45">
            <v>0</v>
          </cell>
          <cell r="AG45">
            <v>1917541</v>
          </cell>
          <cell r="AH45">
            <v>0</v>
          </cell>
          <cell r="AI45">
            <v>0</v>
          </cell>
          <cell r="AJ45">
            <v>1917541</v>
          </cell>
          <cell r="AK45">
            <v>0</v>
          </cell>
          <cell r="AL45">
            <v>120046</v>
          </cell>
          <cell r="AM45">
            <v>2037587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2037587</v>
          </cell>
          <cell r="AT45">
            <v>36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A45">
            <v>36</v>
          </cell>
          <cell r="BB45">
            <v>36</v>
          </cell>
          <cell r="BC45" t="str">
            <v>BOURNE</v>
          </cell>
          <cell r="BD45">
            <v>1917541</v>
          </cell>
          <cell r="BE45">
            <v>2108249</v>
          </cell>
          <cell r="BF45">
            <v>0</v>
          </cell>
          <cell r="BG45">
            <v>143493.6</v>
          </cell>
          <cell r="BH45">
            <v>48308</v>
          </cell>
          <cell r="BL45">
            <v>0</v>
          </cell>
          <cell r="BM45">
            <v>191801.60000000001</v>
          </cell>
          <cell r="BN45">
            <v>0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0</v>
          </cell>
          <cell r="AA46">
            <v>37</v>
          </cell>
          <cell r="BA46">
            <v>37</v>
          </cell>
          <cell r="BB46">
            <v>37</v>
          </cell>
          <cell r="BC46" t="str">
            <v>BOXBOROUGH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10739.4</v>
          </cell>
          <cell r="AA47">
            <v>38</v>
          </cell>
          <cell r="BA47">
            <v>38</v>
          </cell>
          <cell r="BB47">
            <v>38</v>
          </cell>
          <cell r="BC47" t="str">
            <v>BOXFORD</v>
          </cell>
          <cell r="BD47">
            <v>0</v>
          </cell>
          <cell r="BE47">
            <v>17899</v>
          </cell>
          <cell r="BF47">
            <v>0</v>
          </cell>
          <cell r="BG47">
            <v>10739.4</v>
          </cell>
          <cell r="BH47">
            <v>0</v>
          </cell>
          <cell r="BL47">
            <v>0</v>
          </cell>
          <cell r="BM47">
            <v>10739.4</v>
          </cell>
          <cell r="BN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AA48">
            <v>39</v>
          </cell>
          <cell r="BA48">
            <v>39</v>
          </cell>
          <cell r="BB48">
            <v>39</v>
          </cell>
          <cell r="BC48" t="str">
            <v>BOYLSTON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17</v>
          </cell>
          <cell r="E49">
            <v>282335</v>
          </cell>
          <cell r="F49">
            <v>0</v>
          </cell>
          <cell r="G49">
            <v>15946</v>
          </cell>
          <cell r="H49">
            <v>298281</v>
          </cell>
          <cell r="J49">
            <v>15946</v>
          </cell>
          <cell r="K49">
            <v>0</v>
          </cell>
          <cell r="L49">
            <v>34038.424549862611</v>
          </cell>
          <cell r="M49">
            <v>49984.424549862611</v>
          </cell>
          <cell r="O49">
            <v>248296.57545013737</v>
          </cell>
          <cell r="Q49">
            <v>15946</v>
          </cell>
          <cell r="R49">
            <v>0</v>
          </cell>
          <cell r="S49">
            <v>0</v>
          </cell>
          <cell r="T49">
            <v>0</v>
          </cell>
          <cell r="U49">
            <v>34038.424549862611</v>
          </cell>
          <cell r="V49">
            <v>49984.424549862611</v>
          </cell>
          <cell r="X49">
            <v>88891.4</v>
          </cell>
          <cell r="AA49">
            <v>40</v>
          </cell>
          <cell r="AB49">
            <v>17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282335</v>
          </cell>
          <cell r="AH49">
            <v>0</v>
          </cell>
          <cell r="AI49">
            <v>0</v>
          </cell>
          <cell r="AJ49">
            <v>282335</v>
          </cell>
          <cell r="AK49">
            <v>0</v>
          </cell>
          <cell r="AL49">
            <v>15946</v>
          </cell>
          <cell r="AM49">
            <v>298281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298281</v>
          </cell>
          <cell r="AT49">
            <v>40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BA49">
            <v>40</v>
          </cell>
          <cell r="BB49">
            <v>40</v>
          </cell>
          <cell r="BC49" t="str">
            <v>BRAINTREE</v>
          </cell>
          <cell r="BD49">
            <v>282335</v>
          </cell>
          <cell r="BE49">
            <v>238447</v>
          </cell>
          <cell r="BF49">
            <v>43888</v>
          </cell>
          <cell r="BG49">
            <v>29057.399999999998</v>
          </cell>
          <cell r="BH49">
            <v>0</v>
          </cell>
          <cell r="BL49">
            <v>0</v>
          </cell>
          <cell r="BM49">
            <v>72945.399999999994</v>
          </cell>
          <cell r="BN49">
            <v>34038.424549862611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AA50">
            <v>41</v>
          </cell>
          <cell r="BA50">
            <v>41</v>
          </cell>
          <cell r="BB50">
            <v>41</v>
          </cell>
          <cell r="BC50" t="str">
            <v>BREWSTER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AA51">
            <v>42</v>
          </cell>
          <cell r="BA51">
            <v>42</v>
          </cell>
          <cell r="BB51">
            <v>42</v>
          </cell>
          <cell r="BC51" t="str">
            <v>BRIDGEWATER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4</v>
          </cell>
          <cell r="E52">
            <v>54648</v>
          </cell>
          <cell r="F52">
            <v>0</v>
          </cell>
          <cell r="G52">
            <v>3752</v>
          </cell>
          <cell r="H52">
            <v>58400</v>
          </cell>
          <cell r="J52">
            <v>3752</v>
          </cell>
          <cell r="K52">
            <v>0</v>
          </cell>
          <cell r="L52">
            <v>32257.704927950366</v>
          </cell>
          <cell r="M52">
            <v>36009.70492795037</v>
          </cell>
          <cell r="O52">
            <v>22390.29507204963</v>
          </cell>
          <cell r="Q52">
            <v>3752</v>
          </cell>
          <cell r="R52">
            <v>0</v>
          </cell>
          <cell r="S52">
            <v>0</v>
          </cell>
          <cell r="T52">
            <v>0</v>
          </cell>
          <cell r="U52">
            <v>32257.704927950366</v>
          </cell>
          <cell r="V52">
            <v>36009.70492795037</v>
          </cell>
          <cell r="X52">
            <v>56935.199999999997</v>
          </cell>
          <cell r="AA52">
            <v>43</v>
          </cell>
          <cell r="AB52">
            <v>4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54648</v>
          </cell>
          <cell r="AH52">
            <v>0</v>
          </cell>
          <cell r="AI52">
            <v>0</v>
          </cell>
          <cell r="AJ52">
            <v>54648</v>
          </cell>
          <cell r="AK52">
            <v>0</v>
          </cell>
          <cell r="AL52">
            <v>3752</v>
          </cell>
          <cell r="AM52">
            <v>58400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58400</v>
          </cell>
          <cell r="AT52">
            <v>43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BA52">
            <v>43</v>
          </cell>
          <cell r="BB52">
            <v>43</v>
          </cell>
          <cell r="BC52" t="str">
            <v>BRIMFIELD</v>
          </cell>
          <cell r="BD52">
            <v>54648</v>
          </cell>
          <cell r="BE52">
            <v>13056</v>
          </cell>
          <cell r="BF52">
            <v>41592</v>
          </cell>
          <cell r="BG52">
            <v>0</v>
          </cell>
          <cell r="BH52">
            <v>11591.2</v>
          </cell>
          <cell r="BL52">
            <v>0</v>
          </cell>
          <cell r="BM52">
            <v>53183.199999999997</v>
          </cell>
          <cell r="BN52">
            <v>32257.704927950366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1257</v>
          </cell>
          <cell r="E53">
            <v>15336578</v>
          </cell>
          <cell r="F53">
            <v>0</v>
          </cell>
          <cell r="G53">
            <v>1179041</v>
          </cell>
          <cell r="H53">
            <v>16515619</v>
          </cell>
          <cell r="J53">
            <v>1179041</v>
          </cell>
          <cell r="K53">
            <v>0</v>
          </cell>
          <cell r="L53">
            <v>2320795.7512834645</v>
          </cell>
          <cell r="M53">
            <v>3499836.7512834645</v>
          </cell>
          <cell r="O53">
            <v>13015782.248716535</v>
          </cell>
          <cell r="Q53">
            <v>1179041</v>
          </cell>
          <cell r="R53">
            <v>0</v>
          </cell>
          <cell r="S53">
            <v>0</v>
          </cell>
          <cell r="T53">
            <v>0</v>
          </cell>
          <cell r="U53">
            <v>2320795.7512834645</v>
          </cell>
          <cell r="V53">
            <v>3499836.7512834645</v>
          </cell>
          <cell r="X53">
            <v>6559382.8000000007</v>
          </cell>
          <cell r="AA53">
            <v>44</v>
          </cell>
          <cell r="AB53">
            <v>1257</v>
          </cell>
          <cell r="AC53">
            <v>2.6078729793097777E-2</v>
          </cell>
          <cell r="AD53">
            <v>0</v>
          </cell>
          <cell r="AE53">
            <v>6</v>
          </cell>
          <cell r="AF53">
            <v>0</v>
          </cell>
          <cell r="AG53">
            <v>15336578</v>
          </cell>
          <cell r="AH53">
            <v>0</v>
          </cell>
          <cell r="AI53">
            <v>0</v>
          </cell>
          <cell r="AJ53">
            <v>15336578</v>
          </cell>
          <cell r="AK53">
            <v>0</v>
          </cell>
          <cell r="AL53">
            <v>1179041</v>
          </cell>
          <cell r="AM53">
            <v>16515619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16515619</v>
          </cell>
          <cell r="AT53">
            <v>44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44</v>
          </cell>
          <cell r="BB53">
            <v>44</v>
          </cell>
          <cell r="BC53" t="str">
            <v>BROCKTON</v>
          </cell>
          <cell r="BD53">
            <v>15336578</v>
          </cell>
          <cell r="BE53">
            <v>12344222</v>
          </cell>
          <cell r="BF53">
            <v>2992356</v>
          </cell>
          <cell r="BG53">
            <v>1484555.4</v>
          </cell>
          <cell r="BH53">
            <v>903430.4</v>
          </cell>
          <cell r="BL53">
            <v>0</v>
          </cell>
          <cell r="BM53">
            <v>5380341.8000000007</v>
          </cell>
          <cell r="BN53">
            <v>2320795.7512834645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4</v>
          </cell>
          <cell r="E54">
            <v>47032</v>
          </cell>
          <cell r="F54">
            <v>0</v>
          </cell>
          <cell r="G54">
            <v>3752</v>
          </cell>
          <cell r="H54">
            <v>50784</v>
          </cell>
          <cell r="J54">
            <v>3752</v>
          </cell>
          <cell r="K54">
            <v>0</v>
          </cell>
          <cell r="L54">
            <v>27458.448385967367</v>
          </cell>
          <cell r="M54">
            <v>31210.448385967367</v>
          </cell>
          <cell r="O54">
            <v>19573.551614032633</v>
          </cell>
          <cell r="Q54">
            <v>3752</v>
          </cell>
          <cell r="R54">
            <v>0</v>
          </cell>
          <cell r="S54">
            <v>0</v>
          </cell>
          <cell r="T54">
            <v>0</v>
          </cell>
          <cell r="U54">
            <v>27458.448385967367</v>
          </cell>
          <cell r="V54">
            <v>31210.448385967367</v>
          </cell>
          <cell r="X54">
            <v>50222.400000000001</v>
          </cell>
          <cell r="AA54">
            <v>45</v>
          </cell>
          <cell r="AB54">
            <v>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47032</v>
          </cell>
          <cell r="AH54">
            <v>0</v>
          </cell>
          <cell r="AI54">
            <v>0</v>
          </cell>
          <cell r="AJ54">
            <v>47032</v>
          </cell>
          <cell r="AK54">
            <v>0</v>
          </cell>
          <cell r="AL54">
            <v>3752</v>
          </cell>
          <cell r="AM54">
            <v>50784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50784</v>
          </cell>
          <cell r="AT54">
            <v>45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A54">
            <v>45</v>
          </cell>
          <cell r="BB54">
            <v>45</v>
          </cell>
          <cell r="BC54" t="str">
            <v>BROOKFIELD</v>
          </cell>
          <cell r="BD54">
            <v>47032</v>
          </cell>
          <cell r="BE54">
            <v>11628</v>
          </cell>
          <cell r="BF54">
            <v>35404</v>
          </cell>
          <cell r="BG54">
            <v>0</v>
          </cell>
          <cell r="BH54">
            <v>11066.400000000001</v>
          </cell>
          <cell r="BL54">
            <v>0</v>
          </cell>
          <cell r="BM54">
            <v>46470.400000000001</v>
          </cell>
          <cell r="BN54">
            <v>27458.448385967367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2</v>
          </cell>
          <cell r="E55">
            <v>45339</v>
          </cell>
          <cell r="F55">
            <v>0</v>
          </cell>
          <cell r="G55">
            <v>1876</v>
          </cell>
          <cell r="H55">
            <v>47215</v>
          </cell>
          <cell r="J55">
            <v>1876</v>
          </cell>
          <cell r="K55">
            <v>0</v>
          </cell>
          <cell r="L55">
            <v>0</v>
          </cell>
          <cell r="M55">
            <v>1876</v>
          </cell>
          <cell r="O55">
            <v>45339</v>
          </cell>
          <cell r="Q55">
            <v>1876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1876</v>
          </cell>
          <cell r="X55">
            <v>7698.4</v>
          </cell>
          <cell r="AA55">
            <v>46</v>
          </cell>
          <cell r="AB55">
            <v>2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45339</v>
          </cell>
          <cell r="AH55">
            <v>0</v>
          </cell>
          <cell r="AI55">
            <v>0</v>
          </cell>
          <cell r="AJ55">
            <v>45339</v>
          </cell>
          <cell r="AK55">
            <v>0</v>
          </cell>
          <cell r="AL55">
            <v>1876</v>
          </cell>
          <cell r="AM55">
            <v>47215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47215</v>
          </cell>
          <cell r="AT55">
            <v>46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A55">
            <v>46</v>
          </cell>
          <cell r="BB55">
            <v>46</v>
          </cell>
          <cell r="BC55" t="str">
            <v>BROOKLINE</v>
          </cell>
          <cell r="BD55">
            <v>45339</v>
          </cell>
          <cell r="BE55">
            <v>71809</v>
          </cell>
          <cell r="BF55">
            <v>0</v>
          </cell>
          <cell r="BG55">
            <v>5822.4</v>
          </cell>
          <cell r="BH55">
            <v>0</v>
          </cell>
          <cell r="BL55">
            <v>0</v>
          </cell>
          <cell r="BM55">
            <v>5822.4</v>
          </cell>
          <cell r="BN55">
            <v>0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AA56">
            <v>47</v>
          </cell>
          <cell r="BA56">
            <v>47</v>
          </cell>
          <cell r="BB56">
            <v>47</v>
          </cell>
          <cell r="BC56" t="str">
            <v>BUCKLAND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8</v>
          </cell>
          <cell r="E57">
            <v>140488</v>
          </cell>
          <cell r="F57">
            <v>0</v>
          </cell>
          <cell r="G57">
            <v>7504</v>
          </cell>
          <cell r="H57">
            <v>147992</v>
          </cell>
          <cell r="J57">
            <v>7504</v>
          </cell>
          <cell r="K57">
            <v>0</v>
          </cell>
          <cell r="L57">
            <v>47175.885209954729</v>
          </cell>
          <cell r="M57">
            <v>54679.885209954729</v>
          </cell>
          <cell r="O57">
            <v>93312.114790045278</v>
          </cell>
          <cell r="Q57">
            <v>7504</v>
          </cell>
          <cell r="R57">
            <v>0</v>
          </cell>
          <cell r="S57">
            <v>0</v>
          </cell>
          <cell r="T57">
            <v>0</v>
          </cell>
          <cell r="U57">
            <v>47175.885209954729</v>
          </cell>
          <cell r="V57">
            <v>54679.885209954729</v>
          </cell>
          <cell r="X57">
            <v>83669.399999999994</v>
          </cell>
          <cell r="AA57">
            <v>48</v>
          </cell>
          <cell r="AB57">
            <v>8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140488</v>
          </cell>
          <cell r="AH57">
            <v>0</v>
          </cell>
          <cell r="AI57">
            <v>0</v>
          </cell>
          <cell r="AJ57">
            <v>140488</v>
          </cell>
          <cell r="AK57">
            <v>0</v>
          </cell>
          <cell r="AL57">
            <v>7504</v>
          </cell>
          <cell r="AM57">
            <v>147992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147992</v>
          </cell>
          <cell r="AT57">
            <v>48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A57">
            <v>48</v>
          </cell>
          <cell r="BB57">
            <v>48</v>
          </cell>
          <cell r="BC57" t="str">
            <v>BURLINGTON</v>
          </cell>
          <cell r="BD57">
            <v>140488</v>
          </cell>
          <cell r="BE57">
            <v>79661</v>
          </cell>
          <cell r="BF57">
            <v>60827</v>
          </cell>
          <cell r="BG57">
            <v>15338.4</v>
          </cell>
          <cell r="BH57">
            <v>0</v>
          </cell>
          <cell r="BL57">
            <v>0</v>
          </cell>
          <cell r="BM57">
            <v>76165.399999999994</v>
          </cell>
          <cell r="BN57">
            <v>47175.885209954729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545</v>
          </cell>
          <cell r="E58">
            <v>15675741</v>
          </cell>
          <cell r="F58">
            <v>0</v>
          </cell>
          <cell r="G58">
            <v>511194</v>
          </cell>
          <cell r="H58">
            <v>16186935</v>
          </cell>
          <cell r="J58">
            <v>511194</v>
          </cell>
          <cell r="K58">
            <v>0</v>
          </cell>
          <cell r="L58">
            <v>1399215.1788377617</v>
          </cell>
          <cell r="M58">
            <v>1910409.1788377617</v>
          </cell>
          <cell r="O58">
            <v>14276525.821162239</v>
          </cell>
          <cell r="Q58">
            <v>511194</v>
          </cell>
          <cell r="R58">
            <v>0</v>
          </cell>
          <cell r="S58">
            <v>0</v>
          </cell>
          <cell r="T58">
            <v>0</v>
          </cell>
          <cell r="U58">
            <v>1399215.1788377617</v>
          </cell>
          <cell r="V58">
            <v>1910409.1788377617</v>
          </cell>
          <cell r="X58">
            <v>2975202.2</v>
          </cell>
          <cell r="AA58">
            <v>49</v>
          </cell>
          <cell r="AB58">
            <v>545</v>
          </cell>
          <cell r="AC58">
            <v>1.6393442622950821E-2</v>
          </cell>
          <cell r="AD58">
            <v>0</v>
          </cell>
          <cell r="AE58">
            <v>19</v>
          </cell>
          <cell r="AF58">
            <v>0</v>
          </cell>
          <cell r="AG58">
            <v>15675741</v>
          </cell>
          <cell r="AH58">
            <v>0</v>
          </cell>
          <cell r="AI58">
            <v>0</v>
          </cell>
          <cell r="AJ58">
            <v>15675741</v>
          </cell>
          <cell r="AK58">
            <v>0</v>
          </cell>
          <cell r="AL58">
            <v>511194</v>
          </cell>
          <cell r="AM58">
            <v>16186935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16186935</v>
          </cell>
          <cell r="AT58">
            <v>49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BA58">
            <v>49</v>
          </cell>
          <cell r="BB58">
            <v>49</v>
          </cell>
          <cell r="BC58" t="str">
            <v>CAMBRIDGE</v>
          </cell>
          <cell r="BD58">
            <v>15675741</v>
          </cell>
          <cell r="BE58">
            <v>13871640</v>
          </cell>
          <cell r="BF58">
            <v>1804101</v>
          </cell>
          <cell r="BG58">
            <v>125959.2</v>
          </cell>
          <cell r="BH58">
            <v>533948</v>
          </cell>
          <cell r="BL58">
            <v>0</v>
          </cell>
          <cell r="BM58">
            <v>2464008.2000000002</v>
          </cell>
          <cell r="BN58">
            <v>1399215.1788377617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13</v>
          </cell>
          <cell r="E59">
            <v>219712</v>
          </cell>
          <cell r="F59">
            <v>0</v>
          </cell>
          <cell r="G59">
            <v>12194</v>
          </cell>
          <cell r="H59">
            <v>231906</v>
          </cell>
          <cell r="J59">
            <v>12194</v>
          </cell>
          <cell r="K59">
            <v>0</v>
          </cell>
          <cell r="L59">
            <v>0</v>
          </cell>
          <cell r="M59">
            <v>12194</v>
          </cell>
          <cell r="O59">
            <v>219712</v>
          </cell>
          <cell r="Q59">
            <v>12194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12194</v>
          </cell>
          <cell r="X59">
            <v>73769.399999999994</v>
          </cell>
          <cell r="AA59">
            <v>50</v>
          </cell>
          <cell r="AB59">
            <v>13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219712</v>
          </cell>
          <cell r="AH59">
            <v>0</v>
          </cell>
          <cell r="AI59">
            <v>0</v>
          </cell>
          <cell r="AJ59">
            <v>219712</v>
          </cell>
          <cell r="AK59">
            <v>0</v>
          </cell>
          <cell r="AL59">
            <v>12194</v>
          </cell>
          <cell r="AM59">
            <v>231906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231906</v>
          </cell>
          <cell r="AT59">
            <v>50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BA59">
            <v>50</v>
          </cell>
          <cell r="BB59">
            <v>50</v>
          </cell>
          <cell r="BC59" t="str">
            <v>CANTON</v>
          </cell>
          <cell r="BD59">
            <v>219712</v>
          </cell>
          <cell r="BE59">
            <v>221859</v>
          </cell>
          <cell r="BF59">
            <v>0</v>
          </cell>
          <cell r="BG59">
            <v>48319.799999999996</v>
          </cell>
          <cell r="BH59">
            <v>13255.6</v>
          </cell>
          <cell r="BL59">
            <v>0</v>
          </cell>
          <cell r="BM59">
            <v>61575.399999999994</v>
          </cell>
          <cell r="BN59">
            <v>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AA60">
            <v>51</v>
          </cell>
          <cell r="BA60">
            <v>51</v>
          </cell>
          <cell r="BB60">
            <v>51</v>
          </cell>
          <cell r="BC60" t="str">
            <v>CARLISLE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55</v>
          </cell>
          <cell r="E61">
            <v>804920</v>
          </cell>
          <cell r="F61">
            <v>0</v>
          </cell>
          <cell r="G61">
            <v>51530</v>
          </cell>
          <cell r="H61">
            <v>856450</v>
          </cell>
          <cell r="J61">
            <v>51530</v>
          </cell>
          <cell r="K61">
            <v>0</v>
          </cell>
          <cell r="L61">
            <v>180208.67062256942</v>
          </cell>
          <cell r="M61">
            <v>231738.67062256942</v>
          </cell>
          <cell r="O61">
            <v>624711.32937743061</v>
          </cell>
          <cell r="Q61">
            <v>51530</v>
          </cell>
          <cell r="R61">
            <v>0</v>
          </cell>
          <cell r="S61">
            <v>0</v>
          </cell>
          <cell r="T61">
            <v>0</v>
          </cell>
          <cell r="U61">
            <v>180208.67062256942</v>
          </cell>
          <cell r="V61">
            <v>231738.67062256942</v>
          </cell>
          <cell r="X61">
            <v>336703</v>
          </cell>
          <cell r="AA61">
            <v>52</v>
          </cell>
          <cell r="AB61">
            <v>55</v>
          </cell>
          <cell r="AC61">
            <v>6.211180124223601E-2</v>
          </cell>
          <cell r="AD61">
            <v>0</v>
          </cell>
          <cell r="AE61">
            <v>0</v>
          </cell>
          <cell r="AF61">
            <v>0</v>
          </cell>
          <cell r="AG61">
            <v>804920</v>
          </cell>
          <cell r="AH61">
            <v>0</v>
          </cell>
          <cell r="AI61">
            <v>0</v>
          </cell>
          <cell r="AJ61">
            <v>804920</v>
          </cell>
          <cell r="AK61">
            <v>0</v>
          </cell>
          <cell r="AL61">
            <v>51530</v>
          </cell>
          <cell r="AM61">
            <v>856450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856450</v>
          </cell>
          <cell r="AT61">
            <v>52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A61">
            <v>52</v>
          </cell>
          <cell r="BB61">
            <v>52</v>
          </cell>
          <cell r="BC61" t="str">
            <v>CARVER</v>
          </cell>
          <cell r="BD61">
            <v>804920</v>
          </cell>
          <cell r="BE61">
            <v>572565</v>
          </cell>
          <cell r="BF61">
            <v>232355</v>
          </cell>
          <cell r="BG61">
            <v>0</v>
          </cell>
          <cell r="BH61">
            <v>52818</v>
          </cell>
          <cell r="BL61">
            <v>0</v>
          </cell>
          <cell r="BM61">
            <v>285173</v>
          </cell>
          <cell r="BN61">
            <v>180208.67062256942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AA62">
            <v>53</v>
          </cell>
          <cell r="BA62">
            <v>53</v>
          </cell>
          <cell r="BB62">
            <v>53</v>
          </cell>
          <cell r="BC62" t="str">
            <v>CHARLEMONT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L62">
            <v>0</v>
          </cell>
          <cell r="BM62">
            <v>0</v>
          </cell>
          <cell r="BN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AA63">
            <v>54</v>
          </cell>
          <cell r="BA63">
            <v>54</v>
          </cell>
          <cell r="BB63">
            <v>54</v>
          </cell>
          <cell r="BC63" t="str">
            <v>CHARLTON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L63">
            <v>0</v>
          </cell>
          <cell r="BM63">
            <v>0</v>
          </cell>
          <cell r="BN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AA64">
            <v>55</v>
          </cell>
          <cell r="BA64">
            <v>55</v>
          </cell>
          <cell r="BB64">
            <v>55</v>
          </cell>
          <cell r="BC64" t="str">
            <v>CHATHAM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L64">
            <v>0</v>
          </cell>
          <cell r="BM64">
            <v>0</v>
          </cell>
          <cell r="BN64">
            <v>0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103</v>
          </cell>
          <cell r="E65">
            <v>1398532</v>
          </cell>
          <cell r="F65">
            <v>0</v>
          </cell>
          <cell r="G65">
            <v>96438</v>
          </cell>
          <cell r="H65">
            <v>1494970</v>
          </cell>
          <cell r="J65">
            <v>96438</v>
          </cell>
          <cell r="K65">
            <v>0</v>
          </cell>
          <cell r="L65">
            <v>0</v>
          </cell>
          <cell r="M65">
            <v>96438</v>
          </cell>
          <cell r="O65">
            <v>1398532</v>
          </cell>
          <cell r="Q65">
            <v>96438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96438</v>
          </cell>
          <cell r="X65">
            <v>180818.2</v>
          </cell>
          <cell r="AA65">
            <v>56</v>
          </cell>
          <cell r="AB65">
            <v>103</v>
          </cell>
          <cell r="AC65">
            <v>0.18625826161618181</v>
          </cell>
          <cell r="AD65">
            <v>0</v>
          </cell>
          <cell r="AE65">
            <v>2</v>
          </cell>
          <cell r="AF65">
            <v>0</v>
          </cell>
          <cell r="AG65">
            <v>1398532</v>
          </cell>
          <cell r="AH65">
            <v>0</v>
          </cell>
          <cell r="AI65">
            <v>0</v>
          </cell>
          <cell r="AJ65">
            <v>1398532</v>
          </cell>
          <cell r="AK65">
            <v>0</v>
          </cell>
          <cell r="AL65">
            <v>96438</v>
          </cell>
          <cell r="AM65">
            <v>1494970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1494970</v>
          </cell>
          <cell r="AT65">
            <v>56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A65">
            <v>56</v>
          </cell>
          <cell r="BB65">
            <v>56</v>
          </cell>
          <cell r="BC65" t="str">
            <v>CHELMSFORD</v>
          </cell>
          <cell r="BD65">
            <v>1398532</v>
          </cell>
          <cell r="BE65">
            <v>1483293</v>
          </cell>
          <cell r="BF65">
            <v>0</v>
          </cell>
          <cell r="BG65">
            <v>57120.6</v>
          </cell>
          <cell r="BH65">
            <v>27259.600000000002</v>
          </cell>
          <cell r="BL65">
            <v>0</v>
          </cell>
          <cell r="BM65">
            <v>84380.2</v>
          </cell>
          <cell r="BN65">
            <v>0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1015</v>
          </cell>
          <cell r="E66">
            <v>13918337</v>
          </cell>
          <cell r="F66">
            <v>0</v>
          </cell>
          <cell r="G66">
            <v>950236</v>
          </cell>
          <cell r="H66">
            <v>14868573</v>
          </cell>
          <cell r="J66">
            <v>950236</v>
          </cell>
          <cell r="K66">
            <v>0</v>
          </cell>
          <cell r="L66">
            <v>1522879.0212918834</v>
          </cell>
          <cell r="M66">
            <v>2473115.0212918837</v>
          </cell>
          <cell r="O66">
            <v>12395457.978708116</v>
          </cell>
          <cell r="Q66">
            <v>950236</v>
          </cell>
          <cell r="R66">
            <v>0</v>
          </cell>
          <cell r="S66">
            <v>0</v>
          </cell>
          <cell r="T66">
            <v>0</v>
          </cell>
          <cell r="U66">
            <v>1522879.0212918834</v>
          </cell>
          <cell r="V66">
            <v>2473115.0212918837</v>
          </cell>
          <cell r="X66">
            <v>3898498</v>
          </cell>
          <cell r="AA66">
            <v>57</v>
          </cell>
          <cell r="AB66">
            <v>1015</v>
          </cell>
          <cell r="AC66">
            <v>1.8235880013371273</v>
          </cell>
          <cell r="AD66">
            <v>0</v>
          </cell>
          <cell r="AE66">
            <v>30</v>
          </cell>
          <cell r="AF66">
            <v>0</v>
          </cell>
          <cell r="AG66">
            <v>13918337</v>
          </cell>
          <cell r="AH66">
            <v>0</v>
          </cell>
          <cell r="AI66">
            <v>0</v>
          </cell>
          <cell r="AJ66">
            <v>13918337</v>
          </cell>
          <cell r="AK66">
            <v>0</v>
          </cell>
          <cell r="AL66">
            <v>950236</v>
          </cell>
          <cell r="AM66">
            <v>14868573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14868573</v>
          </cell>
          <cell r="AT66">
            <v>57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BA66">
            <v>57</v>
          </cell>
          <cell r="BB66">
            <v>57</v>
          </cell>
          <cell r="BC66" t="str">
            <v>CHELSEA</v>
          </cell>
          <cell r="BD66">
            <v>13918337</v>
          </cell>
          <cell r="BE66">
            <v>11954788</v>
          </cell>
          <cell r="BF66">
            <v>1963549</v>
          </cell>
          <cell r="BG66">
            <v>635835</v>
          </cell>
          <cell r="BH66">
            <v>348878</v>
          </cell>
          <cell r="BL66">
            <v>0</v>
          </cell>
          <cell r="BM66">
            <v>2948262</v>
          </cell>
          <cell r="BN66">
            <v>1522879.0212918834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AA67">
            <v>58</v>
          </cell>
          <cell r="BA67">
            <v>58</v>
          </cell>
          <cell r="BB67">
            <v>58</v>
          </cell>
          <cell r="BC67" t="str">
            <v>CHESHIRE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L67">
            <v>0</v>
          </cell>
          <cell r="BM67">
            <v>0</v>
          </cell>
          <cell r="BN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AA68">
            <v>59</v>
          </cell>
          <cell r="BA68">
            <v>59</v>
          </cell>
          <cell r="BB68">
            <v>59</v>
          </cell>
          <cell r="BC68" t="str">
            <v>CHESTER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L68">
            <v>0</v>
          </cell>
          <cell r="BM68">
            <v>0</v>
          </cell>
          <cell r="BN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AA69">
            <v>60</v>
          </cell>
          <cell r="BA69">
            <v>60</v>
          </cell>
          <cell r="BB69">
            <v>60</v>
          </cell>
          <cell r="BC69" t="str">
            <v>CHESTERFIELD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L69">
            <v>0</v>
          </cell>
          <cell r="BM69">
            <v>0</v>
          </cell>
          <cell r="BN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289</v>
          </cell>
          <cell r="E70">
            <v>3744577</v>
          </cell>
          <cell r="F70">
            <v>0</v>
          </cell>
          <cell r="G70">
            <v>271082</v>
          </cell>
          <cell r="H70">
            <v>4015659</v>
          </cell>
          <cell r="J70">
            <v>271082</v>
          </cell>
          <cell r="K70">
            <v>0</v>
          </cell>
          <cell r="L70">
            <v>409970.36305838672</v>
          </cell>
          <cell r="M70">
            <v>681052.36305838672</v>
          </cell>
          <cell r="O70">
            <v>3334606.6369416132</v>
          </cell>
          <cell r="Q70">
            <v>271082</v>
          </cell>
          <cell r="R70">
            <v>0</v>
          </cell>
          <cell r="S70">
            <v>0</v>
          </cell>
          <cell r="T70">
            <v>0</v>
          </cell>
          <cell r="U70">
            <v>409970.36305838672</v>
          </cell>
          <cell r="V70">
            <v>681052.36305838672</v>
          </cell>
          <cell r="X70">
            <v>1099696.8</v>
          </cell>
          <cell r="AA70">
            <v>61</v>
          </cell>
          <cell r="AB70">
            <v>289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3744577</v>
          </cell>
          <cell r="AH70">
            <v>0</v>
          </cell>
          <cell r="AI70">
            <v>0</v>
          </cell>
          <cell r="AJ70">
            <v>3744577</v>
          </cell>
          <cell r="AK70">
            <v>0</v>
          </cell>
          <cell r="AL70">
            <v>271082</v>
          </cell>
          <cell r="AM70">
            <v>4015659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4015659</v>
          </cell>
          <cell r="AT70">
            <v>61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BA70">
            <v>61</v>
          </cell>
          <cell r="BB70">
            <v>61</v>
          </cell>
          <cell r="BC70" t="str">
            <v>CHICOPEE</v>
          </cell>
          <cell r="BD70">
            <v>3744577</v>
          </cell>
          <cell r="BE70">
            <v>3215975</v>
          </cell>
          <cell r="BF70">
            <v>528602</v>
          </cell>
          <cell r="BG70">
            <v>113026.8</v>
          </cell>
          <cell r="BH70">
            <v>186986</v>
          </cell>
          <cell r="BL70">
            <v>0</v>
          </cell>
          <cell r="BM70">
            <v>828614.8</v>
          </cell>
          <cell r="BN70">
            <v>409970.36305838672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AA71">
            <v>62</v>
          </cell>
          <cell r="BA71">
            <v>62</v>
          </cell>
          <cell r="BB71">
            <v>62</v>
          </cell>
          <cell r="BC71" t="str">
            <v>CHILMARK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L71">
            <v>0</v>
          </cell>
          <cell r="BM71">
            <v>0</v>
          </cell>
          <cell r="BN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3460.4</v>
          </cell>
          <cell r="AA72">
            <v>63</v>
          </cell>
          <cell r="BA72">
            <v>63</v>
          </cell>
          <cell r="BB72">
            <v>63</v>
          </cell>
          <cell r="BC72" t="str">
            <v>CLARKSBURG</v>
          </cell>
          <cell r="BD72">
            <v>0</v>
          </cell>
          <cell r="BE72">
            <v>32067</v>
          </cell>
          <cell r="BF72">
            <v>0</v>
          </cell>
          <cell r="BG72">
            <v>0</v>
          </cell>
          <cell r="BH72">
            <v>3460.4</v>
          </cell>
          <cell r="BL72">
            <v>0</v>
          </cell>
          <cell r="BM72">
            <v>3460.4</v>
          </cell>
          <cell r="BN72">
            <v>0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78</v>
          </cell>
          <cell r="E73">
            <v>930240</v>
          </cell>
          <cell r="F73">
            <v>0</v>
          </cell>
          <cell r="G73">
            <v>73164</v>
          </cell>
          <cell r="H73">
            <v>1003404</v>
          </cell>
          <cell r="J73">
            <v>73164</v>
          </cell>
          <cell r="K73">
            <v>0</v>
          </cell>
          <cell r="L73">
            <v>80235.534427564184</v>
          </cell>
          <cell r="M73">
            <v>153399.53442756418</v>
          </cell>
          <cell r="O73">
            <v>850004.46557243587</v>
          </cell>
          <cell r="Q73">
            <v>73164</v>
          </cell>
          <cell r="R73">
            <v>0</v>
          </cell>
          <cell r="S73">
            <v>0</v>
          </cell>
          <cell r="T73">
            <v>0</v>
          </cell>
          <cell r="U73">
            <v>80235.534427564184</v>
          </cell>
          <cell r="V73">
            <v>153399.53442756418</v>
          </cell>
          <cell r="X73">
            <v>274120.40000000002</v>
          </cell>
          <cell r="AA73">
            <v>64</v>
          </cell>
          <cell r="AB73">
            <v>78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930240</v>
          </cell>
          <cell r="AH73">
            <v>0</v>
          </cell>
          <cell r="AI73">
            <v>0</v>
          </cell>
          <cell r="AJ73">
            <v>930240</v>
          </cell>
          <cell r="AK73">
            <v>0</v>
          </cell>
          <cell r="AL73">
            <v>73164</v>
          </cell>
          <cell r="AM73">
            <v>1003404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1003404</v>
          </cell>
          <cell r="AT73">
            <v>64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BA73">
            <v>64</v>
          </cell>
          <cell r="BB73">
            <v>64</v>
          </cell>
          <cell r="BC73" t="str">
            <v>CLINTON</v>
          </cell>
          <cell r="BD73">
            <v>930240</v>
          </cell>
          <cell r="BE73">
            <v>826787</v>
          </cell>
          <cell r="BF73">
            <v>103453</v>
          </cell>
          <cell r="BG73">
            <v>89139</v>
          </cell>
          <cell r="BH73">
            <v>8364.4</v>
          </cell>
          <cell r="BL73">
            <v>0</v>
          </cell>
          <cell r="BM73">
            <v>200956.4</v>
          </cell>
          <cell r="BN73">
            <v>80235.534427564184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7</v>
          </cell>
          <cell r="E74">
            <v>114891</v>
          </cell>
          <cell r="F74">
            <v>0</v>
          </cell>
          <cell r="G74">
            <v>6566</v>
          </cell>
          <cell r="H74">
            <v>121457</v>
          </cell>
          <cell r="J74">
            <v>6566</v>
          </cell>
          <cell r="K74">
            <v>0</v>
          </cell>
          <cell r="L74">
            <v>457.58910144957485</v>
          </cell>
          <cell r="M74">
            <v>7023.5891014495746</v>
          </cell>
          <cell r="O74">
            <v>114433.41089855043</v>
          </cell>
          <cell r="Q74">
            <v>6566</v>
          </cell>
          <cell r="R74">
            <v>0</v>
          </cell>
          <cell r="S74">
            <v>0</v>
          </cell>
          <cell r="T74">
            <v>0</v>
          </cell>
          <cell r="U74">
            <v>457.58910144957485</v>
          </cell>
          <cell r="V74">
            <v>7023.5891014495746</v>
          </cell>
          <cell r="X74">
            <v>60162.799999999996</v>
          </cell>
          <cell r="AA74">
            <v>65</v>
          </cell>
          <cell r="AB74">
            <v>7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114891</v>
          </cell>
          <cell r="AH74">
            <v>0</v>
          </cell>
          <cell r="AI74">
            <v>0</v>
          </cell>
          <cell r="AJ74">
            <v>114891</v>
          </cell>
          <cell r="AK74">
            <v>0</v>
          </cell>
          <cell r="AL74">
            <v>6566</v>
          </cell>
          <cell r="AM74">
            <v>121457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121457</v>
          </cell>
          <cell r="AT74">
            <v>65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BA74">
            <v>65</v>
          </cell>
          <cell r="BB74">
            <v>65</v>
          </cell>
          <cell r="BC74" t="str">
            <v>COHASSET</v>
          </cell>
          <cell r="BD74">
            <v>114891</v>
          </cell>
          <cell r="BE74">
            <v>114301</v>
          </cell>
          <cell r="BF74">
            <v>590</v>
          </cell>
          <cell r="BG74">
            <v>39505.199999999997</v>
          </cell>
          <cell r="BH74">
            <v>13501.6</v>
          </cell>
          <cell r="BL74">
            <v>0</v>
          </cell>
          <cell r="BM74">
            <v>53596.799999999996</v>
          </cell>
          <cell r="BN74">
            <v>457.58910144957485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AA75">
            <v>66</v>
          </cell>
          <cell r="BA75">
            <v>66</v>
          </cell>
          <cell r="BB75">
            <v>66</v>
          </cell>
          <cell r="BC75" t="str">
            <v>COLRAIN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L75">
            <v>0</v>
          </cell>
          <cell r="BM75">
            <v>0</v>
          </cell>
          <cell r="BN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2</v>
          </cell>
          <cell r="E76">
            <v>33782</v>
          </cell>
          <cell r="F76">
            <v>0</v>
          </cell>
          <cell r="G76">
            <v>1876</v>
          </cell>
          <cell r="H76">
            <v>35658</v>
          </cell>
          <cell r="J76">
            <v>1876</v>
          </cell>
          <cell r="K76">
            <v>0</v>
          </cell>
          <cell r="L76">
            <v>0</v>
          </cell>
          <cell r="M76">
            <v>1876</v>
          </cell>
          <cell r="O76">
            <v>33782</v>
          </cell>
          <cell r="Q76">
            <v>1876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1876</v>
          </cell>
          <cell r="X76">
            <v>13592.199999999999</v>
          </cell>
          <cell r="AA76">
            <v>67</v>
          </cell>
          <cell r="AB76">
            <v>2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33782</v>
          </cell>
          <cell r="AH76">
            <v>0</v>
          </cell>
          <cell r="AI76">
            <v>0</v>
          </cell>
          <cell r="AJ76">
            <v>33782</v>
          </cell>
          <cell r="AK76">
            <v>0</v>
          </cell>
          <cell r="AL76">
            <v>1876</v>
          </cell>
          <cell r="AM76">
            <v>35658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35658</v>
          </cell>
          <cell r="AT76">
            <v>67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BA76">
            <v>67</v>
          </cell>
          <cell r="BB76">
            <v>67</v>
          </cell>
          <cell r="BC76" t="str">
            <v>CONCORD</v>
          </cell>
          <cell r="BD76">
            <v>33782</v>
          </cell>
          <cell r="BE76">
            <v>38089</v>
          </cell>
          <cell r="BF76">
            <v>0</v>
          </cell>
          <cell r="BG76">
            <v>11716.199999999999</v>
          </cell>
          <cell r="BH76">
            <v>0</v>
          </cell>
          <cell r="BL76">
            <v>0</v>
          </cell>
          <cell r="BM76">
            <v>11716.199999999999</v>
          </cell>
          <cell r="BN76">
            <v>0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3721.2000000000003</v>
          </cell>
          <cell r="AA77">
            <v>68</v>
          </cell>
          <cell r="BA77">
            <v>68</v>
          </cell>
          <cell r="BB77">
            <v>68</v>
          </cell>
          <cell r="BC77" t="str">
            <v>CONWAY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3721.2000000000003</v>
          </cell>
          <cell r="BL77">
            <v>0</v>
          </cell>
          <cell r="BM77">
            <v>3721.2000000000003</v>
          </cell>
          <cell r="BN77">
            <v>0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AA78">
            <v>69</v>
          </cell>
          <cell r="BA78">
            <v>69</v>
          </cell>
          <cell r="BB78">
            <v>69</v>
          </cell>
          <cell r="BC78" t="str">
            <v>CUMMINGTON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AA79">
            <v>70</v>
          </cell>
          <cell r="BA79">
            <v>70</v>
          </cell>
          <cell r="BB79">
            <v>70</v>
          </cell>
          <cell r="BC79" t="str">
            <v>DALTON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10</v>
          </cell>
          <cell r="E80">
            <v>154665</v>
          </cell>
          <cell r="F80">
            <v>0</v>
          </cell>
          <cell r="G80">
            <v>9319</v>
          </cell>
          <cell r="H80">
            <v>163984</v>
          </cell>
          <cell r="J80">
            <v>9319</v>
          </cell>
          <cell r="K80">
            <v>0</v>
          </cell>
          <cell r="L80">
            <v>12300.615506763148</v>
          </cell>
          <cell r="M80">
            <v>21619.615506763148</v>
          </cell>
          <cell r="O80">
            <v>142364.38449323684</v>
          </cell>
          <cell r="Q80">
            <v>9319</v>
          </cell>
          <cell r="R80">
            <v>0</v>
          </cell>
          <cell r="S80">
            <v>0</v>
          </cell>
          <cell r="T80">
            <v>0</v>
          </cell>
          <cell r="U80">
            <v>12300.615506763148</v>
          </cell>
          <cell r="V80">
            <v>21619.615506763148</v>
          </cell>
          <cell r="X80">
            <v>54329.4</v>
          </cell>
          <cell r="AA80">
            <v>71</v>
          </cell>
          <cell r="AB80">
            <v>10</v>
          </cell>
          <cell r="AC80">
            <v>6.3089915548931952E-2</v>
          </cell>
          <cell r="AD80">
            <v>0</v>
          </cell>
          <cell r="AE80">
            <v>2</v>
          </cell>
          <cell r="AF80">
            <v>0</v>
          </cell>
          <cell r="AG80">
            <v>154665</v>
          </cell>
          <cell r="AH80">
            <v>0</v>
          </cell>
          <cell r="AI80">
            <v>0</v>
          </cell>
          <cell r="AJ80">
            <v>154665</v>
          </cell>
          <cell r="AK80">
            <v>0</v>
          </cell>
          <cell r="AL80">
            <v>9319</v>
          </cell>
          <cell r="AM80">
            <v>163984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163984</v>
          </cell>
          <cell r="AT80">
            <v>71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BA80">
            <v>71</v>
          </cell>
          <cell r="BB80">
            <v>71</v>
          </cell>
          <cell r="BC80" t="str">
            <v>DANVERS</v>
          </cell>
          <cell r="BD80">
            <v>154665</v>
          </cell>
          <cell r="BE80">
            <v>138805</v>
          </cell>
          <cell r="BF80">
            <v>15860</v>
          </cell>
          <cell r="BG80">
            <v>0</v>
          </cell>
          <cell r="BH80">
            <v>29150.400000000001</v>
          </cell>
          <cell r="BL80">
            <v>0</v>
          </cell>
          <cell r="BM80">
            <v>45010.400000000001</v>
          </cell>
          <cell r="BN80">
            <v>12300.615506763148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12</v>
          </cell>
          <cell r="E81">
            <v>179317</v>
          </cell>
          <cell r="F81">
            <v>0</v>
          </cell>
          <cell r="G81">
            <v>11199</v>
          </cell>
          <cell r="H81">
            <v>190516</v>
          </cell>
          <cell r="J81">
            <v>11199</v>
          </cell>
          <cell r="K81">
            <v>0</v>
          </cell>
          <cell r="L81">
            <v>17980.149387975413</v>
          </cell>
          <cell r="M81">
            <v>29179.149387975413</v>
          </cell>
          <cell r="O81">
            <v>161336.8506120246</v>
          </cell>
          <cell r="Q81">
            <v>11199</v>
          </cell>
          <cell r="R81">
            <v>0</v>
          </cell>
          <cell r="S81">
            <v>0</v>
          </cell>
          <cell r="T81">
            <v>0</v>
          </cell>
          <cell r="U81">
            <v>17980.149387975413</v>
          </cell>
          <cell r="V81">
            <v>29179.149387975413</v>
          </cell>
          <cell r="X81">
            <v>58895.6</v>
          </cell>
          <cell r="AA81">
            <v>72</v>
          </cell>
          <cell r="AB81">
            <v>12</v>
          </cell>
          <cell r="AC81">
            <v>5.9821005162034729E-2</v>
          </cell>
          <cell r="AD81">
            <v>0</v>
          </cell>
          <cell r="AE81">
            <v>1</v>
          </cell>
          <cell r="AF81">
            <v>0</v>
          </cell>
          <cell r="AG81">
            <v>179317</v>
          </cell>
          <cell r="AH81">
            <v>0</v>
          </cell>
          <cell r="AI81">
            <v>0</v>
          </cell>
          <cell r="AJ81">
            <v>179317</v>
          </cell>
          <cell r="AK81">
            <v>0</v>
          </cell>
          <cell r="AL81">
            <v>11199</v>
          </cell>
          <cell r="AM81">
            <v>190516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190516</v>
          </cell>
          <cell r="AT81">
            <v>72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A81">
            <v>72</v>
          </cell>
          <cell r="BB81">
            <v>72</v>
          </cell>
          <cell r="BC81" t="str">
            <v>DARTMOUTH</v>
          </cell>
          <cell r="BD81">
            <v>179317</v>
          </cell>
          <cell r="BE81">
            <v>156134</v>
          </cell>
          <cell r="BF81">
            <v>23183</v>
          </cell>
          <cell r="BG81">
            <v>24513.599999999999</v>
          </cell>
          <cell r="BH81">
            <v>0</v>
          </cell>
          <cell r="BL81">
            <v>0</v>
          </cell>
          <cell r="BM81">
            <v>47696.6</v>
          </cell>
          <cell r="BN81">
            <v>17980.149387975413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27</v>
          </cell>
          <cell r="E82">
            <v>540288</v>
          </cell>
          <cell r="F82">
            <v>0</v>
          </cell>
          <cell r="G82">
            <v>25288</v>
          </cell>
          <cell r="H82">
            <v>565576</v>
          </cell>
          <cell r="J82">
            <v>25288</v>
          </cell>
          <cell r="K82">
            <v>0</v>
          </cell>
          <cell r="L82">
            <v>131465.34884646285</v>
          </cell>
          <cell r="M82">
            <v>156753.34884646285</v>
          </cell>
          <cell r="O82">
            <v>408822.65115353715</v>
          </cell>
          <cell r="Q82">
            <v>25288</v>
          </cell>
          <cell r="R82">
            <v>0</v>
          </cell>
          <cell r="S82">
            <v>0</v>
          </cell>
          <cell r="T82">
            <v>0</v>
          </cell>
          <cell r="U82">
            <v>131465.34884646285</v>
          </cell>
          <cell r="V82">
            <v>156753.34884646285</v>
          </cell>
          <cell r="X82">
            <v>270468.59999999998</v>
          </cell>
          <cell r="AA82">
            <v>73</v>
          </cell>
          <cell r="AB82">
            <v>27</v>
          </cell>
          <cell r="AC82">
            <v>3.9735099337748346E-2</v>
          </cell>
          <cell r="AD82">
            <v>0</v>
          </cell>
          <cell r="AE82">
            <v>0</v>
          </cell>
          <cell r="AF82">
            <v>0</v>
          </cell>
          <cell r="AG82">
            <v>540288</v>
          </cell>
          <cell r="AH82">
            <v>0</v>
          </cell>
          <cell r="AI82">
            <v>0</v>
          </cell>
          <cell r="AJ82">
            <v>540288</v>
          </cell>
          <cell r="AK82">
            <v>0</v>
          </cell>
          <cell r="AL82">
            <v>25288</v>
          </cell>
          <cell r="AM82">
            <v>565576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565576</v>
          </cell>
          <cell r="AT82">
            <v>73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A82">
            <v>73</v>
          </cell>
          <cell r="BB82">
            <v>73</v>
          </cell>
          <cell r="BC82" t="str">
            <v>DEDHAM</v>
          </cell>
          <cell r="BD82">
            <v>540288</v>
          </cell>
          <cell r="BE82">
            <v>370781</v>
          </cell>
          <cell r="BF82">
            <v>169507</v>
          </cell>
          <cell r="BG82">
            <v>43816.799999999996</v>
          </cell>
          <cell r="BH82">
            <v>31856.800000000003</v>
          </cell>
          <cell r="BL82">
            <v>0</v>
          </cell>
          <cell r="BM82">
            <v>245180.59999999998</v>
          </cell>
          <cell r="BN82">
            <v>131465.34884646285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5</v>
          </cell>
          <cell r="E83">
            <v>87715</v>
          </cell>
          <cell r="F83">
            <v>0</v>
          </cell>
          <cell r="G83">
            <v>4690</v>
          </cell>
          <cell r="H83">
            <v>92405</v>
          </cell>
          <cell r="J83">
            <v>4690</v>
          </cell>
          <cell r="K83">
            <v>0</v>
          </cell>
          <cell r="L83">
            <v>0</v>
          </cell>
          <cell r="M83">
            <v>4690</v>
          </cell>
          <cell r="O83">
            <v>87715</v>
          </cell>
          <cell r="Q83">
            <v>4690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4690</v>
          </cell>
          <cell r="X83">
            <v>33209.4</v>
          </cell>
          <cell r="AA83">
            <v>74</v>
          </cell>
          <cell r="AB83">
            <v>5</v>
          </cell>
          <cell r="AC83">
            <v>0</v>
          </cell>
          <cell r="AD83">
            <v>0</v>
          </cell>
          <cell r="AE83">
            <v>2</v>
          </cell>
          <cell r="AF83">
            <v>0</v>
          </cell>
          <cell r="AG83">
            <v>87715</v>
          </cell>
          <cell r="AH83">
            <v>0</v>
          </cell>
          <cell r="AI83">
            <v>0</v>
          </cell>
          <cell r="AJ83">
            <v>87715</v>
          </cell>
          <cell r="AK83">
            <v>0</v>
          </cell>
          <cell r="AL83">
            <v>4690</v>
          </cell>
          <cell r="AM83">
            <v>92405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92405</v>
          </cell>
          <cell r="AT83">
            <v>74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BA83">
            <v>74</v>
          </cell>
          <cell r="BB83">
            <v>74</v>
          </cell>
          <cell r="BC83" t="str">
            <v>DEERFIELD</v>
          </cell>
          <cell r="BD83">
            <v>87715</v>
          </cell>
          <cell r="BE83">
            <v>111799</v>
          </cell>
          <cell r="BF83">
            <v>0</v>
          </cell>
          <cell r="BG83">
            <v>17428.2</v>
          </cell>
          <cell r="BH83">
            <v>11091.2</v>
          </cell>
          <cell r="BL83">
            <v>0</v>
          </cell>
          <cell r="BM83">
            <v>28519.4</v>
          </cell>
          <cell r="BN83">
            <v>0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AA84">
            <v>75</v>
          </cell>
          <cell r="BA84">
            <v>75</v>
          </cell>
          <cell r="BB84">
            <v>75</v>
          </cell>
          <cell r="BC84" t="str">
            <v>DENNIS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L84">
            <v>0</v>
          </cell>
          <cell r="BM84">
            <v>0</v>
          </cell>
          <cell r="BN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AA85">
            <v>76</v>
          </cell>
          <cell r="BA85">
            <v>76</v>
          </cell>
          <cell r="BB85">
            <v>76</v>
          </cell>
          <cell r="BC85" t="str">
            <v>DIGHTON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L85">
            <v>0</v>
          </cell>
          <cell r="BM85">
            <v>0</v>
          </cell>
          <cell r="BN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AA86">
            <v>77</v>
          </cell>
          <cell r="BA86">
            <v>77</v>
          </cell>
          <cell r="BB86">
            <v>77</v>
          </cell>
          <cell r="BC86" t="str">
            <v>DOUGLAS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L86">
            <v>0</v>
          </cell>
          <cell r="BM86">
            <v>0</v>
          </cell>
          <cell r="BN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AA87">
            <v>78</v>
          </cell>
          <cell r="BA87">
            <v>78</v>
          </cell>
          <cell r="BB87">
            <v>78</v>
          </cell>
          <cell r="BC87" t="str">
            <v>DOVER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243</v>
          </cell>
          <cell r="E88">
            <v>2599933</v>
          </cell>
          <cell r="F88">
            <v>0</v>
          </cell>
          <cell r="G88">
            <v>227190</v>
          </cell>
          <cell r="H88">
            <v>2827123</v>
          </cell>
          <cell r="J88">
            <v>227190</v>
          </cell>
          <cell r="K88">
            <v>0</v>
          </cell>
          <cell r="L88">
            <v>0</v>
          </cell>
          <cell r="M88">
            <v>227190</v>
          </cell>
          <cell r="O88">
            <v>2599933</v>
          </cell>
          <cell r="Q88">
            <v>227190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227190</v>
          </cell>
          <cell r="X88">
            <v>449505.2</v>
          </cell>
          <cell r="AA88">
            <v>79</v>
          </cell>
          <cell r="AB88">
            <v>243</v>
          </cell>
          <cell r="AC88">
            <v>0.79293544457978071</v>
          </cell>
          <cell r="AD88">
            <v>0</v>
          </cell>
          <cell r="AE88">
            <v>1</v>
          </cell>
          <cell r="AF88">
            <v>0</v>
          </cell>
          <cell r="AG88">
            <v>2599933</v>
          </cell>
          <cell r="AH88">
            <v>0</v>
          </cell>
          <cell r="AI88">
            <v>0</v>
          </cell>
          <cell r="AJ88">
            <v>2599933</v>
          </cell>
          <cell r="AK88">
            <v>0</v>
          </cell>
          <cell r="AL88">
            <v>227190</v>
          </cell>
          <cell r="AM88">
            <v>2827123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2827123</v>
          </cell>
          <cell r="AT88">
            <v>79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BA88">
            <v>79</v>
          </cell>
          <cell r="BB88">
            <v>79</v>
          </cell>
          <cell r="BC88" t="str">
            <v>DRACUT</v>
          </cell>
          <cell r="BD88">
            <v>2599933</v>
          </cell>
          <cell r="BE88">
            <v>2611428</v>
          </cell>
          <cell r="BF88">
            <v>0</v>
          </cell>
          <cell r="BG88">
            <v>39844.799999999996</v>
          </cell>
          <cell r="BH88">
            <v>182470.40000000002</v>
          </cell>
          <cell r="BL88">
            <v>0</v>
          </cell>
          <cell r="BM88">
            <v>222315.2</v>
          </cell>
          <cell r="BN88">
            <v>0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AA89">
            <v>80</v>
          </cell>
          <cell r="BA89">
            <v>80</v>
          </cell>
          <cell r="BB89">
            <v>80</v>
          </cell>
          <cell r="BC89" t="str">
            <v>DUDLEY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L89">
            <v>0</v>
          </cell>
          <cell r="BM89">
            <v>0</v>
          </cell>
          <cell r="BN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0</v>
          </cell>
          <cell r="AA90">
            <v>81</v>
          </cell>
          <cell r="BA90">
            <v>81</v>
          </cell>
          <cell r="BB90">
            <v>81</v>
          </cell>
          <cell r="BC90" t="str">
            <v>DUNSTABLE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L90">
            <v>0</v>
          </cell>
          <cell r="BM90">
            <v>0</v>
          </cell>
          <cell r="BN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11</v>
          </cell>
          <cell r="E91">
            <v>163431</v>
          </cell>
          <cell r="F91">
            <v>0</v>
          </cell>
          <cell r="G91">
            <v>10312</v>
          </cell>
          <cell r="H91">
            <v>173743</v>
          </cell>
          <cell r="J91">
            <v>10312</v>
          </cell>
          <cell r="K91">
            <v>0</v>
          </cell>
          <cell r="L91">
            <v>13124.275889372382</v>
          </cell>
          <cell r="M91">
            <v>23436.27588937238</v>
          </cell>
          <cell r="O91">
            <v>150306.72411062761</v>
          </cell>
          <cell r="Q91">
            <v>10312</v>
          </cell>
          <cell r="R91">
            <v>0</v>
          </cell>
          <cell r="S91">
            <v>0</v>
          </cell>
          <cell r="T91">
            <v>0</v>
          </cell>
          <cell r="U91">
            <v>13124.275889372382</v>
          </cell>
          <cell r="V91">
            <v>23436.27588937238</v>
          </cell>
          <cell r="X91">
            <v>31213.200000000001</v>
          </cell>
          <cell r="AA91">
            <v>82</v>
          </cell>
          <cell r="AB91">
            <v>11</v>
          </cell>
          <cell r="AC91">
            <v>6.2111801242236021E-3</v>
          </cell>
          <cell r="AD91">
            <v>0</v>
          </cell>
          <cell r="AE91">
            <v>0</v>
          </cell>
          <cell r="AF91">
            <v>0</v>
          </cell>
          <cell r="AG91">
            <v>163431</v>
          </cell>
          <cell r="AH91">
            <v>0</v>
          </cell>
          <cell r="AI91">
            <v>0</v>
          </cell>
          <cell r="AJ91">
            <v>163431</v>
          </cell>
          <cell r="AK91">
            <v>0</v>
          </cell>
          <cell r="AL91">
            <v>10312</v>
          </cell>
          <cell r="AM91">
            <v>173743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173743</v>
          </cell>
          <cell r="AT91">
            <v>82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BA91">
            <v>82</v>
          </cell>
          <cell r="BB91">
            <v>82</v>
          </cell>
          <cell r="BC91" t="str">
            <v>DUXBURY</v>
          </cell>
          <cell r="BD91">
            <v>163431</v>
          </cell>
          <cell r="BE91">
            <v>146509</v>
          </cell>
          <cell r="BF91">
            <v>16922</v>
          </cell>
          <cell r="BG91">
            <v>0</v>
          </cell>
          <cell r="BH91">
            <v>3979.2000000000003</v>
          </cell>
          <cell r="BL91">
            <v>0</v>
          </cell>
          <cell r="BM91">
            <v>20901.2</v>
          </cell>
          <cell r="BN91">
            <v>13124.275889372382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12</v>
          </cell>
          <cell r="E92">
            <v>141926</v>
          </cell>
          <cell r="F92">
            <v>0</v>
          </cell>
          <cell r="G92">
            <v>11256</v>
          </cell>
          <cell r="H92">
            <v>153182</v>
          </cell>
          <cell r="J92">
            <v>11256</v>
          </cell>
          <cell r="K92">
            <v>0</v>
          </cell>
          <cell r="L92">
            <v>36608.679265462422</v>
          </cell>
          <cell r="M92">
            <v>47864.679265462422</v>
          </cell>
          <cell r="O92">
            <v>105317.32073453758</v>
          </cell>
          <cell r="Q92">
            <v>11256</v>
          </cell>
          <cell r="R92">
            <v>0</v>
          </cell>
          <cell r="S92">
            <v>0</v>
          </cell>
          <cell r="T92">
            <v>0</v>
          </cell>
          <cell r="U92">
            <v>36608.679265462422</v>
          </cell>
          <cell r="V92">
            <v>47864.679265462422</v>
          </cell>
          <cell r="X92">
            <v>72490.8</v>
          </cell>
          <cell r="AA92">
            <v>83</v>
          </cell>
          <cell r="AB92">
            <v>12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141926</v>
          </cell>
          <cell r="AH92">
            <v>0</v>
          </cell>
          <cell r="AI92">
            <v>0</v>
          </cell>
          <cell r="AJ92">
            <v>141926</v>
          </cell>
          <cell r="AK92">
            <v>0</v>
          </cell>
          <cell r="AL92">
            <v>11256</v>
          </cell>
          <cell r="AM92">
            <v>153182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153182</v>
          </cell>
          <cell r="AT92">
            <v>83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BA92">
            <v>83</v>
          </cell>
          <cell r="BB92">
            <v>83</v>
          </cell>
          <cell r="BC92" t="str">
            <v>EAST BRIDGEWATER</v>
          </cell>
          <cell r="BD92">
            <v>141926</v>
          </cell>
          <cell r="BE92">
            <v>94724</v>
          </cell>
          <cell r="BF92">
            <v>47202</v>
          </cell>
          <cell r="BG92">
            <v>0</v>
          </cell>
          <cell r="BH92">
            <v>14032.800000000001</v>
          </cell>
          <cell r="BL92">
            <v>0</v>
          </cell>
          <cell r="BM92">
            <v>61234.8</v>
          </cell>
          <cell r="BN92">
            <v>36608.679265462422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A93">
            <v>84</v>
          </cell>
          <cell r="BA93">
            <v>84</v>
          </cell>
          <cell r="BB93">
            <v>84</v>
          </cell>
          <cell r="BC93" t="str">
            <v>EAST BROOKFIELD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L93">
            <v>0</v>
          </cell>
          <cell r="BM93">
            <v>0</v>
          </cell>
          <cell r="BN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X94">
            <v>0</v>
          </cell>
          <cell r="AA94">
            <v>85</v>
          </cell>
          <cell r="BA94">
            <v>85</v>
          </cell>
          <cell r="BB94">
            <v>86</v>
          </cell>
          <cell r="BC94" t="str">
            <v>EASTHAM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L94">
            <v>0</v>
          </cell>
          <cell r="BM94">
            <v>0</v>
          </cell>
          <cell r="BN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117</v>
          </cell>
          <cell r="E95">
            <v>1347699</v>
          </cell>
          <cell r="F95">
            <v>0</v>
          </cell>
          <cell r="G95">
            <v>109746</v>
          </cell>
          <cell r="H95">
            <v>1457445</v>
          </cell>
          <cell r="J95">
            <v>109746</v>
          </cell>
          <cell r="K95">
            <v>0</v>
          </cell>
          <cell r="L95">
            <v>59930.211944426352</v>
          </cell>
          <cell r="M95">
            <v>169676.21194442635</v>
          </cell>
          <cell r="O95">
            <v>1287768.7880555736</v>
          </cell>
          <cell r="Q95">
            <v>109746</v>
          </cell>
          <cell r="R95">
            <v>0</v>
          </cell>
          <cell r="S95">
            <v>0</v>
          </cell>
          <cell r="T95">
            <v>0</v>
          </cell>
          <cell r="U95">
            <v>59930.211944426352</v>
          </cell>
          <cell r="V95">
            <v>169676.21194442635</v>
          </cell>
          <cell r="X95">
            <v>327193.80000000005</v>
          </cell>
          <cell r="AA95">
            <v>86</v>
          </cell>
          <cell r="AB95">
            <v>117</v>
          </cell>
          <cell r="AC95">
            <v>0</v>
          </cell>
          <cell r="AD95">
            <v>0</v>
          </cell>
          <cell r="AE95">
            <v>6</v>
          </cell>
          <cell r="AF95">
            <v>0</v>
          </cell>
          <cell r="AG95">
            <v>1347699</v>
          </cell>
          <cell r="AH95">
            <v>0</v>
          </cell>
          <cell r="AI95">
            <v>0</v>
          </cell>
          <cell r="AJ95">
            <v>1347699</v>
          </cell>
          <cell r="AK95">
            <v>0</v>
          </cell>
          <cell r="AL95">
            <v>109746</v>
          </cell>
          <cell r="AM95">
            <v>1457445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1457445</v>
          </cell>
          <cell r="AT95">
            <v>86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BA95">
            <v>86</v>
          </cell>
          <cell r="BB95">
            <v>87</v>
          </cell>
          <cell r="BC95" t="str">
            <v>EASTHAMPTON</v>
          </cell>
          <cell r="BD95">
            <v>1347699</v>
          </cell>
          <cell r="BE95">
            <v>1270427</v>
          </cell>
          <cell r="BF95">
            <v>77272</v>
          </cell>
          <cell r="BG95">
            <v>125854.2</v>
          </cell>
          <cell r="BH95">
            <v>14321.6</v>
          </cell>
          <cell r="BL95">
            <v>0</v>
          </cell>
          <cell r="BM95">
            <v>217447.80000000002</v>
          </cell>
          <cell r="BN95">
            <v>59930.211944426352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11</v>
          </cell>
          <cell r="E96">
            <v>171001</v>
          </cell>
          <cell r="F96">
            <v>0</v>
          </cell>
          <cell r="G96">
            <v>10318</v>
          </cell>
          <cell r="H96">
            <v>181319</v>
          </cell>
          <cell r="J96">
            <v>10318</v>
          </cell>
          <cell r="K96">
            <v>0</v>
          </cell>
          <cell r="L96">
            <v>13500.429642258896</v>
          </cell>
          <cell r="M96">
            <v>23818.429642258896</v>
          </cell>
          <cell r="O96">
            <v>157500.57035774109</v>
          </cell>
          <cell r="Q96">
            <v>10318</v>
          </cell>
          <cell r="R96">
            <v>0</v>
          </cell>
          <cell r="S96">
            <v>0</v>
          </cell>
          <cell r="T96">
            <v>0</v>
          </cell>
          <cell r="U96">
            <v>13500.429642258896</v>
          </cell>
          <cell r="V96">
            <v>23818.429642258896</v>
          </cell>
          <cell r="X96">
            <v>57805.4</v>
          </cell>
          <cell r="AA96">
            <v>87</v>
          </cell>
          <cell r="AB96">
            <v>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171001</v>
          </cell>
          <cell r="AH96">
            <v>0</v>
          </cell>
          <cell r="AI96">
            <v>0</v>
          </cell>
          <cell r="AJ96">
            <v>171001</v>
          </cell>
          <cell r="AK96">
            <v>0</v>
          </cell>
          <cell r="AL96">
            <v>10318</v>
          </cell>
          <cell r="AM96">
            <v>181319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181319</v>
          </cell>
          <cell r="AT96">
            <v>87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BA96">
            <v>87</v>
          </cell>
          <cell r="BB96">
            <v>85</v>
          </cell>
          <cell r="BC96" t="str">
            <v>EAST LONGMEADOW</v>
          </cell>
          <cell r="BD96">
            <v>171001</v>
          </cell>
          <cell r="BE96">
            <v>153594</v>
          </cell>
          <cell r="BF96">
            <v>17407</v>
          </cell>
          <cell r="BG96">
            <v>21507.599999999999</v>
          </cell>
          <cell r="BH96">
            <v>8572.8000000000011</v>
          </cell>
          <cell r="BL96">
            <v>0</v>
          </cell>
          <cell r="BM96">
            <v>47487.4</v>
          </cell>
          <cell r="BN96">
            <v>13500.429642258896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25</v>
          </cell>
          <cell r="E97">
            <v>369297</v>
          </cell>
          <cell r="F97">
            <v>0</v>
          </cell>
          <cell r="G97">
            <v>23450</v>
          </cell>
          <cell r="H97">
            <v>392747</v>
          </cell>
          <cell r="J97">
            <v>23450</v>
          </cell>
          <cell r="K97">
            <v>0</v>
          </cell>
          <cell r="L97">
            <v>17588.484140124507</v>
          </cell>
          <cell r="M97">
            <v>41038.484140124507</v>
          </cell>
          <cell r="O97">
            <v>351708.51585987548</v>
          </cell>
          <cell r="Q97">
            <v>23450</v>
          </cell>
          <cell r="R97">
            <v>0</v>
          </cell>
          <cell r="S97">
            <v>0</v>
          </cell>
          <cell r="T97">
            <v>0</v>
          </cell>
          <cell r="U97">
            <v>17588.484140124507</v>
          </cell>
          <cell r="V97">
            <v>41038.484140124507</v>
          </cell>
          <cell r="X97">
            <v>151535</v>
          </cell>
          <cell r="AA97">
            <v>88</v>
          </cell>
          <cell r="AB97">
            <v>25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369297</v>
          </cell>
          <cell r="AH97">
            <v>0</v>
          </cell>
          <cell r="AI97">
            <v>0</v>
          </cell>
          <cell r="AJ97">
            <v>369297</v>
          </cell>
          <cell r="AK97">
            <v>0</v>
          </cell>
          <cell r="AL97">
            <v>23450</v>
          </cell>
          <cell r="AM97">
            <v>392747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392747</v>
          </cell>
          <cell r="AT97">
            <v>88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BA97">
            <v>88</v>
          </cell>
          <cell r="BB97">
            <v>88</v>
          </cell>
          <cell r="BC97" t="str">
            <v>EASTON</v>
          </cell>
          <cell r="BD97">
            <v>369297</v>
          </cell>
          <cell r="BE97">
            <v>346619</v>
          </cell>
          <cell r="BF97">
            <v>22678</v>
          </cell>
          <cell r="BG97">
            <v>66831</v>
          </cell>
          <cell r="BH97">
            <v>38576</v>
          </cell>
          <cell r="BL97">
            <v>0</v>
          </cell>
          <cell r="BM97">
            <v>128085</v>
          </cell>
          <cell r="BN97">
            <v>17588.484140124507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31</v>
          </cell>
          <cell r="E98">
            <v>873487</v>
          </cell>
          <cell r="F98">
            <v>0</v>
          </cell>
          <cell r="G98">
            <v>29078</v>
          </cell>
          <cell r="H98">
            <v>902565</v>
          </cell>
          <cell r="J98">
            <v>29078</v>
          </cell>
          <cell r="K98">
            <v>0</v>
          </cell>
          <cell r="L98">
            <v>0</v>
          </cell>
          <cell r="M98">
            <v>29078</v>
          </cell>
          <cell r="O98">
            <v>873487</v>
          </cell>
          <cell r="Q98">
            <v>29078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29078</v>
          </cell>
          <cell r="X98">
            <v>91423.2</v>
          </cell>
          <cell r="AA98">
            <v>89</v>
          </cell>
          <cell r="AB98">
            <v>31</v>
          </cell>
          <cell r="AC98">
            <v>0</v>
          </cell>
          <cell r="AD98">
            <v>0</v>
          </cell>
          <cell r="AE98">
            <v>14</v>
          </cell>
          <cell r="AF98">
            <v>0</v>
          </cell>
          <cell r="AG98">
            <v>873487</v>
          </cell>
          <cell r="AH98">
            <v>0</v>
          </cell>
          <cell r="AI98">
            <v>0</v>
          </cell>
          <cell r="AJ98">
            <v>873487</v>
          </cell>
          <cell r="AK98">
            <v>0</v>
          </cell>
          <cell r="AL98">
            <v>29078</v>
          </cell>
          <cell r="AM98">
            <v>902565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902565</v>
          </cell>
          <cell r="AT98">
            <v>89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BA98">
            <v>89</v>
          </cell>
          <cell r="BB98">
            <v>89</v>
          </cell>
          <cell r="BC98" t="str">
            <v>EDGARTOWN</v>
          </cell>
          <cell r="BD98">
            <v>873487</v>
          </cell>
          <cell r="BE98">
            <v>1028151</v>
          </cell>
          <cell r="BF98">
            <v>0</v>
          </cell>
          <cell r="BG98">
            <v>34659.599999999999</v>
          </cell>
          <cell r="BH98">
            <v>27685.600000000002</v>
          </cell>
          <cell r="BL98">
            <v>0</v>
          </cell>
          <cell r="BM98">
            <v>62345.2</v>
          </cell>
          <cell r="BN98">
            <v>0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X99">
            <v>0</v>
          </cell>
          <cell r="AA99">
            <v>90</v>
          </cell>
          <cell r="BA99">
            <v>90</v>
          </cell>
          <cell r="BB99">
            <v>90</v>
          </cell>
          <cell r="BC99" t="str">
            <v>EGREMONT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L99">
            <v>0</v>
          </cell>
          <cell r="BM99">
            <v>0</v>
          </cell>
          <cell r="BN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3</v>
          </cell>
          <cell r="E100">
            <v>78814</v>
          </cell>
          <cell r="F100">
            <v>0</v>
          </cell>
          <cell r="G100">
            <v>2814</v>
          </cell>
          <cell r="H100">
            <v>81628</v>
          </cell>
          <cell r="J100">
            <v>2814</v>
          </cell>
          <cell r="K100">
            <v>0</v>
          </cell>
          <cell r="L100">
            <v>0</v>
          </cell>
          <cell r="M100">
            <v>2814</v>
          </cell>
          <cell r="O100">
            <v>78814</v>
          </cell>
          <cell r="Q100">
            <v>2814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2814</v>
          </cell>
          <cell r="X100">
            <v>2814</v>
          </cell>
          <cell r="AA100">
            <v>91</v>
          </cell>
          <cell r="AB100">
            <v>3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78814</v>
          </cell>
          <cell r="AH100">
            <v>0</v>
          </cell>
          <cell r="AI100">
            <v>0</v>
          </cell>
          <cell r="AJ100">
            <v>78814</v>
          </cell>
          <cell r="AK100">
            <v>0</v>
          </cell>
          <cell r="AL100">
            <v>2814</v>
          </cell>
          <cell r="AM100">
            <v>81628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81628</v>
          </cell>
          <cell r="AT100">
            <v>91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BA100">
            <v>91</v>
          </cell>
          <cell r="BB100">
            <v>91</v>
          </cell>
          <cell r="BC100" t="str">
            <v>ERVING</v>
          </cell>
          <cell r="BD100">
            <v>78814</v>
          </cell>
          <cell r="BE100">
            <v>156012</v>
          </cell>
          <cell r="BF100">
            <v>0</v>
          </cell>
          <cell r="BG100">
            <v>0</v>
          </cell>
          <cell r="BH100">
            <v>0</v>
          </cell>
          <cell r="BL100">
            <v>0</v>
          </cell>
          <cell r="BM100">
            <v>0</v>
          </cell>
          <cell r="BN100">
            <v>0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AA101">
            <v>92</v>
          </cell>
          <cell r="BA101">
            <v>92</v>
          </cell>
          <cell r="BB101">
            <v>92</v>
          </cell>
          <cell r="BC101" t="str">
            <v>ESSEX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L101">
            <v>0</v>
          </cell>
          <cell r="BM101">
            <v>0</v>
          </cell>
          <cell r="BN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657</v>
          </cell>
          <cell r="E102">
            <v>8309320</v>
          </cell>
          <cell r="F102">
            <v>0</v>
          </cell>
          <cell r="G102">
            <v>610873</v>
          </cell>
          <cell r="H102">
            <v>8920193</v>
          </cell>
          <cell r="J102">
            <v>610873</v>
          </cell>
          <cell r="K102">
            <v>0</v>
          </cell>
          <cell r="L102">
            <v>0</v>
          </cell>
          <cell r="M102">
            <v>610873</v>
          </cell>
          <cell r="O102">
            <v>8309320</v>
          </cell>
          <cell r="Q102">
            <v>610873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610873</v>
          </cell>
          <cell r="X102">
            <v>1144395.2</v>
          </cell>
          <cell r="AA102">
            <v>93</v>
          </cell>
          <cell r="AB102">
            <v>657</v>
          </cell>
          <cell r="AC102">
            <v>5.511308439587129</v>
          </cell>
          <cell r="AD102">
            <v>0</v>
          </cell>
          <cell r="AE102">
            <v>293</v>
          </cell>
          <cell r="AF102">
            <v>0</v>
          </cell>
          <cell r="AG102">
            <v>8309320</v>
          </cell>
          <cell r="AH102">
            <v>0</v>
          </cell>
          <cell r="AI102">
            <v>0</v>
          </cell>
          <cell r="AJ102">
            <v>8309320</v>
          </cell>
          <cell r="AK102">
            <v>0</v>
          </cell>
          <cell r="AL102">
            <v>610873</v>
          </cell>
          <cell r="AM102">
            <v>8920193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8920193</v>
          </cell>
          <cell r="AT102">
            <v>93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BA102">
            <v>93</v>
          </cell>
          <cell r="BB102">
            <v>93</v>
          </cell>
          <cell r="BC102" t="str">
            <v>EVERETT</v>
          </cell>
          <cell r="BD102">
            <v>8309320</v>
          </cell>
          <cell r="BE102">
            <v>9045094</v>
          </cell>
          <cell r="BF102">
            <v>0</v>
          </cell>
          <cell r="BG102">
            <v>390516.6</v>
          </cell>
          <cell r="BH102">
            <v>143005.6</v>
          </cell>
          <cell r="BL102">
            <v>0</v>
          </cell>
          <cell r="BM102">
            <v>533522.19999999995</v>
          </cell>
          <cell r="BN102">
            <v>0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5.12</v>
          </cell>
          <cell r="E103">
            <v>69952</v>
          </cell>
          <cell r="F103">
            <v>0</v>
          </cell>
          <cell r="G103">
            <v>4788</v>
          </cell>
          <cell r="H103">
            <v>74740</v>
          </cell>
          <cell r="J103">
            <v>4788</v>
          </cell>
          <cell r="K103">
            <v>0</v>
          </cell>
          <cell r="L103">
            <v>43547.746537783351</v>
          </cell>
          <cell r="M103">
            <v>48335.746537783351</v>
          </cell>
          <cell r="O103">
            <v>26404.253462216649</v>
          </cell>
          <cell r="Q103">
            <v>4788</v>
          </cell>
          <cell r="R103">
            <v>0</v>
          </cell>
          <cell r="S103">
            <v>0</v>
          </cell>
          <cell r="T103">
            <v>0</v>
          </cell>
          <cell r="U103">
            <v>43547.746537783351</v>
          </cell>
          <cell r="V103">
            <v>48335.746537783351</v>
          </cell>
          <cell r="X103">
            <v>62647.6</v>
          </cell>
          <cell r="AA103">
            <v>94</v>
          </cell>
          <cell r="AB103">
            <v>5.12</v>
          </cell>
          <cell r="AC103">
            <v>1.3782542113323125E-2</v>
          </cell>
          <cell r="AD103">
            <v>0</v>
          </cell>
          <cell r="AE103">
            <v>0</v>
          </cell>
          <cell r="AF103">
            <v>0</v>
          </cell>
          <cell r="AG103">
            <v>69952</v>
          </cell>
          <cell r="AH103">
            <v>0</v>
          </cell>
          <cell r="AI103">
            <v>0</v>
          </cell>
          <cell r="AJ103">
            <v>69952</v>
          </cell>
          <cell r="AK103">
            <v>0</v>
          </cell>
          <cell r="AL103">
            <v>4788</v>
          </cell>
          <cell r="AM103">
            <v>74740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74740</v>
          </cell>
          <cell r="AT103">
            <v>94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BA103">
            <v>94</v>
          </cell>
          <cell r="BB103">
            <v>94</v>
          </cell>
          <cell r="BC103" t="str">
            <v>FAIRHAVEN</v>
          </cell>
          <cell r="BD103">
            <v>69952</v>
          </cell>
          <cell r="BE103">
            <v>13803</v>
          </cell>
          <cell r="BF103">
            <v>56149</v>
          </cell>
          <cell r="BG103">
            <v>1710.6</v>
          </cell>
          <cell r="BH103">
            <v>0</v>
          </cell>
          <cell r="BL103">
            <v>0</v>
          </cell>
          <cell r="BM103">
            <v>57859.6</v>
          </cell>
          <cell r="BN103">
            <v>43547.746537783351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1756</v>
          </cell>
          <cell r="E104">
            <v>21530469</v>
          </cell>
          <cell r="F104">
            <v>0</v>
          </cell>
          <cell r="G104">
            <v>1647089</v>
          </cell>
          <cell r="H104">
            <v>23177558</v>
          </cell>
          <cell r="J104">
            <v>1647089</v>
          </cell>
          <cell r="K104">
            <v>0</v>
          </cell>
          <cell r="L104">
            <v>2160683.7735367618</v>
          </cell>
          <cell r="M104">
            <v>3807772.7735367618</v>
          </cell>
          <cell r="O104">
            <v>19369785.22646324</v>
          </cell>
          <cell r="Q104">
            <v>1647089</v>
          </cell>
          <cell r="R104">
            <v>0</v>
          </cell>
          <cell r="S104">
            <v>0</v>
          </cell>
          <cell r="T104">
            <v>0</v>
          </cell>
          <cell r="U104">
            <v>2160683.7735367618</v>
          </cell>
          <cell r="V104">
            <v>3807772.7735367618</v>
          </cell>
          <cell r="X104">
            <v>6731610.7999999998</v>
          </cell>
          <cell r="AA104">
            <v>95</v>
          </cell>
          <cell r="AB104">
            <v>1756</v>
          </cell>
          <cell r="AC104">
            <v>4.1420118343195263E-2</v>
          </cell>
          <cell r="AD104">
            <v>0</v>
          </cell>
          <cell r="AE104">
            <v>1</v>
          </cell>
          <cell r="AF104">
            <v>0</v>
          </cell>
          <cell r="AG104">
            <v>21530469</v>
          </cell>
          <cell r="AH104">
            <v>0</v>
          </cell>
          <cell r="AI104">
            <v>0</v>
          </cell>
          <cell r="AJ104">
            <v>21530469</v>
          </cell>
          <cell r="AK104">
            <v>0</v>
          </cell>
          <cell r="AL104">
            <v>1647089</v>
          </cell>
          <cell r="AM104">
            <v>23177558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23177558</v>
          </cell>
          <cell r="AT104">
            <v>95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BA104">
            <v>95</v>
          </cell>
          <cell r="BB104">
            <v>95</v>
          </cell>
          <cell r="BC104" t="str">
            <v>FALL RIVER</v>
          </cell>
          <cell r="BD104">
            <v>21530469</v>
          </cell>
          <cell r="BE104">
            <v>18744556</v>
          </cell>
          <cell r="BF104">
            <v>2785913</v>
          </cell>
          <cell r="BG104">
            <v>1244224.8</v>
          </cell>
          <cell r="BH104">
            <v>1054384</v>
          </cell>
          <cell r="BL104">
            <v>0</v>
          </cell>
          <cell r="BM104">
            <v>5084521.8</v>
          </cell>
          <cell r="BN104">
            <v>2160683.7735367618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108</v>
          </cell>
          <cell r="E105">
            <v>1908151</v>
          </cell>
          <cell r="F105">
            <v>0</v>
          </cell>
          <cell r="G105">
            <v>101304</v>
          </cell>
          <cell r="H105">
            <v>2009455</v>
          </cell>
          <cell r="J105">
            <v>101304</v>
          </cell>
          <cell r="K105">
            <v>0</v>
          </cell>
          <cell r="L105">
            <v>303666.98576841294</v>
          </cell>
          <cell r="M105">
            <v>404970.98576841294</v>
          </cell>
          <cell r="O105">
            <v>1604484.0142315871</v>
          </cell>
          <cell r="Q105">
            <v>101304</v>
          </cell>
          <cell r="R105">
            <v>0</v>
          </cell>
          <cell r="S105">
            <v>0</v>
          </cell>
          <cell r="T105">
            <v>0</v>
          </cell>
          <cell r="U105">
            <v>303666.98576841294</v>
          </cell>
          <cell r="V105">
            <v>404970.98576841294</v>
          </cell>
          <cell r="X105">
            <v>755180.4</v>
          </cell>
          <cell r="AA105">
            <v>96</v>
          </cell>
          <cell r="AB105">
            <v>108</v>
          </cell>
          <cell r="AC105">
            <v>0</v>
          </cell>
          <cell r="AD105">
            <v>0</v>
          </cell>
          <cell r="AE105">
            <v>1</v>
          </cell>
          <cell r="AF105">
            <v>0</v>
          </cell>
          <cell r="AG105">
            <v>1908151</v>
          </cell>
          <cell r="AH105">
            <v>0</v>
          </cell>
          <cell r="AI105">
            <v>0</v>
          </cell>
          <cell r="AJ105">
            <v>1908151</v>
          </cell>
          <cell r="AK105">
            <v>0</v>
          </cell>
          <cell r="AL105">
            <v>101304</v>
          </cell>
          <cell r="AM105">
            <v>2009455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2009455</v>
          </cell>
          <cell r="AT105">
            <v>96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BA105">
            <v>96</v>
          </cell>
          <cell r="BB105">
            <v>96</v>
          </cell>
          <cell r="BC105" t="str">
            <v>FALMOUTH</v>
          </cell>
          <cell r="BD105">
            <v>1908151</v>
          </cell>
          <cell r="BE105">
            <v>1516613</v>
          </cell>
          <cell r="BF105">
            <v>391538</v>
          </cell>
          <cell r="BG105">
            <v>213610.8</v>
          </cell>
          <cell r="BH105">
            <v>48727.600000000006</v>
          </cell>
          <cell r="BL105">
            <v>0</v>
          </cell>
          <cell r="BM105">
            <v>653876.4</v>
          </cell>
          <cell r="BN105">
            <v>303666.98576841294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212</v>
          </cell>
          <cell r="E106">
            <v>2622310</v>
          </cell>
          <cell r="F106">
            <v>0</v>
          </cell>
          <cell r="G106">
            <v>198856</v>
          </cell>
          <cell r="H106">
            <v>2821166</v>
          </cell>
          <cell r="J106">
            <v>198856</v>
          </cell>
          <cell r="K106">
            <v>0</v>
          </cell>
          <cell r="L106">
            <v>270363.03050511429</v>
          </cell>
          <cell r="M106">
            <v>469219.03050511429</v>
          </cell>
          <cell r="O106">
            <v>2351946.9694948858</v>
          </cell>
          <cell r="Q106">
            <v>198856</v>
          </cell>
          <cell r="R106">
            <v>0</v>
          </cell>
          <cell r="S106">
            <v>0</v>
          </cell>
          <cell r="T106">
            <v>0</v>
          </cell>
          <cell r="U106">
            <v>270363.03050511429</v>
          </cell>
          <cell r="V106">
            <v>469219.03050511429</v>
          </cell>
          <cell r="X106">
            <v>716557.8</v>
          </cell>
          <cell r="AA106">
            <v>97</v>
          </cell>
          <cell r="AB106">
            <v>212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2622310</v>
          </cell>
          <cell r="AH106">
            <v>0</v>
          </cell>
          <cell r="AI106">
            <v>0</v>
          </cell>
          <cell r="AJ106">
            <v>2622310</v>
          </cell>
          <cell r="AK106">
            <v>0</v>
          </cell>
          <cell r="AL106">
            <v>198856</v>
          </cell>
          <cell r="AM106">
            <v>2821166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2821166</v>
          </cell>
          <cell r="AT106">
            <v>97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BA106">
            <v>97</v>
          </cell>
          <cell r="BB106">
            <v>97</v>
          </cell>
          <cell r="BC106" t="str">
            <v>FITCHBURG</v>
          </cell>
          <cell r="BD106">
            <v>2622310</v>
          </cell>
          <cell r="BE106">
            <v>2273713</v>
          </cell>
          <cell r="BF106">
            <v>348597</v>
          </cell>
          <cell r="BG106">
            <v>81121.2</v>
          </cell>
          <cell r="BH106">
            <v>87983.6</v>
          </cell>
          <cell r="BL106">
            <v>0</v>
          </cell>
          <cell r="BM106">
            <v>517701.80000000005</v>
          </cell>
          <cell r="BN106">
            <v>270363.03050511429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</v>
          </cell>
          <cell r="E107">
            <v>71859</v>
          </cell>
          <cell r="F107">
            <v>0</v>
          </cell>
          <cell r="G107">
            <v>2745</v>
          </cell>
          <cell r="H107">
            <v>74604</v>
          </cell>
          <cell r="J107">
            <v>2745</v>
          </cell>
          <cell r="K107">
            <v>0</v>
          </cell>
          <cell r="L107">
            <v>35871.107679905566</v>
          </cell>
          <cell r="M107">
            <v>38616.107679905566</v>
          </cell>
          <cell r="O107">
            <v>35987.892320094434</v>
          </cell>
          <cell r="Q107">
            <v>2745</v>
          </cell>
          <cell r="R107">
            <v>0</v>
          </cell>
          <cell r="S107">
            <v>0</v>
          </cell>
          <cell r="T107">
            <v>0</v>
          </cell>
          <cell r="U107">
            <v>35871.107679905566</v>
          </cell>
          <cell r="V107">
            <v>38616.107679905566</v>
          </cell>
          <cell r="X107">
            <v>64360.800000000003</v>
          </cell>
          <cell r="AA107">
            <v>98</v>
          </cell>
          <cell r="AB107">
            <v>3</v>
          </cell>
          <cell r="AC107">
            <v>7.2580645161290314E-2</v>
          </cell>
          <cell r="AD107">
            <v>0</v>
          </cell>
          <cell r="AE107">
            <v>0</v>
          </cell>
          <cell r="AF107">
            <v>0</v>
          </cell>
          <cell r="AG107">
            <v>71859</v>
          </cell>
          <cell r="AH107">
            <v>0</v>
          </cell>
          <cell r="AI107">
            <v>0</v>
          </cell>
          <cell r="AJ107">
            <v>71859</v>
          </cell>
          <cell r="AK107">
            <v>0</v>
          </cell>
          <cell r="AL107">
            <v>2745</v>
          </cell>
          <cell r="AM107">
            <v>74604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74604</v>
          </cell>
          <cell r="AT107">
            <v>98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BA107">
            <v>98</v>
          </cell>
          <cell r="BB107">
            <v>98</v>
          </cell>
          <cell r="BC107" t="str">
            <v>FLORIDA</v>
          </cell>
          <cell r="BD107">
            <v>71859</v>
          </cell>
          <cell r="BE107">
            <v>25608</v>
          </cell>
          <cell r="BF107">
            <v>46251</v>
          </cell>
          <cell r="BG107">
            <v>15364.8</v>
          </cell>
          <cell r="BH107">
            <v>0</v>
          </cell>
          <cell r="BL107">
            <v>0</v>
          </cell>
          <cell r="BM107">
            <v>61615.8</v>
          </cell>
          <cell r="BN107">
            <v>35871.107679905566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115</v>
          </cell>
          <cell r="E108">
            <v>1880905</v>
          </cell>
          <cell r="F108">
            <v>0</v>
          </cell>
          <cell r="G108">
            <v>107864</v>
          </cell>
          <cell r="H108">
            <v>1988769</v>
          </cell>
          <cell r="J108">
            <v>107864</v>
          </cell>
          <cell r="K108">
            <v>0</v>
          </cell>
          <cell r="L108">
            <v>54889.751655747052</v>
          </cell>
          <cell r="M108">
            <v>162753.75165574707</v>
          </cell>
          <cell r="O108">
            <v>1826015.2483442528</v>
          </cell>
          <cell r="Q108">
            <v>107864</v>
          </cell>
          <cell r="R108">
            <v>0</v>
          </cell>
          <cell r="S108">
            <v>0</v>
          </cell>
          <cell r="T108">
            <v>0</v>
          </cell>
          <cell r="U108">
            <v>54889.751655747052</v>
          </cell>
          <cell r="V108">
            <v>162753.75165574707</v>
          </cell>
          <cell r="X108">
            <v>265301</v>
          </cell>
          <cell r="AA108">
            <v>99</v>
          </cell>
          <cell r="AB108">
            <v>115</v>
          </cell>
          <cell r="AC108">
            <v>6.2111801242236021E-3</v>
          </cell>
          <cell r="AD108">
            <v>0</v>
          </cell>
          <cell r="AE108">
            <v>0</v>
          </cell>
          <cell r="AF108">
            <v>0</v>
          </cell>
          <cell r="AG108">
            <v>1880905</v>
          </cell>
          <cell r="AH108">
            <v>0</v>
          </cell>
          <cell r="AI108">
            <v>0</v>
          </cell>
          <cell r="AJ108">
            <v>1880905</v>
          </cell>
          <cell r="AK108">
            <v>0</v>
          </cell>
          <cell r="AL108">
            <v>107864</v>
          </cell>
          <cell r="AM108">
            <v>1988769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1988769</v>
          </cell>
          <cell r="AT108">
            <v>99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BA108">
            <v>99</v>
          </cell>
          <cell r="BB108">
            <v>99</v>
          </cell>
          <cell r="BC108" t="str">
            <v>FOXBOROUGH</v>
          </cell>
          <cell r="BD108">
            <v>1880905</v>
          </cell>
          <cell r="BE108">
            <v>1810132</v>
          </cell>
          <cell r="BF108">
            <v>70773</v>
          </cell>
          <cell r="BG108">
            <v>6420</v>
          </cell>
          <cell r="BH108">
            <v>80244</v>
          </cell>
          <cell r="BL108">
            <v>0</v>
          </cell>
          <cell r="BM108">
            <v>157437</v>
          </cell>
          <cell r="BN108">
            <v>54889.751655747052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370</v>
          </cell>
          <cell r="E109">
            <v>5530366</v>
          </cell>
          <cell r="F109">
            <v>0</v>
          </cell>
          <cell r="G109">
            <v>342836</v>
          </cell>
          <cell r="H109">
            <v>5873202</v>
          </cell>
          <cell r="J109">
            <v>342836</v>
          </cell>
          <cell r="K109">
            <v>0</v>
          </cell>
          <cell r="L109">
            <v>353759.03203167341</v>
          </cell>
          <cell r="M109">
            <v>696595.03203167347</v>
          </cell>
          <cell r="O109">
            <v>5176606.9679683261</v>
          </cell>
          <cell r="Q109">
            <v>342836</v>
          </cell>
          <cell r="R109">
            <v>0</v>
          </cell>
          <cell r="S109">
            <v>0</v>
          </cell>
          <cell r="T109">
            <v>0</v>
          </cell>
          <cell r="U109">
            <v>353759.03203167341</v>
          </cell>
          <cell r="V109">
            <v>696595.03203167347</v>
          </cell>
          <cell r="X109">
            <v>924781.6</v>
          </cell>
          <cell r="AA109">
            <v>100</v>
          </cell>
          <cell r="AB109">
            <v>370</v>
          </cell>
          <cell r="AC109">
            <v>4.3890274314214039</v>
          </cell>
          <cell r="AD109">
            <v>0</v>
          </cell>
          <cell r="AE109">
            <v>0</v>
          </cell>
          <cell r="AF109">
            <v>0</v>
          </cell>
          <cell r="AG109">
            <v>5530366</v>
          </cell>
          <cell r="AH109">
            <v>0</v>
          </cell>
          <cell r="AI109">
            <v>0</v>
          </cell>
          <cell r="AJ109">
            <v>5530366</v>
          </cell>
          <cell r="AK109">
            <v>0</v>
          </cell>
          <cell r="AL109">
            <v>342836</v>
          </cell>
          <cell r="AM109">
            <v>5873202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5873202</v>
          </cell>
          <cell r="AT109">
            <v>100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BA109">
            <v>100</v>
          </cell>
          <cell r="BB109">
            <v>100</v>
          </cell>
          <cell r="BC109" t="str">
            <v>FRAMINGHAM</v>
          </cell>
          <cell r="BD109">
            <v>5530366</v>
          </cell>
          <cell r="BE109">
            <v>5074241</v>
          </cell>
          <cell r="BF109">
            <v>456125</v>
          </cell>
          <cell r="BG109">
            <v>71823</v>
          </cell>
          <cell r="BH109">
            <v>53997.600000000006</v>
          </cell>
          <cell r="BL109">
            <v>0</v>
          </cell>
          <cell r="BM109">
            <v>581945.59999999998</v>
          </cell>
          <cell r="BN109">
            <v>353759.03203167341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372</v>
          </cell>
          <cell r="E110">
            <v>4567672</v>
          </cell>
          <cell r="F110">
            <v>0</v>
          </cell>
          <cell r="G110">
            <v>348936</v>
          </cell>
          <cell r="H110">
            <v>4916608</v>
          </cell>
          <cell r="J110">
            <v>348936</v>
          </cell>
          <cell r="K110">
            <v>0</v>
          </cell>
          <cell r="L110">
            <v>702700.19372740656</v>
          </cell>
          <cell r="M110">
            <v>1051636.1937274067</v>
          </cell>
          <cell r="O110">
            <v>3864971.8062725933</v>
          </cell>
          <cell r="Q110">
            <v>348936</v>
          </cell>
          <cell r="R110">
            <v>0</v>
          </cell>
          <cell r="S110">
            <v>0</v>
          </cell>
          <cell r="T110">
            <v>0</v>
          </cell>
          <cell r="U110">
            <v>702700.19372740656</v>
          </cell>
          <cell r="V110">
            <v>1051636.1937274067</v>
          </cell>
          <cell r="X110">
            <v>1324921.3999999999</v>
          </cell>
          <cell r="AA110">
            <v>101</v>
          </cell>
          <cell r="AB110">
            <v>372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4567672</v>
          </cell>
          <cell r="AH110">
            <v>0</v>
          </cell>
          <cell r="AI110">
            <v>0</v>
          </cell>
          <cell r="AJ110">
            <v>4567672</v>
          </cell>
          <cell r="AK110">
            <v>0</v>
          </cell>
          <cell r="AL110">
            <v>348936</v>
          </cell>
          <cell r="AM110">
            <v>4916608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4916608</v>
          </cell>
          <cell r="AT110">
            <v>101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BA110">
            <v>101</v>
          </cell>
          <cell r="BB110">
            <v>101</v>
          </cell>
          <cell r="BC110" t="str">
            <v>FRANKLIN</v>
          </cell>
          <cell r="BD110">
            <v>4567672</v>
          </cell>
          <cell r="BE110">
            <v>3661634</v>
          </cell>
          <cell r="BF110">
            <v>906038</v>
          </cell>
          <cell r="BG110">
            <v>69947.399999999994</v>
          </cell>
          <cell r="BH110">
            <v>0</v>
          </cell>
          <cell r="BL110">
            <v>0</v>
          </cell>
          <cell r="BM110">
            <v>975985.4</v>
          </cell>
          <cell r="BN110">
            <v>702700.19372740656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AA111">
            <v>102</v>
          </cell>
          <cell r="BA111">
            <v>102</v>
          </cell>
          <cell r="BB111">
            <v>102</v>
          </cell>
          <cell r="BC111" t="str">
            <v>FREETOWN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L111">
            <v>0</v>
          </cell>
          <cell r="BM111">
            <v>0</v>
          </cell>
          <cell r="BN111">
            <v>0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24</v>
          </cell>
          <cell r="E112">
            <v>303068</v>
          </cell>
          <cell r="F112">
            <v>0</v>
          </cell>
          <cell r="G112">
            <v>22512</v>
          </cell>
          <cell r="H112">
            <v>325580</v>
          </cell>
          <cell r="J112">
            <v>22512</v>
          </cell>
          <cell r="K112">
            <v>0</v>
          </cell>
          <cell r="L112">
            <v>59122.838631529725</v>
          </cell>
          <cell r="M112">
            <v>81634.838631529725</v>
          </cell>
          <cell r="O112">
            <v>243945.16136847029</v>
          </cell>
          <cell r="Q112">
            <v>22512</v>
          </cell>
          <cell r="R112">
            <v>0</v>
          </cell>
          <cell r="S112">
            <v>0</v>
          </cell>
          <cell r="T112">
            <v>0</v>
          </cell>
          <cell r="U112">
            <v>59122.838631529725</v>
          </cell>
          <cell r="V112">
            <v>81634.838631529725</v>
          </cell>
          <cell r="X112">
            <v>130467.4</v>
          </cell>
          <cell r="AA112">
            <v>103</v>
          </cell>
          <cell r="AB112">
            <v>24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303068</v>
          </cell>
          <cell r="AH112">
            <v>0</v>
          </cell>
          <cell r="AI112">
            <v>0</v>
          </cell>
          <cell r="AJ112">
            <v>303068</v>
          </cell>
          <cell r="AK112">
            <v>0</v>
          </cell>
          <cell r="AL112">
            <v>22512</v>
          </cell>
          <cell r="AM112">
            <v>325580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325580</v>
          </cell>
          <cell r="AT112">
            <v>103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BA112">
            <v>103</v>
          </cell>
          <cell r="BB112">
            <v>103</v>
          </cell>
          <cell r="BC112" t="str">
            <v>GARDNER</v>
          </cell>
          <cell r="BD112">
            <v>303068</v>
          </cell>
          <cell r="BE112">
            <v>226837</v>
          </cell>
          <cell r="BF112">
            <v>76231</v>
          </cell>
          <cell r="BG112">
            <v>0</v>
          </cell>
          <cell r="BH112">
            <v>31724.400000000001</v>
          </cell>
          <cell r="BL112">
            <v>0</v>
          </cell>
          <cell r="BM112">
            <v>107955.4</v>
          </cell>
          <cell r="BN112">
            <v>59122.838631529725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AA113">
            <v>104</v>
          </cell>
          <cell r="BA113">
            <v>104</v>
          </cell>
          <cell r="BB113">
            <v>104</v>
          </cell>
          <cell r="BC113" t="str">
            <v>AQUINNAH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L113">
            <v>0</v>
          </cell>
          <cell r="BM113">
            <v>0</v>
          </cell>
          <cell r="BN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</v>
          </cell>
          <cell r="E114">
            <v>37152</v>
          </cell>
          <cell r="F114">
            <v>0</v>
          </cell>
          <cell r="G114">
            <v>2814</v>
          </cell>
          <cell r="H114">
            <v>39966</v>
          </cell>
          <cell r="J114">
            <v>2814</v>
          </cell>
          <cell r="K114">
            <v>0</v>
          </cell>
          <cell r="L114">
            <v>0</v>
          </cell>
          <cell r="M114">
            <v>2814</v>
          </cell>
          <cell r="O114">
            <v>37152</v>
          </cell>
          <cell r="Q114">
            <v>2814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2814</v>
          </cell>
          <cell r="X114">
            <v>9420.7999999999993</v>
          </cell>
          <cell r="AA114">
            <v>105</v>
          </cell>
          <cell r="AB114">
            <v>3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37152</v>
          </cell>
          <cell r="AH114">
            <v>0</v>
          </cell>
          <cell r="AI114">
            <v>0</v>
          </cell>
          <cell r="AJ114">
            <v>37152</v>
          </cell>
          <cell r="AK114">
            <v>0</v>
          </cell>
          <cell r="AL114">
            <v>2814</v>
          </cell>
          <cell r="AM114">
            <v>39966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39966</v>
          </cell>
          <cell r="AT114">
            <v>105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BA114">
            <v>105</v>
          </cell>
          <cell r="BB114">
            <v>105</v>
          </cell>
          <cell r="BC114" t="str">
            <v>GEORGETOWN</v>
          </cell>
          <cell r="BD114">
            <v>37152</v>
          </cell>
          <cell r="BE114">
            <v>37469</v>
          </cell>
          <cell r="BF114">
            <v>0</v>
          </cell>
          <cell r="BG114">
            <v>1195.2</v>
          </cell>
          <cell r="BH114">
            <v>5411.6</v>
          </cell>
          <cell r="BL114">
            <v>0</v>
          </cell>
          <cell r="BM114">
            <v>6606.8</v>
          </cell>
          <cell r="BN114">
            <v>0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AA115">
            <v>106</v>
          </cell>
          <cell r="BA115">
            <v>106</v>
          </cell>
          <cell r="BB115">
            <v>106</v>
          </cell>
          <cell r="BC115" t="str">
            <v>GILL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L115">
            <v>0</v>
          </cell>
          <cell r="BM115">
            <v>0</v>
          </cell>
          <cell r="BN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1</v>
          </cell>
          <cell r="E116">
            <v>13800</v>
          </cell>
          <cell r="F116">
            <v>0</v>
          </cell>
          <cell r="G116">
            <v>909</v>
          </cell>
          <cell r="H116">
            <v>14709</v>
          </cell>
          <cell r="J116">
            <v>909</v>
          </cell>
          <cell r="K116">
            <v>0</v>
          </cell>
          <cell r="L116">
            <v>10702.931525430733</v>
          </cell>
          <cell r="M116">
            <v>11611.931525430733</v>
          </cell>
          <cell r="O116">
            <v>3097.068474569267</v>
          </cell>
          <cell r="Q116">
            <v>909</v>
          </cell>
          <cell r="R116">
            <v>0</v>
          </cell>
          <cell r="S116">
            <v>0</v>
          </cell>
          <cell r="T116">
            <v>0</v>
          </cell>
          <cell r="U116">
            <v>10702.931525430733</v>
          </cell>
          <cell r="V116">
            <v>11611.931525430733</v>
          </cell>
          <cell r="X116">
            <v>14709</v>
          </cell>
          <cell r="AA116">
            <v>107</v>
          </cell>
          <cell r="AB116">
            <v>1</v>
          </cell>
          <cell r="AC116">
            <v>3.0303030303030304E-2</v>
          </cell>
          <cell r="AD116">
            <v>0</v>
          </cell>
          <cell r="AE116">
            <v>0</v>
          </cell>
          <cell r="AF116">
            <v>0</v>
          </cell>
          <cell r="AG116">
            <v>13800</v>
          </cell>
          <cell r="AH116">
            <v>0</v>
          </cell>
          <cell r="AI116">
            <v>0</v>
          </cell>
          <cell r="AJ116">
            <v>13800</v>
          </cell>
          <cell r="AK116">
            <v>0</v>
          </cell>
          <cell r="AL116">
            <v>909</v>
          </cell>
          <cell r="AM116">
            <v>14709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14709</v>
          </cell>
          <cell r="AT116">
            <v>107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BA116">
            <v>107</v>
          </cell>
          <cell r="BB116">
            <v>107</v>
          </cell>
          <cell r="BC116" t="str">
            <v>GLOUCESTER</v>
          </cell>
          <cell r="BD116">
            <v>13800</v>
          </cell>
          <cell r="BE116">
            <v>0</v>
          </cell>
          <cell r="BF116">
            <v>13800</v>
          </cell>
          <cell r="BG116">
            <v>0</v>
          </cell>
          <cell r="BH116">
            <v>0</v>
          </cell>
          <cell r="BL116">
            <v>0</v>
          </cell>
          <cell r="BM116">
            <v>13800</v>
          </cell>
          <cell r="BN116">
            <v>10702.931525430733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X117">
            <v>0</v>
          </cell>
          <cell r="AA117">
            <v>108</v>
          </cell>
          <cell r="BA117">
            <v>108</v>
          </cell>
          <cell r="BB117">
            <v>108</v>
          </cell>
          <cell r="BC117" t="str">
            <v>GOSHEN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AA118">
            <v>109</v>
          </cell>
          <cell r="BA118">
            <v>109</v>
          </cell>
          <cell r="BB118">
            <v>109</v>
          </cell>
          <cell r="BC118" t="str">
            <v>GOSNOLD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L118">
            <v>0</v>
          </cell>
          <cell r="BM118">
            <v>0</v>
          </cell>
          <cell r="BN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25</v>
          </cell>
          <cell r="E119">
            <v>314878</v>
          </cell>
          <cell r="F119">
            <v>0</v>
          </cell>
          <cell r="G119">
            <v>23450</v>
          </cell>
          <cell r="H119">
            <v>338328</v>
          </cell>
          <cell r="J119">
            <v>23450</v>
          </cell>
          <cell r="K119">
            <v>0</v>
          </cell>
          <cell r="L119">
            <v>0</v>
          </cell>
          <cell r="M119">
            <v>23450</v>
          </cell>
          <cell r="O119">
            <v>314878</v>
          </cell>
          <cell r="Q119">
            <v>23450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23450</v>
          </cell>
          <cell r="X119">
            <v>36915.199999999997</v>
          </cell>
          <cell r="AA119">
            <v>110</v>
          </cell>
          <cell r="AB119">
            <v>25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314878</v>
          </cell>
          <cell r="AH119">
            <v>0</v>
          </cell>
          <cell r="AI119">
            <v>0</v>
          </cell>
          <cell r="AJ119">
            <v>314878</v>
          </cell>
          <cell r="AK119">
            <v>0</v>
          </cell>
          <cell r="AL119">
            <v>23450</v>
          </cell>
          <cell r="AM119">
            <v>338328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338328</v>
          </cell>
          <cell r="AT119">
            <v>110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A119">
            <v>110</v>
          </cell>
          <cell r="BB119">
            <v>110</v>
          </cell>
          <cell r="BC119" t="str">
            <v>GRAFTON</v>
          </cell>
          <cell r="BD119">
            <v>314878</v>
          </cell>
          <cell r="BE119">
            <v>323400</v>
          </cell>
          <cell r="BF119">
            <v>0</v>
          </cell>
          <cell r="BG119">
            <v>13465.199999999999</v>
          </cell>
          <cell r="BH119">
            <v>0</v>
          </cell>
          <cell r="BL119">
            <v>0</v>
          </cell>
          <cell r="BM119">
            <v>13465.199999999999</v>
          </cell>
          <cell r="BN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</v>
          </cell>
          <cell r="E120">
            <v>269742</v>
          </cell>
          <cell r="F120">
            <v>0</v>
          </cell>
          <cell r="G120">
            <v>18760</v>
          </cell>
          <cell r="H120">
            <v>288502</v>
          </cell>
          <cell r="J120">
            <v>18760</v>
          </cell>
          <cell r="K120">
            <v>0</v>
          </cell>
          <cell r="L120">
            <v>59524.586351107493</v>
          </cell>
          <cell r="M120">
            <v>78284.586351107486</v>
          </cell>
          <cell r="O120">
            <v>210217.41364889251</v>
          </cell>
          <cell r="Q120">
            <v>18760</v>
          </cell>
          <cell r="R120">
            <v>0</v>
          </cell>
          <cell r="S120">
            <v>0</v>
          </cell>
          <cell r="T120">
            <v>0</v>
          </cell>
          <cell r="U120">
            <v>59524.586351107493</v>
          </cell>
          <cell r="V120">
            <v>78284.586351107486</v>
          </cell>
          <cell r="X120">
            <v>118654.6</v>
          </cell>
          <cell r="AA120">
            <v>111</v>
          </cell>
          <cell r="AB120">
            <v>20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269742</v>
          </cell>
          <cell r="AH120">
            <v>0</v>
          </cell>
          <cell r="AI120">
            <v>0</v>
          </cell>
          <cell r="AJ120">
            <v>269742</v>
          </cell>
          <cell r="AK120">
            <v>0</v>
          </cell>
          <cell r="AL120">
            <v>18760</v>
          </cell>
          <cell r="AM120">
            <v>288502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288502</v>
          </cell>
          <cell r="AT120">
            <v>111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A120">
            <v>111</v>
          </cell>
          <cell r="BB120">
            <v>111</v>
          </cell>
          <cell r="BC120" t="str">
            <v>GRANBY</v>
          </cell>
          <cell r="BD120">
            <v>269742</v>
          </cell>
          <cell r="BE120">
            <v>192993</v>
          </cell>
          <cell r="BF120">
            <v>76749</v>
          </cell>
          <cell r="BG120">
            <v>23145.599999999999</v>
          </cell>
          <cell r="BH120">
            <v>0</v>
          </cell>
          <cell r="BL120">
            <v>0</v>
          </cell>
          <cell r="BM120">
            <v>99894.6</v>
          </cell>
          <cell r="BN120">
            <v>59524.586351107493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112</v>
          </cell>
          <cell r="BA121">
            <v>112</v>
          </cell>
          <cell r="BB121">
            <v>112</v>
          </cell>
          <cell r="BC121" t="str">
            <v>GRANVILLE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X122">
            <v>0</v>
          </cell>
          <cell r="AA122">
            <v>113</v>
          </cell>
          <cell r="BA122">
            <v>113</v>
          </cell>
          <cell r="BB122">
            <v>113</v>
          </cell>
          <cell r="BC122" t="str">
            <v>GREAT BARRINGTON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87</v>
          </cell>
          <cell r="E123">
            <v>1170871</v>
          </cell>
          <cell r="F123">
            <v>0</v>
          </cell>
          <cell r="G123">
            <v>81606</v>
          </cell>
          <cell r="H123">
            <v>1252477</v>
          </cell>
          <cell r="J123">
            <v>81606</v>
          </cell>
          <cell r="K123">
            <v>0</v>
          </cell>
          <cell r="L123">
            <v>103879.70620178747</v>
          </cell>
          <cell r="M123">
            <v>185485.70620178746</v>
          </cell>
          <cell r="O123">
            <v>1066991.2937982124</v>
          </cell>
          <cell r="Q123">
            <v>81606</v>
          </cell>
          <cell r="R123">
            <v>0</v>
          </cell>
          <cell r="S123">
            <v>0</v>
          </cell>
          <cell r="T123">
            <v>0</v>
          </cell>
          <cell r="U123">
            <v>103879.70620178747</v>
          </cell>
          <cell r="V123">
            <v>185485.70620178746</v>
          </cell>
          <cell r="X123">
            <v>240775</v>
          </cell>
          <cell r="AA123">
            <v>114</v>
          </cell>
          <cell r="AB123">
            <v>87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1170871</v>
          </cell>
          <cell r="AH123">
            <v>0</v>
          </cell>
          <cell r="AI123">
            <v>0</v>
          </cell>
          <cell r="AJ123">
            <v>1170871</v>
          </cell>
          <cell r="AK123">
            <v>0</v>
          </cell>
          <cell r="AL123">
            <v>81606</v>
          </cell>
          <cell r="AM123">
            <v>1252477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1252477</v>
          </cell>
          <cell r="AT123">
            <v>114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BA123">
            <v>114</v>
          </cell>
          <cell r="BB123">
            <v>114</v>
          </cell>
          <cell r="BC123" t="str">
            <v>GREENFIELD</v>
          </cell>
          <cell r="BD123">
            <v>1170871</v>
          </cell>
          <cell r="BE123">
            <v>1036932</v>
          </cell>
          <cell r="BF123">
            <v>133939</v>
          </cell>
          <cell r="BG123">
            <v>0</v>
          </cell>
          <cell r="BH123">
            <v>25230</v>
          </cell>
          <cell r="BL123">
            <v>0</v>
          </cell>
          <cell r="BM123">
            <v>159169</v>
          </cell>
          <cell r="BN123">
            <v>103879.70620178747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X124">
            <v>0</v>
          </cell>
          <cell r="AA124">
            <v>115</v>
          </cell>
          <cell r="BA124">
            <v>115</v>
          </cell>
          <cell r="BB124">
            <v>115</v>
          </cell>
          <cell r="BC124" t="str">
            <v>GROTON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X125">
            <v>0</v>
          </cell>
          <cell r="AA125">
            <v>116</v>
          </cell>
          <cell r="BA125">
            <v>116</v>
          </cell>
          <cell r="BB125">
            <v>116</v>
          </cell>
          <cell r="BC125" t="str">
            <v>GROVELAND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42</v>
          </cell>
          <cell r="E126">
            <v>593614</v>
          </cell>
          <cell r="F126">
            <v>0</v>
          </cell>
          <cell r="G126">
            <v>39396</v>
          </cell>
          <cell r="H126">
            <v>633010</v>
          </cell>
          <cell r="J126">
            <v>39396</v>
          </cell>
          <cell r="K126">
            <v>0</v>
          </cell>
          <cell r="L126">
            <v>0</v>
          </cell>
          <cell r="M126">
            <v>39396</v>
          </cell>
          <cell r="O126">
            <v>593614</v>
          </cell>
          <cell r="Q126">
            <v>39396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39396</v>
          </cell>
          <cell r="X126">
            <v>85615.200000000012</v>
          </cell>
          <cell r="AA126">
            <v>117</v>
          </cell>
          <cell r="AB126">
            <v>42</v>
          </cell>
          <cell r="AC126">
            <v>0</v>
          </cell>
          <cell r="AD126">
            <v>0</v>
          </cell>
          <cell r="AE126">
            <v>15</v>
          </cell>
          <cell r="AF126">
            <v>0</v>
          </cell>
          <cell r="AG126">
            <v>593614</v>
          </cell>
          <cell r="AH126">
            <v>0</v>
          </cell>
          <cell r="AI126">
            <v>0</v>
          </cell>
          <cell r="AJ126">
            <v>593614</v>
          </cell>
          <cell r="AK126">
            <v>0</v>
          </cell>
          <cell r="AL126">
            <v>39396</v>
          </cell>
          <cell r="AM126">
            <v>633010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633010</v>
          </cell>
          <cell r="AT126">
            <v>117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BA126">
            <v>117</v>
          </cell>
          <cell r="BB126">
            <v>117</v>
          </cell>
          <cell r="BC126" t="str">
            <v>HADLEY</v>
          </cell>
          <cell r="BD126">
            <v>593614</v>
          </cell>
          <cell r="BE126">
            <v>603191</v>
          </cell>
          <cell r="BF126">
            <v>0</v>
          </cell>
          <cell r="BG126">
            <v>0</v>
          </cell>
          <cell r="BH126">
            <v>46219.200000000004</v>
          </cell>
          <cell r="BL126">
            <v>0</v>
          </cell>
          <cell r="BM126">
            <v>46219.200000000004</v>
          </cell>
          <cell r="BN126">
            <v>0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3</v>
          </cell>
          <cell r="E127">
            <v>33952</v>
          </cell>
          <cell r="F127">
            <v>0</v>
          </cell>
          <cell r="G127">
            <v>2814</v>
          </cell>
          <cell r="H127">
            <v>36766</v>
          </cell>
          <cell r="J127">
            <v>2814</v>
          </cell>
          <cell r="K127">
            <v>0</v>
          </cell>
          <cell r="L127">
            <v>0</v>
          </cell>
          <cell r="M127">
            <v>2814</v>
          </cell>
          <cell r="O127">
            <v>33952</v>
          </cell>
          <cell r="Q127">
            <v>2814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2814</v>
          </cell>
          <cell r="X127">
            <v>30094.2</v>
          </cell>
          <cell r="AA127">
            <v>118</v>
          </cell>
          <cell r="AB127">
            <v>3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33952</v>
          </cell>
          <cell r="AH127">
            <v>0</v>
          </cell>
          <cell r="AI127">
            <v>0</v>
          </cell>
          <cell r="AJ127">
            <v>33952</v>
          </cell>
          <cell r="AK127">
            <v>0</v>
          </cell>
          <cell r="AL127">
            <v>2814</v>
          </cell>
          <cell r="AM127">
            <v>36766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36766</v>
          </cell>
          <cell r="AT127">
            <v>118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BA127">
            <v>118</v>
          </cell>
          <cell r="BB127">
            <v>118</v>
          </cell>
          <cell r="BC127" t="str">
            <v>HALIFAX</v>
          </cell>
          <cell r="BD127">
            <v>33952</v>
          </cell>
          <cell r="BE127">
            <v>45467</v>
          </cell>
          <cell r="BF127">
            <v>0</v>
          </cell>
          <cell r="BG127">
            <v>27280.2</v>
          </cell>
          <cell r="BH127">
            <v>0</v>
          </cell>
          <cell r="BL127">
            <v>0</v>
          </cell>
          <cell r="BM127">
            <v>27280.2</v>
          </cell>
          <cell r="BN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AA128">
            <v>119</v>
          </cell>
          <cell r="BA128">
            <v>119</v>
          </cell>
          <cell r="BB128">
            <v>119</v>
          </cell>
          <cell r="BC128" t="str">
            <v>HAMILTON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L128">
            <v>0</v>
          </cell>
          <cell r="BM128">
            <v>0</v>
          </cell>
          <cell r="BN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X129">
            <v>0</v>
          </cell>
          <cell r="AA129">
            <v>120</v>
          </cell>
          <cell r="BA129">
            <v>120</v>
          </cell>
          <cell r="BB129">
            <v>120</v>
          </cell>
          <cell r="BC129" t="str">
            <v>HAMPDEN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L129">
            <v>0</v>
          </cell>
          <cell r="BM129">
            <v>0</v>
          </cell>
          <cell r="BN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AA130">
            <v>121</v>
          </cell>
          <cell r="BA130">
            <v>121</v>
          </cell>
          <cell r="BB130">
            <v>121</v>
          </cell>
          <cell r="BC130" t="str">
            <v>HANCOCK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31</v>
          </cell>
          <cell r="E131">
            <v>436015</v>
          </cell>
          <cell r="F131">
            <v>0</v>
          </cell>
          <cell r="G131">
            <v>29078</v>
          </cell>
          <cell r="H131">
            <v>465093</v>
          </cell>
          <cell r="J131">
            <v>29078</v>
          </cell>
          <cell r="K131">
            <v>0</v>
          </cell>
          <cell r="L131">
            <v>81446.206609535002</v>
          </cell>
          <cell r="M131">
            <v>110524.206609535</v>
          </cell>
          <cell r="O131">
            <v>354568.79339046497</v>
          </cell>
          <cell r="Q131">
            <v>29078</v>
          </cell>
          <cell r="R131">
            <v>0</v>
          </cell>
          <cell r="S131">
            <v>0</v>
          </cell>
          <cell r="T131">
            <v>0</v>
          </cell>
          <cell r="U131">
            <v>81446.206609535002</v>
          </cell>
          <cell r="V131">
            <v>110524.206609535</v>
          </cell>
          <cell r="X131">
            <v>152866.79999999999</v>
          </cell>
          <cell r="AA131">
            <v>122</v>
          </cell>
          <cell r="AB131">
            <v>31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436015</v>
          </cell>
          <cell r="AH131">
            <v>0</v>
          </cell>
          <cell r="AI131">
            <v>0</v>
          </cell>
          <cell r="AJ131">
            <v>436015</v>
          </cell>
          <cell r="AK131">
            <v>0</v>
          </cell>
          <cell r="AL131">
            <v>29078</v>
          </cell>
          <cell r="AM131">
            <v>465093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465093</v>
          </cell>
          <cell r="AT131">
            <v>122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BA131">
            <v>122</v>
          </cell>
          <cell r="BB131">
            <v>122</v>
          </cell>
          <cell r="BC131" t="str">
            <v>HANOVER</v>
          </cell>
          <cell r="BD131">
            <v>436015</v>
          </cell>
          <cell r="BE131">
            <v>331001</v>
          </cell>
          <cell r="BF131">
            <v>105014</v>
          </cell>
          <cell r="BG131">
            <v>0</v>
          </cell>
          <cell r="BH131">
            <v>18774.8</v>
          </cell>
          <cell r="BL131">
            <v>0</v>
          </cell>
          <cell r="BM131">
            <v>123788.8</v>
          </cell>
          <cell r="BN131">
            <v>81446.206609535002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X132">
            <v>0</v>
          </cell>
          <cell r="AA132">
            <v>123</v>
          </cell>
          <cell r="BA132">
            <v>123</v>
          </cell>
          <cell r="BB132">
            <v>123</v>
          </cell>
          <cell r="BC132" t="str">
            <v>HANSON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L132">
            <v>0</v>
          </cell>
          <cell r="BM132">
            <v>0</v>
          </cell>
          <cell r="BN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AA133">
            <v>124</v>
          </cell>
          <cell r="BA133">
            <v>124</v>
          </cell>
          <cell r="BB133">
            <v>124</v>
          </cell>
          <cell r="BC133" t="str">
            <v>HARDWICK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22</v>
          </cell>
          <cell r="E134">
            <v>348700</v>
          </cell>
          <cell r="F134">
            <v>0</v>
          </cell>
          <cell r="G134">
            <v>20636</v>
          </cell>
          <cell r="H134">
            <v>369336</v>
          </cell>
          <cell r="J134">
            <v>20636</v>
          </cell>
          <cell r="K134">
            <v>0</v>
          </cell>
          <cell r="L134">
            <v>88267.386520126543</v>
          </cell>
          <cell r="M134">
            <v>108903.38652012654</v>
          </cell>
          <cell r="O134">
            <v>260432.61347987346</v>
          </cell>
          <cell r="Q134">
            <v>20636</v>
          </cell>
          <cell r="R134">
            <v>0</v>
          </cell>
          <cell r="S134">
            <v>0</v>
          </cell>
          <cell r="T134">
            <v>0</v>
          </cell>
          <cell r="U134">
            <v>88267.386520126543</v>
          </cell>
          <cell r="V134">
            <v>108903.38652012654</v>
          </cell>
          <cell r="X134">
            <v>135232.20000000001</v>
          </cell>
          <cell r="AA134">
            <v>125</v>
          </cell>
          <cell r="AB134">
            <v>22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348700</v>
          </cell>
          <cell r="AH134">
            <v>0</v>
          </cell>
          <cell r="AI134">
            <v>0</v>
          </cell>
          <cell r="AJ134">
            <v>348700</v>
          </cell>
          <cell r="AK134">
            <v>0</v>
          </cell>
          <cell r="AL134">
            <v>20636</v>
          </cell>
          <cell r="AM134">
            <v>369336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369336</v>
          </cell>
          <cell r="AT134">
            <v>125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BA134">
            <v>125</v>
          </cell>
          <cell r="BB134">
            <v>125</v>
          </cell>
          <cell r="BC134" t="str">
            <v>HARVARD</v>
          </cell>
          <cell r="BD134">
            <v>348700</v>
          </cell>
          <cell r="BE134">
            <v>234891</v>
          </cell>
          <cell r="BF134">
            <v>113809</v>
          </cell>
          <cell r="BG134">
            <v>0</v>
          </cell>
          <cell r="BH134">
            <v>787.2</v>
          </cell>
          <cell r="BL134">
            <v>0</v>
          </cell>
          <cell r="BM134">
            <v>114596.2</v>
          </cell>
          <cell r="BN134">
            <v>88267.386520126543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AA135">
            <v>126</v>
          </cell>
          <cell r="BA135">
            <v>126</v>
          </cell>
          <cell r="BB135">
            <v>126</v>
          </cell>
          <cell r="BC135" t="str">
            <v>HARWICH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L135">
            <v>0</v>
          </cell>
          <cell r="BM135">
            <v>0</v>
          </cell>
          <cell r="BN135">
            <v>0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12</v>
          </cell>
          <cell r="E136">
            <v>162557</v>
          </cell>
          <cell r="F136">
            <v>0</v>
          </cell>
          <cell r="G136">
            <v>11256</v>
          </cell>
          <cell r="H136">
            <v>173813</v>
          </cell>
          <cell r="J136">
            <v>11256</v>
          </cell>
          <cell r="K136">
            <v>0</v>
          </cell>
          <cell r="L136">
            <v>34534.792388723166</v>
          </cell>
          <cell r="M136">
            <v>45790.792388723166</v>
          </cell>
          <cell r="O136">
            <v>128022.20761127683</v>
          </cell>
          <cell r="Q136">
            <v>11256</v>
          </cell>
          <cell r="R136">
            <v>0</v>
          </cell>
          <cell r="S136">
            <v>0</v>
          </cell>
          <cell r="T136">
            <v>0</v>
          </cell>
          <cell r="U136">
            <v>34534.792388723166</v>
          </cell>
          <cell r="V136">
            <v>45790.792388723166</v>
          </cell>
          <cell r="X136">
            <v>60986</v>
          </cell>
          <cell r="AA136">
            <v>127</v>
          </cell>
          <cell r="AB136">
            <v>12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162557</v>
          </cell>
          <cell r="AH136">
            <v>0</v>
          </cell>
          <cell r="AI136">
            <v>0</v>
          </cell>
          <cell r="AJ136">
            <v>162557</v>
          </cell>
          <cell r="AK136">
            <v>0</v>
          </cell>
          <cell r="AL136">
            <v>11256</v>
          </cell>
          <cell r="AM136">
            <v>173813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173813</v>
          </cell>
          <cell r="AT136">
            <v>127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BA136">
            <v>127</v>
          </cell>
          <cell r="BB136">
            <v>127</v>
          </cell>
          <cell r="BC136" t="str">
            <v>HATFIELD</v>
          </cell>
          <cell r="BD136">
            <v>162557</v>
          </cell>
          <cell r="BE136">
            <v>118029</v>
          </cell>
          <cell r="BF136">
            <v>44528</v>
          </cell>
          <cell r="BG136">
            <v>5202</v>
          </cell>
          <cell r="BH136">
            <v>0</v>
          </cell>
          <cell r="BL136">
            <v>0</v>
          </cell>
          <cell r="BM136">
            <v>49730</v>
          </cell>
          <cell r="BN136">
            <v>34534.792388723166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353</v>
          </cell>
          <cell r="E137">
            <v>3919272</v>
          </cell>
          <cell r="F137">
            <v>0</v>
          </cell>
          <cell r="G137">
            <v>330132</v>
          </cell>
          <cell r="H137">
            <v>4249404</v>
          </cell>
          <cell r="J137">
            <v>330132</v>
          </cell>
          <cell r="K137">
            <v>0</v>
          </cell>
          <cell r="L137">
            <v>262180.71691139735</v>
          </cell>
          <cell r="M137">
            <v>592312.71691139741</v>
          </cell>
          <cell r="O137">
            <v>3657091.2830886026</v>
          </cell>
          <cell r="Q137">
            <v>330132</v>
          </cell>
          <cell r="R137">
            <v>0</v>
          </cell>
          <cell r="S137">
            <v>0</v>
          </cell>
          <cell r="T137">
            <v>0</v>
          </cell>
          <cell r="U137">
            <v>262180.71691139735</v>
          </cell>
          <cell r="V137">
            <v>592312.71691139741</v>
          </cell>
          <cell r="X137">
            <v>957953.4</v>
          </cell>
          <cell r="AA137">
            <v>128</v>
          </cell>
          <cell r="AB137">
            <v>353</v>
          </cell>
          <cell r="AC137">
            <v>1.0638131698960387</v>
          </cell>
          <cell r="AD137">
            <v>0</v>
          </cell>
          <cell r="AE137">
            <v>0</v>
          </cell>
          <cell r="AF137">
            <v>0</v>
          </cell>
          <cell r="AG137">
            <v>3919272</v>
          </cell>
          <cell r="AH137">
            <v>0</v>
          </cell>
          <cell r="AI137">
            <v>0</v>
          </cell>
          <cell r="AJ137">
            <v>3919272</v>
          </cell>
          <cell r="AK137">
            <v>0</v>
          </cell>
          <cell r="AL137">
            <v>330132</v>
          </cell>
          <cell r="AM137">
            <v>4249404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4249404</v>
          </cell>
          <cell r="AT137">
            <v>128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BA137">
            <v>128</v>
          </cell>
          <cell r="BB137">
            <v>128</v>
          </cell>
          <cell r="BC137" t="str">
            <v>HAVERHILL</v>
          </cell>
          <cell r="BD137">
            <v>3919272</v>
          </cell>
          <cell r="BE137">
            <v>3581225</v>
          </cell>
          <cell r="BF137">
            <v>338047</v>
          </cell>
          <cell r="BG137">
            <v>192192</v>
          </cell>
          <cell r="BH137">
            <v>97582.400000000009</v>
          </cell>
          <cell r="BL137">
            <v>0</v>
          </cell>
          <cell r="BM137">
            <v>627821.4</v>
          </cell>
          <cell r="BN137">
            <v>262180.71691139735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AA138">
            <v>129</v>
          </cell>
          <cell r="BA138">
            <v>129</v>
          </cell>
          <cell r="BB138">
            <v>129</v>
          </cell>
          <cell r="BC138" t="str">
            <v>HAWLEY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X139">
            <v>0</v>
          </cell>
          <cell r="AA139">
            <v>130</v>
          </cell>
          <cell r="BA139">
            <v>130</v>
          </cell>
          <cell r="BB139">
            <v>130</v>
          </cell>
          <cell r="BC139" t="str">
            <v>HEATH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</v>
          </cell>
          <cell r="E140">
            <v>170257</v>
          </cell>
          <cell r="F140">
            <v>0</v>
          </cell>
          <cell r="G140">
            <v>12188</v>
          </cell>
          <cell r="H140">
            <v>182445</v>
          </cell>
          <cell r="J140">
            <v>12188</v>
          </cell>
          <cell r="K140">
            <v>0</v>
          </cell>
          <cell r="L140">
            <v>49401.009162596813</v>
          </cell>
          <cell r="M140">
            <v>61589.009162596813</v>
          </cell>
          <cell r="O140">
            <v>120855.99083740319</v>
          </cell>
          <cell r="Q140">
            <v>12188</v>
          </cell>
          <cell r="R140">
            <v>0</v>
          </cell>
          <cell r="S140">
            <v>0</v>
          </cell>
          <cell r="T140">
            <v>0</v>
          </cell>
          <cell r="U140">
            <v>49401.009162596813</v>
          </cell>
          <cell r="V140">
            <v>61589.009162596813</v>
          </cell>
          <cell r="X140">
            <v>86566.399999999994</v>
          </cell>
          <cell r="AA140">
            <v>131</v>
          </cell>
          <cell r="AB140">
            <v>13</v>
          </cell>
          <cell r="AC140">
            <v>6.2111801242236021E-3</v>
          </cell>
          <cell r="AD140">
            <v>0</v>
          </cell>
          <cell r="AE140">
            <v>0</v>
          </cell>
          <cell r="AF140">
            <v>0</v>
          </cell>
          <cell r="AG140">
            <v>170257</v>
          </cell>
          <cell r="AH140">
            <v>0</v>
          </cell>
          <cell r="AI140">
            <v>0</v>
          </cell>
          <cell r="AJ140">
            <v>170257</v>
          </cell>
          <cell r="AK140">
            <v>0</v>
          </cell>
          <cell r="AL140">
            <v>12188</v>
          </cell>
          <cell r="AM140">
            <v>182445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182445</v>
          </cell>
          <cell r="AT140">
            <v>131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BA140">
            <v>131</v>
          </cell>
          <cell r="BB140">
            <v>131</v>
          </cell>
          <cell r="BC140" t="str">
            <v>HINGHAM</v>
          </cell>
          <cell r="BD140">
            <v>170257</v>
          </cell>
          <cell r="BE140">
            <v>106561</v>
          </cell>
          <cell r="BF140">
            <v>63696</v>
          </cell>
          <cell r="BG140">
            <v>0</v>
          </cell>
          <cell r="BH140">
            <v>10682.400000000001</v>
          </cell>
          <cell r="BL140">
            <v>0</v>
          </cell>
          <cell r="BM140">
            <v>74378.399999999994</v>
          </cell>
          <cell r="BN140">
            <v>49401.009162596813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AA141">
            <v>132</v>
          </cell>
          <cell r="BA141">
            <v>132</v>
          </cell>
          <cell r="BB141">
            <v>132</v>
          </cell>
          <cell r="BC141" t="str">
            <v>HINSDALE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43</v>
          </cell>
          <cell r="E142">
            <v>593808</v>
          </cell>
          <cell r="F142">
            <v>0</v>
          </cell>
          <cell r="G142">
            <v>40299</v>
          </cell>
          <cell r="H142">
            <v>634107</v>
          </cell>
          <cell r="J142">
            <v>40299</v>
          </cell>
          <cell r="K142">
            <v>0</v>
          </cell>
          <cell r="L142">
            <v>0</v>
          </cell>
          <cell r="M142">
            <v>40299</v>
          </cell>
          <cell r="O142">
            <v>593808</v>
          </cell>
          <cell r="Q142">
            <v>40299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40299</v>
          </cell>
          <cell r="X142">
            <v>177304</v>
          </cell>
          <cell r="AA142">
            <v>133</v>
          </cell>
          <cell r="AB142">
            <v>43</v>
          </cell>
          <cell r="AC142">
            <v>3.6260992291824994E-2</v>
          </cell>
          <cell r="AD142">
            <v>0</v>
          </cell>
          <cell r="AE142">
            <v>0</v>
          </cell>
          <cell r="AF142">
            <v>0</v>
          </cell>
          <cell r="AG142">
            <v>593808</v>
          </cell>
          <cell r="AH142">
            <v>0</v>
          </cell>
          <cell r="AI142">
            <v>0</v>
          </cell>
          <cell r="AJ142">
            <v>593808</v>
          </cell>
          <cell r="AK142">
            <v>0</v>
          </cell>
          <cell r="AL142">
            <v>40299</v>
          </cell>
          <cell r="AM142">
            <v>634107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634107</v>
          </cell>
          <cell r="AT142">
            <v>133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A142">
            <v>133</v>
          </cell>
          <cell r="BB142">
            <v>133</v>
          </cell>
          <cell r="BC142" t="str">
            <v>HOLBROOK</v>
          </cell>
          <cell r="BD142">
            <v>593808</v>
          </cell>
          <cell r="BE142">
            <v>599076</v>
          </cell>
          <cell r="BF142">
            <v>0</v>
          </cell>
          <cell r="BG142">
            <v>90916.2</v>
          </cell>
          <cell r="BH142">
            <v>46088.800000000003</v>
          </cell>
          <cell r="BL142">
            <v>0</v>
          </cell>
          <cell r="BM142">
            <v>137005</v>
          </cell>
          <cell r="BN142">
            <v>0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AA143">
            <v>134</v>
          </cell>
          <cell r="BA143">
            <v>134</v>
          </cell>
          <cell r="BB143">
            <v>134</v>
          </cell>
          <cell r="BC143" t="str">
            <v>HOLDEN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L143">
            <v>0</v>
          </cell>
          <cell r="BM143">
            <v>0</v>
          </cell>
          <cell r="BN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6</v>
          </cell>
          <cell r="E144">
            <v>92766</v>
          </cell>
          <cell r="F144">
            <v>0</v>
          </cell>
          <cell r="G144">
            <v>5628</v>
          </cell>
          <cell r="H144">
            <v>98394</v>
          </cell>
          <cell r="J144">
            <v>5628</v>
          </cell>
          <cell r="K144">
            <v>0</v>
          </cell>
          <cell r="L144">
            <v>11020.917172200778</v>
          </cell>
          <cell r="M144">
            <v>16648.917172200778</v>
          </cell>
          <cell r="O144">
            <v>81745.082827799226</v>
          </cell>
          <cell r="Q144">
            <v>5628</v>
          </cell>
          <cell r="R144">
            <v>0</v>
          </cell>
          <cell r="S144">
            <v>0</v>
          </cell>
          <cell r="T144">
            <v>0</v>
          </cell>
          <cell r="U144">
            <v>11020.917172200778</v>
          </cell>
          <cell r="V144">
            <v>16648.917172200778</v>
          </cell>
          <cell r="X144">
            <v>63553.200000000004</v>
          </cell>
          <cell r="AA144">
            <v>135</v>
          </cell>
          <cell r="AB144">
            <v>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92766</v>
          </cell>
          <cell r="AH144">
            <v>0</v>
          </cell>
          <cell r="AI144">
            <v>0</v>
          </cell>
          <cell r="AJ144">
            <v>92766</v>
          </cell>
          <cell r="AK144">
            <v>0</v>
          </cell>
          <cell r="AL144">
            <v>5628</v>
          </cell>
          <cell r="AM144">
            <v>98394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98394</v>
          </cell>
          <cell r="AT144">
            <v>135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A144">
            <v>135</v>
          </cell>
          <cell r="BB144">
            <v>135</v>
          </cell>
          <cell r="BC144" t="str">
            <v>HOLLAND</v>
          </cell>
          <cell r="BD144">
            <v>92766</v>
          </cell>
          <cell r="BE144">
            <v>78556</v>
          </cell>
          <cell r="BF144">
            <v>14210</v>
          </cell>
          <cell r="BG144">
            <v>36878.400000000001</v>
          </cell>
          <cell r="BH144">
            <v>6836.8</v>
          </cell>
          <cell r="BL144">
            <v>0</v>
          </cell>
          <cell r="BM144">
            <v>57925.200000000004</v>
          </cell>
          <cell r="BN144">
            <v>11020.917172200778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19</v>
          </cell>
          <cell r="E145">
            <v>265804</v>
          </cell>
          <cell r="F145">
            <v>0</v>
          </cell>
          <cell r="G145">
            <v>17678</v>
          </cell>
          <cell r="H145">
            <v>283482</v>
          </cell>
          <cell r="J145">
            <v>17678</v>
          </cell>
          <cell r="K145">
            <v>0</v>
          </cell>
          <cell r="L145">
            <v>82070.544281851791</v>
          </cell>
          <cell r="M145">
            <v>99748.544281851791</v>
          </cell>
          <cell r="O145">
            <v>183733.45571814821</v>
          </cell>
          <cell r="Q145">
            <v>17678</v>
          </cell>
          <cell r="R145">
            <v>0</v>
          </cell>
          <cell r="S145">
            <v>0</v>
          </cell>
          <cell r="T145">
            <v>0</v>
          </cell>
          <cell r="U145">
            <v>82070.544281851791</v>
          </cell>
          <cell r="V145">
            <v>99748.544281851791</v>
          </cell>
          <cell r="X145">
            <v>154307.20000000001</v>
          </cell>
          <cell r="AA145">
            <v>136</v>
          </cell>
          <cell r="AB145">
            <v>19</v>
          </cell>
          <cell r="AC145">
            <v>0.14962593516209477</v>
          </cell>
          <cell r="AD145">
            <v>0</v>
          </cell>
          <cell r="AE145">
            <v>0</v>
          </cell>
          <cell r="AF145">
            <v>0</v>
          </cell>
          <cell r="AG145">
            <v>265804</v>
          </cell>
          <cell r="AH145">
            <v>0</v>
          </cell>
          <cell r="AI145">
            <v>0</v>
          </cell>
          <cell r="AJ145">
            <v>265804</v>
          </cell>
          <cell r="AK145">
            <v>0</v>
          </cell>
          <cell r="AL145">
            <v>17678</v>
          </cell>
          <cell r="AM145">
            <v>283482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283482</v>
          </cell>
          <cell r="AT145">
            <v>136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A145">
            <v>136</v>
          </cell>
          <cell r="BB145">
            <v>136</v>
          </cell>
          <cell r="BC145" t="str">
            <v>HOLLISTON</v>
          </cell>
          <cell r="BD145">
            <v>265804</v>
          </cell>
          <cell r="BE145">
            <v>159985</v>
          </cell>
          <cell r="BF145">
            <v>105819</v>
          </cell>
          <cell r="BG145">
            <v>16869</v>
          </cell>
          <cell r="BH145">
            <v>13941.2</v>
          </cell>
          <cell r="BL145">
            <v>0</v>
          </cell>
          <cell r="BM145">
            <v>136629.20000000001</v>
          </cell>
          <cell r="BN145">
            <v>82070.544281851791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804</v>
          </cell>
          <cell r="E146">
            <v>10514572</v>
          </cell>
          <cell r="F146">
            <v>476972</v>
          </cell>
          <cell r="G146">
            <v>754152</v>
          </cell>
          <cell r="H146">
            <v>11745696</v>
          </cell>
          <cell r="J146">
            <v>754152</v>
          </cell>
          <cell r="K146">
            <v>0</v>
          </cell>
          <cell r="L146">
            <v>232069.80288651885</v>
          </cell>
          <cell r="M146">
            <v>986221.80288651888</v>
          </cell>
          <cell r="O146">
            <v>10759474.19711348</v>
          </cell>
          <cell r="Q146">
            <v>754152</v>
          </cell>
          <cell r="R146">
            <v>0</v>
          </cell>
          <cell r="S146">
            <v>0</v>
          </cell>
          <cell r="T146">
            <v>0</v>
          </cell>
          <cell r="U146">
            <v>232069.80288651885</v>
          </cell>
          <cell r="V146">
            <v>986221.80288651888</v>
          </cell>
          <cell r="X146">
            <v>1399143.6</v>
          </cell>
          <cell r="AA146">
            <v>137</v>
          </cell>
          <cell r="AB146">
            <v>804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10514572</v>
          </cell>
          <cell r="AH146">
            <v>0</v>
          </cell>
          <cell r="AI146">
            <v>0</v>
          </cell>
          <cell r="AJ146">
            <v>10514572</v>
          </cell>
          <cell r="AK146">
            <v>0</v>
          </cell>
          <cell r="AL146">
            <v>754152</v>
          </cell>
          <cell r="AM146">
            <v>11268724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11268724</v>
          </cell>
          <cell r="AT146">
            <v>137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A146">
            <v>137</v>
          </cell>
          <cell r="BB146">
            <v>137</v>
          </cell>
          <cell r="BC146" t="str">
            <v>HOLYOKE</v>
          </cell>
          <cell r="BD146">
            <v>10514572</v>
          </cell>
          <cell r="BE146">
            <v>10215349</v>
          </cell>
          <cell r="BF146">
            <v>299223</v>
          </cell>
          <cell r="BG146">
            <v>345768.6</v>
          </cell>
          <cell r="BH146">
            <v>0</v>
          </cell>
          <cell r="BL146">
            <v>0</v>
          </cell>
          <cell r="BM146">
            <v>644991.6</v>
          </cell>
          <cell r="BN146">
            <v>232069.80288651885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7</v>
          </cell>
          <cell r="E147">
            <v>99715</v>
          </cell>
          <cell r="F147">
            <v>0</v>
          </cell>
          <cell r="G147">
            <v>6566</v>
          </cell>
          <cell r="H147">
            <v>106281</v>
          </cell>
          <cell r="J147">
            <v>6566</v>
          </cell>
          <cell r="K147">
            <v>0</v>
          </cell>
          <cell r="L147">
            <v>57577.893733076249</v>
          </cell>
          <cell r="M147">
            <v>64143.893733076249</v>
          </cell>
          <cell r="O147">
            <v>42137.106266923751</v>
          </cell>
          <cell r="Q147">
            <v>6566</v>
          </cell>
          <cell r="R147">
            <v>0</v>
          </cell>
          <cell r="S147">
            <v>0</v>
          </cell>
          <cell r="T147">
            <v>0</v>
          </cell>
          <cell r="U147">
            <v>57577.893733076249</v>
          </cell>
          <cell r="V147">
            <v>64143.893733076249</v>
          </cell>
          <cell r="X147">
            <v>88242.6</v>
          </cell>
          <cell r="AA147">
            <v>138</v>
          </cell>
          <cell r="AB147">
            <v>7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99715</v>
          </cell>
          <cell r="AH147">
            <v>0</v>
          </cell>
          <cell r="AI147">
            <v>0</v>
          </cell>
          <cell r="AJ147">
            <v>99715</v>
          </cell>
          <cell r="AK147">
            <v>0</v>
          </cell>
          <cell r="AL147">
            <v>6566</v>
          </cell>
          <cell r="AM147">
            <v>106281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106281</v>
          </cell>
          <cell r="AT147">
            <v>138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BA147">
            <v>138</v>
          </cell>
          <cell r="BB147">
            <v>138</v>
          </cell>
          <cell r="BC147" t="str">
            <v>HOPEDALE</v>
          </cell>
          <cell r="BD147">
            <v>99715</v>
          </cell>
          <cell r="BE147">
            <v>25476</v>
          </cell>
          <cell r="BF147">
            <v>74239</v>
          </cell>
          <cell r="BG147">
            <v>0</v>
          </cell>
          <cell r="BH147">
            <v>7437.6</v>
          </cell>
          <cell r="BL147">
            <v>0</v>
          </cell>
          <cell r="BM147">
            <v>81676.600000000006</v>
          </cell>
          <cell r="BN147">
            <v>57577.893733076249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15</v>
          </cell>
          <cell r="E148">
            <v>203256</v>
          </cell>
          <cell r="F148">
            <v>0</v>
          </cell>
          <cell r="G148">
            <v>14022</v>
          </cell>
          <cell r="H148">
            <v>217278</v>
          </cell>
          <cell r="J148">
            <v>14022</v>
          </cell>
          <cell r="K148">
            <v>0</v>
          </cell>
          <cell r="L148">
            <v>8186.1914674580721</v>
          </cell>
          <cell r="M148">
            <v>22208.191467458073</v>
          </cell>
          <cell r="O148">
            <v>195069.80853254194</v>
          </cell>
          <cell r="Q148">
            <v>14022</v>
          </cell>
          <cell r="R148">
            <v>0</v>
          </cell>
          <cell r="S148">
            <v>0</v>
          </cell>
          <cell r="T148">
            <v>0</v>
          </cell>
          <cell r="U148">
            <v>8186.1914674580721</v>
          </cell>
          <cell r="V148">
            <v>22208.191467458073</v>
          </cell>
          <cell r="X148">
            <v>49552</v>
          </cell>
          <cell r="AA148">
            <v>139</v>
          </cell>
          <cell r="AB148">
            <v>15</v>
          </cell>
          <cell r="AC148">
            <v>4.9875311720698257E-2</v>
          </cell>
          <cell r="AD148">
            <v>0</v>
          </cell>
          <cell r="AE148">
            <v>0</v>
          </cell>
          <cell r="AF148">
            <v>0</v>
          </cell>
          <cell r="AG148">
            <v>203256</v>
          </cell>
          <cell r="AH148">
            <v>0</v>
          </cell>
          <cell r="AI148">
            <v>0</v>
          </cell>
          <cell r="AJ148">
            <v>203256</v>
          </cell>
          <cell r="AK148">
            <v>0</v>
          </cell>
          <cell r="AL148">
            <v>14022</v>
          </cell>
          <cell r="AM148">
            <v>217278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217278</v>
          </cell>
          <cell r="AT148">
            <v>139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A148">
            <v>139</v>
          </cell>
          <cell r="BB148">
            <v>139</v>
          </cell>
          <cell r="BC148" t="str">
            <v>HOPKINTON</v>
          </cell>
          <cell r="BD148">
            <v>203256</v>
          </cell>
          <cell r="BE148">
            <v>192701</v>
          </cell>
          <cell r="BF148">
            <v>10555</v>
          </cell>
          <cell r="BG148">
            <v>15623.4</v>
          </cell>
          <cell r="BH148">
            <v>9351.6</v>
          </cell>
          <cell r="BL148">
            <v>0</v>
          </cell>
          <cell r="BM148">
            <v>35530</v>
          </cell>
          <cell r="BN148">
            <v>8186.1914674580721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X149">
            <v>0</v>
          </cell>
          <cell r="AA149">
            <v>140</v>
          </cell>
          <cell r="BA149">
            <v>140</v>
          </cell>
          <cell r="BB149">
            <v>140</v>
          </cell>
          <cell r="BC149" t="str">
            <v>HUBBARDSTON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L149">
            <v>0</v>
          </cell>
          <cell r="BM149">
            <v>0</v>
          </cell>
          <cell r="BN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136</v>
          </cell>
          <cell r="E150">
            <v>2105756</v>
          </cell>
          <cell r="F150">
            <v>0</v>
          </cell>
          <cell r="G150">
            <v>127568</v>
          </cell>
          <cell r="H150">
            <v>2233324</v>
          </cell>
          <cell r="J150">
            <v>127568</v>
          </cell>
          <cell r="K150">
            <v>0</v>
          </cell>
          <cell r="L150">
            <v>220638.60667250992</v>
          </cell>
          <cell r="M150">
            <v>348206.60667250992</v>
          </cell>
          <cell r="O150">
            <v>1885117.39332749</v>
          </cell>
          <cell r="Q150">
            <v>127568</v>
          </cell>
          <cell r="R150">
            <v>0</v>
          </cell>
          <cell r="S150">
            <v>0</v>
          </cell>
          <cell r="T150">
            <v>0</v>
          </cell>
          <cell r="U150">
            <v>220638.60667250992</v>
          </cell>
          <cell r="V150">
            <v>348206.60667250992</v>
          </cell>
          <cell r="X150">
            <v>555475.19999999995</v>
          </cell>
          <cell r="AA150">
            <v>141</v>
          </cell>
          <cell r="AB150">
            <v>136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2105756</v>
          </cell>
          <cell r="AH150">
            <v>0</v>
          </cell>
          <cell r="AI150">
            <v>0</v>
          </cell>
          <cell r="AJ150">
            <v>2105756</v>
          </cell>
          <cell r="AK150">
            <v>0</v>
          </cell>
          <cell r="AL150">
            <v>127568</v>
          </cell>
          <cell r="AM150">
            <v>2233324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2233324</v>
          </cell>
          <cell r="AT150">
            <v>141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BA150">
            <v>141</v>
          </cell>
          <cell r="BB150">
            <v>141</v>
          </cell>
          <cell r="BC150" t="str">
            <v>HUDSON</v>
          </cell>
          <cell r="BD150">
            <v>2105756</v>
          </cell>
          <cell r="BE150">
            <v>1821272</v>
          </cell>
          <cell r="BF150">
            <v>284484</v>
          </cell>
          <cell r="BG150">
            <v>104703.59999999999</v>
          </cell>
          <cell r="BH150">
            <v>38719.599999999999</v>
          </cell>
          <cell r="BL150">
            <v>0</v>
          </cell>
          <cell r="BM150">
            <v>427907.19999999995</v>
          </cell>
          <cell r="BN150">
            <v>220638.60667250992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30</v>
          </cell>
          <cell r="E151">
            <v>569130</v>
          </cell>
          <cell r="F151">
            <v>0</v>
          </cell>
          <cell r="G151">
            <v>28140</v>
          </cell>
          <cell r="H151">
            <v>597270</v>
          </cell>
          <cell r="J151">
            <v>28140</v>
          </cell>
          <cell r="K151">
            <v>0</v>
          </cell>
          <cell r="L151">
            <v>25608.702611463577</v>
          </cell>
          <cell r="M151">
            <v>53748.702611463581</v>
          </cell>
          <cell r="O151">
            <v>543521.29738853639</v>
          </cell>
          <cell r="Q151">
            <v>28140</v>
          </cell>
          <cell r="R151">
            <v>0</v>
          </cell>
          <cell r="S151">
            <v>0</v>
          </cell>
          <cell r="T151">
            <v>0</v>
          </cell>
          <cell r="U151">
            <v>25608.702611463577</v>
          </cell>
          <cell r="V151">
            <v>53748.702611463581</v>
          </cell>
          <cell r="X151">
            <v>107546.20000000001</v>
          </cell>
          <cell r="AA151">
            <v>142</v>
          </cell>
          <cell r="AB151">
            <v>30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569130</v>
          </cell>
          <cell r="AH151">
            <v>0</v>
          </cell>
          <cell r="AI151">
            <v>0</v>
          </cell>
          <cell r="AJ151">
            <v>569130</v>
          </cell>
          <cell r="AK151">
            <v>0</v>
          </cell>
          <cell r="AL151">
            <v>28140</v>
          </cell>
          <cell r="AM151">
            <v>597270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597270</v>
          </cell>
          <cell r="AT151">
            <v>142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BA151">
            <v>142</v>
          </cell>
          <cell r="BB151">
            <v>142</v>
          </cell>
          <cell r="BC151" t="str">
            <v>HULL</v>
          </cell>
          <cell r="BD151">
            <v>569130</v>
          </cell>
          <cell r="BE151">
            <v>536111</v>
          </cell>
          <cell r="BF151">
            <v>33019</v>
          </cell>
          <cell r="BG151">
            <v>0</v>
          </cell>
          <cell r="BH151">
            <v>46387.200000000004</v>
          </cell>
          <cell r="BL151">
            <v>0</v>
          </cell>
          <cell r="BM151">
            <v>79406.200000000012</v>
          </cell>
          <cell r="BN151">
            <v>25608.702611463577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AA152">
            <v>143</v>
          </cell>
          <cell r="BA152">
            <v>143</v>
          </cell>
          <cell r="BB152">
            <v>143</v>
          </cell>
          <cell r="BC152" t="str">
            <v>HUNTINGTON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L152">
            <v>0</v>
          </cell>
          <cell r="BM152">
            <v>0</v>
          </cell>
          <cell r="BN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AA153">
            <v>144</v>
          </cell>
          <cell r="BA153">
            <v>144</v>
          </cell>
          <cell r="BB153">
            <v>144</v>
          </cell>
          <cell r="BC153" t="str">
            <v>IPSWICH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19</v>
          </cell>
          <cell r="E154">
            <v>230717</v>
          </cell>
          <cell r="F154">
            <v>0</v>
          </cell>
          <cell r="G154">
            <v>17822</v>
          </cell>
          <cell r="H154">
            <v>248539</v>
          </cell>
          <cell r="J154">
            <v>17822</v>
          </cell>
          <cell r="K154">
            <v>0</v>
          </cell>
          <cell r="L154">
            <v>45651.880829703179</v>
          </cell>
          <cell r="M154">
            <v>63473.880829703179</v>
          </cell>
          <cell r="O154">
            <v>185065.11917029682</v>
          </cell>
          <cell r="Q154">
            <v>17822</v>
          </cell>
          <cell r="R154">
            <v>0</v>
          </cell>
          <cell r="S154">
            <v>0</v>
          </cell>
          <cell r="T154">
            <v>0</v>
          </cell>
          <cell r="U154">
            <v>45651.880829703179</v>
          </cell>
          <cell r="V154">
            <v>63473.880829703179</v>
          </cell>
          <cell r="X154">
            <v>127238.8</v>
          </cell>
          <cell r="AA154">
            <v>145</v>
          </cell>
          <cell r="AB154">
            <v>19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230717</v>
          </cell>
          <cell r="AH154">
            <v>0</v>
          </cell>
          <cell r="AI154">
            <v>0</v>
          </cell>
          <cell r="AJ154">
            <v>230717</v>
          </cell>
          <cell r="AK154">
            <v>0</v>
          </cell>
          <cell r="AL154">
            <v>17822</v>
          </cell>
          <cell r="AM154">
            <v>248539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248539</v>
          </cell>
          <cell r="AT154">
            <v>145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BA154">
            <v>145</v>
          </cell>
          <cell r="BB154">
            <v>145</v>
          </cell>
          <cell r="BC154" t="str">
            <v>KINGSTON</v>
          </cell>
          <cell r="BD154">
            <v>230717</v>
          </cell>
          <cell r="BE154">
            <v>171855</v>
          </cell>
          <cell r="BF154">
            <v>58862</v>
          </cell>
          <cell r="BG154">
            <v>34953.599999999999</v>
          </cell>
          <cell r="BH154">
            <v>15601.2</v>
          </cell>
          <cell r="BL154">
            <v>0</v>
          </cell>
          <cell r="BM154">
            <v>109416.8</v>
          </cell>
          <cell r="BN154">
            <v>45651.880829703179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X155">
            <v>0</v>
          </cell>
          <cell r="AA155">
            <v>146</v>
          </cell>
          <cell r="BA155">
            <v>146</v>
          </cell>
          <cell r="BB155">
            <v>146</v>
          </cell>
          <cell r="BC155" t="str">
            <v>LAKEVILLE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AA156">
            <v>147</v>
          </cell>
          <cell r="BA156">
            <v>147</v>
          </cell>
          <cell r="BB156">
            <v>147</v>
          </cell>
          <cell r="BC156" t="str">
            <v>LANCASTER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L156">
            <v>0</v>
          </cell>
          <cell r="BM156">
            <v>0</v>
          </cell>
          <cell r="BN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AA157">
            <v>148</v>
          </cell>
          <cell r="BA157">
            <v>148</v>
          </cell>
          <cell r="BB157">
            <v>148</v>
          </cell>
          <cell r="BC157" t="str">
            <v>LANESBOROUGH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1945</v>
          </cell>
          <cell r="E158">
            <v>24552625</v>
          </cell>
          <cell r="F158">
            <v>829256</v>
          </cell>
          <cell r="G158">
            <v>1824318</v>
          </cell>
          <cell r="H158">
            <v>27206199</v>
          </cell>
          <cell r="J158">
            <v>1824318</v>
          </cell>
          <cell r="K158">
            <v>0</v>
          </cell>
          <cell r="L158">
            <v>1723154.1373751389</v>
          </cell>
          <cell r="M158">
            <v>3547472.1373751387</v>
          </cell>
          <cell r="O158">
            <v>23658726.862624861</v>
          </cell>
          <cell r="Q158">
            <v>1824318</v>
          </cell>
          <cell r="R158">
            <v>0</v>
          </cell>
          <cell r="S158">
            <v>0</v>
          </cell>
          <cell r="T158">
            <v>0</v>
          </cell>
          <cell r="U158">
            <v>1723154.1373751389</v>
          </cell>
          <cell r="V158">
            <v>3547472.1373751387</v>
          </cell>
          <cell r="X158">
            <v>6106981.5999999996</v>
          </cell>
          <cell r="AA158">
            <v>149</v>
          </cell>
          <cell r="AB158">
            <v>1945</v>
          </cell>
          <cell r="AC158">
            <v>9.697332666357375E-2</v>
          </cell>
          <cell r="AD158">
            <v>0</v>
          </cell>
          <cell r="AE158">
            <v>6</v>
          </cell>
          <cell r="AF158">
            <v>0</v>
          </cell>
          <cell r="AG158">
            <v>24552625</v>
          </cell>
          <cell r="AH158">
            <v>0</v>
          </cell>
          <cell r="AI158">
            <v>0</v>
          </cell>
          <cell r="AJ158">
            <v>24552625</v>
          </cell>
          <cell r="AK158">
            <v>0</v>
          </cell>
          <cell r="AL158">
            <v>1824318</v>
          </cell>
          <cell r="AM158">
            <v>26376943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26376943</v>
          </cell>
          <cell r="AT158">
            <v>149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BA158">
            <v>149</v>
          </cell>
          <cell r="BB158">
            <v>149</v>
          </cell>
          <cell r="BC158" t="str">
            <v>LAWRENCE</v>
          </cell>
          <cell r="BD158">
            <v>24552625</v>
          </cell>
          <cell r="BE158">
            <v>22330848</v>
          </cell>
          <cell r="BF158">
            <v>2221777</v>
          </cell>
          <cell r="BG158">
            <v>1964197.7999999998</v>
          </cell>
          <cell r="BH158">
            <v>96688.8</v>
          </cell>
          <cell r="BL158">
            <v>0</v>
          </cell>
          <cell r="BM158">
            <v>4282663.5999999996</v>
          </cell>
          <cell r="BN158">
            <v>1723154.1373751389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X159">
            <v>677.4</v>
          </cell>
          <cell r="AA159">
            <v>150</v>
          </cell>
          <cell r="BA159">
            <v>150</v>
          </cell>
          <cell r="BB159">
            <v>150</v>
          </cell>
          <cell r="BC159" t="str">
            <v>LEE</v>
          </cell>
          <cell r="BD159">
            <v>0</v>
          </cell>
          <cell r="BE159">
            <v>1129</v>
          </cell>
          <cell r="BF159">
            <v>0</v>
          </cell>
          <cell r="BG159">
            <v>677.4</v>
          </cell>
          <cell r="BH159">
            <v>0</v>
          </cell>
          <cell r="BL159">
            <v>0</v>
          </cell>
          <cell r="BM159">
            <v>677.4</v>
          </cell>
          <cell r="BN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22</v>
          </cell>
          <cell r="E160">
            <v>254840</v>
          </cell>
          <cell r="F160">
            <v>0</v>
          </cell>
          <cell r="G160">
            <v>20621</v>
          </cell>
          <cell r="H160">
            <v>275461</v>
          </cell>
          <cell r="J160">
            <v>20621</v>
          </cell>
          <cell r="K160">
            <v>0</v>
          </cell>
          <cell r="L160">
            <v>24836.23016223684</v>
          </cell>
          <cell r="M160">
            <v>45457.23016223684</v>
          </cell>
          <cell r="O160">
            <v>230003.76983776316</v>
          </cell>
          <cell r="Q160">
            <v>20621</v>
          </cell>
          <cell r="R160">
            <v>0</v>
          </cell>
          <cell r="S160">
            <v>0</v>
          </cell>
          <cell r="T160">
            <v>0</v>
          </cell>
          <cell r="U160">
            <v>24836.23016223684</v>
          </cell>
          <cell r="V160">
            <v>45457.23016223684</v>
          </cell>
          <cell r="X160">
            <v>96747</v>
          </cell>
          <cell r="AA160">
            <v>151</v>
          </cell>
          <cell r="AB160">
            <v>22</v>
          </cell>
          <cell r="AC160">
            <v>1.3452914798206279E-2</v>
          </cell>
          <cell r="AD160">
            <v>0</v>
          </cell>
          <cell r="AE160">
            <v>0</v>
          </cell>
          <cell r="AF160">
            <v>0</v>
          </cell>
          <cell r="AG160">
            <v>254840</v>
          </cell>
          <cell r="AH160">
            <v>0</v>
          </cell>
          <cell r="AI160">
            <v>0</v>
          </cell>
          <cell r="AJ160">
            <v>254840</v>
          </cell>
          <cell r="AK160">
            <v>0</v>
          </cell>
          <cell r="AL160">
            <v>20621</v>
          </cell>
          <cell r="AM160">
            <v>275461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275461</v>
          </cell>
          <cell r="AT160">
            <v>151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BA160">
            <v>151</v>
          </cell>
          <cell r="BB160">
            <v>151</v>
          </cell>
          <cell r="BC160" t="str">
            <v>LEICESTER</v>
          </cell>
          <cell r="BD160">
            <v>254840</v>
          </cell>
          <cell r="BE160">
            <v>222817</v>
          </cell>
          <cell r="BF160">
            <v>32023</v>
          </cell>
          <cell r="BG160">
            <v>32613</v>
          </cell>
          <cell r="BH160">
            <v>11490</v>
          </cell>
          <cell r="BL160">
            <v>0</v>
          </cell>
          <cell r="BM160">
            <v>76126</v>
          </cell>
          <cell r="BN160">
            <v>24836.23016223684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1</v>
          </cell>
          <cell r="E161">
            <v>26358</v>
          </cell>
          <cell r="F161">
            <v>0</v>
          </cell>
          <cell r="G161">
            <v>915</v>
          </cell>
          <cell r="H161">
            <v>27273</v>
          </cell>
          <cell r="J161">
            <v>915</v>
          </cell>
          <cell r="K161">
            <v>0</v>
          </cell>
          <cell r="L161">
            <v>20442.599213572699</v>
          </cell>
          <cell r="M161">
            <v>21357.599213572699</v>
          </cell>
          <cell r="O161">
            <v>5915.4007864273008</v>
          </cell>
          <cell r="Q161">
            <v>915</v>
          </cell>
          <cell r="R161">
            <v>0</v>
          </cell>
          <cell r="S161">
            <v>0</v>
          </cell>
          <cell r="T161">
            <v>0</v>
          </cell>
          <cell r="U161">
            <v>20442.599213572699</v>
          </cell>
          <cell r="V161">
            <v>21357.599213572699</v>
          </cell>
          <cell r="X161">
            <v>27273</v>
          </cell>
          <cell r="AA161">
            <v>152</v>
          </cell>
          <cell r="AB161">
            <v>1</v>
          </cell>
          <cell r="AC161">
            <v>2.4193548387096774E-2</v>
          </cell>
          <cell r="AD161">
            <v>0</v>
          </cell>
          <cell r="AE161">
            <v>0</v>
          </cell>
          <cell r="AF161">
            <v>0</v>
          </cell>
          <cell r="AG161">
            <v>26358</v>
          </cell>
          <cell r="AH161">
            <v>0</v>
          </cell>
          <cell r="AI161">
            <v>0</v>
          </cell>
          <cell r="AJ161">
            <v>26358</v>
          </cell>
          <cell r="AK161">
            <v>0</v>
          </cell>
          <cell r="AL161">
            <v>915</v>
          </cell>
          <cell r="AM161">
            <v>27273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27273</v>
          </cell>
          <cell r="AT161">
            <v>152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BA161">
            <v>152</v>
          </cell>
          <cell r="BB161">
            <v>152</v>
          </cell>
          <cell r="BC161" t="str">
            <v>LENOX</v>
          </cell>
          <cell r="BD161">
            <v>26358</v>
          </cell>
          <cell r="BE161">
            <v>0</v>
          </cell>
          <cell r="BF161">
            <v>26358</v>
          </cell>
          <cell r="BG161">
            <v>0</v>
          </cell>
          <cell r="BH161">
            <v>0</v>
          </cell>
          <cell r="BL161">
            <v>0</v>
          </cell>
          <cell r="BM161">
            <v>26358</v>
          </cell>
          <cell r="BN161">
            <v>20442.599213572699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89</v>
          </cell>
          <cell r="E162">
            <v>996330</v>
          </cell>
          <cell r="F162">
            <v>0</v>
          </cell>
          <cell r="G162">
            <v>83434</v>
          </cell>
          <cell r="H162">
            <v>1079764</v>
          </cell>
          <cell r="J162">
            <v>83434</v>
          </cell>
          <cell r="K162">
            <v>0</v>
          </cell>
          <cell r="L162">
            <v>19425.820718656782</v>
          </cell>
          <cell r="M162">
            <v>102859.82071865679</v>
          </cell>
          <cell r="O162">
            <v>976904.17928134324</v>
          </cell>
          <cell r="Q162">
            <v>83434</v>
          </cell>
          <cell r="R162">
            <v>0</v>
          </cell>
          <cell r="S162">
            <v>0</v>
          </cell>
          <cell r="T162">
            <v>0</v>
          </cell>
          <cell r="U162">
            <v>19425.820718656782</v>
          </cell>
          <cell r="V162">
            <v>102859.82071865679</v>
          </cell>
          <cell r="X162">
            <v>154609</v>
          </cell>
          <cell r="AA162">
            <v>153</v>
          </cell>
          <cell r="AB162">
            <v>89</v>
          </cell>
          <cell r="AC162">
            <v>5.1157125456760051E-2</v>
          </cell>
          <cell r="AD162">
            <v>0</v>
          </cell>
          <cell r="AE162">
            <v>0</v>
          </cell>
          <cell r="AF162">
            <v>0</v>
          </cell>
          <cell r="AG162">
            <v>996330</v>
          </cell>
          <cell r="AH162">
            <v>0</v>
          </cell>
          <cell r="AI162">
            <v>0</v>
          </cell>
          <cell r="AJ162">
            <v>996330</v>
          </cell>
          <cell r="AK162">
            <v>0</v>
          </cell>
          <cell r="AL162">
            <v>83434</v>
          </cell>
          <cell r="AM162">
            <v>1079764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1079764</v>
          </cell>
          <cell r="AT162">
            <v>153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BA162">
            <v>153</v>
          </cell>
          <cell r="BB162">
            <v>153</v>
          </cell>
          <cell r="BC162" t="str">
            <v>LEOMINSTER</v>
          </cell>
          <cell r="BD162">
            <v>996330</v>
          </cell>
          <cell r="BE162">
            <v>971283</v>
          </cell>
          <cell r="BF162">
            <v>25047</v>
          </cell>
          <cell r="BG162">
            <v>4935.5999999999995</v>
          </cell>
          <cell r="BH162">
            <v>41192.400000000001</v>
          </cell>
          <cell r="BL162">
            <v>0</v>
          </cell>
          <cell r="BM162">
            <v>71175</v>
          </cell>
          <cell r="BN162">
            <v>19425.820718656782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6</v>
          </cell>
          <cell r="E163">
            <v>125364</v>
          </cell>
          <cell r="F163">
            <v>0</v>
          </cell>
          <cell r="G163">
            <v>5628</v>
          </cell>
          <cell r="H163">
            <v>130992</v>
          </cell>
          <cell r="J163">
            <v>5628</v>
          </cell>
          <cell r="K163">
            <v>0</v>
          </cell>
          <cell r="L163">
            <v>12425.483041226506</v>
          </cell>
          <cell r="M163">
            <v>18053.483041226507</v>
          </cell>
          <cell r="O163">
            <v>112938.51695877349</v>
          </cell>
          <cell r="Q163">
            <v>5628</v>
          </cell>
          <cell r="R163">
            <v>0</v>
          </cell>
          <cell r="S163">
            <v>0</v>
          </cell>
          <cell r="T163">
            <v>0</v>
          </cell>
          <cell r="U163">
            <v>12425.483041226506</v>
          </cell>
          <cell r="V163">
            <v>18053.483041226507</v>
          </cell>
          <cell r="X163">
            <v>47314</v>
          </cell>
          <cell r="AA163">
            <v>154</v>
          </cell>
          <cell r="AB163">
            <v>6</v>
          </cell>
          <cell r="AC163">
            <v>0</v>
          </cell>
          <cell r="AD163">
            <v>0</v>
          </cell>
          <cell r="AE163">
            <v>4</v>
          </cell>
          <cell r="AF163">
            <v>0</v>
          </cell>
          <cell r="AG163">
            <v>125364</v>
          </cell>
          <cell r="AH163">
            <v>0</v>
          </cell>
          <cell r="AI163">
            <v>0</v>
          </cell>
          <cell r="AJ163">
            <v>125364</v>
          </cell>
          <cell r="AK163">
            <v>0</v>
          </cell>
          <cell r="AL163">
            <v>5628</v>
          </cell>
          <cell r="AM163">
            <v>130992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130992</v>
          </cell>
          <cell r="AT163">
            <v>154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BA163">
            <v>154</v>
          </cell>
          <cell r="BB163">
            <v>154</v>
          </cell>
          <cell r="BC163" t="str">
            <v>LEVERETT</v>
          </cell>
          <cell r="BD163">
            <v>125364</v>
          </cell>
          <cell r="BE163">
            <v>109343</v>
          </cell>
          <cell r="BF163">
            <v>16021</v>
          </cell>
          <cell r="BG163">
            <v>25665</v>
          </cell>
          <cell r="BH163">
            <v>0</v>
          </cell>
          <cell r="BL163">
            <v>0</v>
          </cell>
          <cell r="BM163">
            <v>41686</v>
          </cell>
          <cell r="BN163">
            <v>12425.483041226506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34738</v>
          </cell>
          <cell r="F164">
            <v>0</v>
          </cell>
          <cell r="G164">
            <v>1876</v>
          </cell>
          <cell r="H164">
            <v>36614</v>
          </cell>
          <cell r="J164">
            <v>1876</v>
          </cell>
          <cell r="K164">
            <v>0</v>
          </cell>
          <cell r="L164">
            <v>0</v>
          </cell>
          <cell r="M164">
            <v>1876</v>
          </cell>
          <cell r="O164">
            <v>34738</v>
          </cell>
          <cell r="Q164">
            <v>1876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1876</v>
          </cell>
          <cell r="X164">
            <v>7512.8</v>
          </cell>
          <cell r="AA164">
            <v>155</v>
          </cell>
          <cell r="AB164">
            <v>2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34738</v>
          </cell>
          <cell r="AH164">
            <v>0</v>
          </cell>
          <cell r="AI164">
            <v>0</v>
          </cell>
          <cell r="AJ164">
            <v>34738</v>
          </cell>
          <cell r="AK164">
            <v>0</v>
          </cell>
          <cell r="AL164">
            <v>1876</v>
          </cell>
          <cell r="AM164">
            <v>36614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36614</v>
          </cell>
          <cell r="AT164">
            <v>155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BA164">
            <v>155</v>
          </cell>
          <cell r="BB164">
            <v>155</v>
          </cell>
          <cell r="BC164" t="str">
            <v>LEXINGTON</v>
          </cell>
          <cell r="BD164">
            <v>34738</v>
          </cell>
          <cell r="BE164">
            <v>36066</v>
          </cell>
          <cell r="BF164">
            <v>0</v>
          </cell>
          <cell r="BG164">
            <v>3459.6</v>
          </cell>
          <cell r="BH164">
            <v>2177.2000000000003</v>
          </cell>
          <cell r="BL164">
            <v>0</v>
          </cell>
          <cell r="BM164">
            <v>5636.8</v>
          </cell>
          <cell r="BN164">
            <v>0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AA165">
            <v>156</v>
          </cell>
          <cell r="BA165">
            <v>156</v>
          </cell>
          <cell r="BB165">
            <v>156</v>
          </cell>
          <cell r="BC165" t="str">
            <v>LEYDEN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L165">
            <v>0</v>
          </cell>
          <cell r="BM165">
            <v>0</v>
          </cell>
          <cell r="BN165">
            <v>0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AA166">
            <v>157</v>
          </cell>
          <cell r="BA166">
            <v>157</v>
          </cell>
          <cell r="BB166">
            <v>157</v>
          </cell>
          <cell r="BC166" t="str">
            <v>LINCOLN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L166">
            <v>0</v>
          </cell>
          <cell r="BM166">
            <v>0</v>
          </cell>
          <cell r="BN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54</v>
          </cell>
          <cell r="E167">
            <v>847050</v>
          </cell>
          <cell r="F167">
            <v>0</v>
          </cell>
          <cell r="G167">
            <v>50652</v>
          </cell>
          <cell r="H167">
            <v>897702</v>
          </cell>
          <cell r="J167">
            <v>50652</v>
          </cell>
          <cell r="K167">
            <v>0</v>
          </cell>
          <cell r="L167">
            <v>0</v>
          </cell>
          <cell r="M167">
            <v>50652</v>
          </cell>
          <cell r="O167">
            <v>847050</v>
          </cell>
          <cell r="Q167">
            <v>50652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50652</v>
          </cell>
          <cell r="X167">
            <v>98146.8</v>
          </cell>
          <cell r="AA167">
            <v>158</v>
          </cell>
          <cell r="AB167">
            <v>54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847050</v>
          </cell>
          <cell r="AH167">
            <v>0</v>
          </cell>
          <cell r="AI167">
            <v>0</v>
          </cell>
          <cell r="AJ167">
            <v>847050</v>
          </cell>
          <cell r="AK167">
            <v>0</v>
          </cell>
          <cell r="AL167">
            <v>50652</v>
          </cell>
          <cell r="AM167">
            <v>897702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897702</v>
          </cell>
          <cell r="AT167">
            <v>158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BA167">
            <v>158</v>
          </cell>
          <cell r="BB167">
            <v>158</v>
          </cell>
          <cell r="BC167" t="str">
            <v>LITTLETON</v>
          </cell>
          <cell r="BD167">
            <v>847050</v>
          </cell>
          <cell r="BE167">
            <v>854801</v>
          </cell>
          <cell r="BF167">
            <v>0</v>
          </cell>
          <cell r="BG167">
            <v>38120.400000000001</v>
          </cell>
          <cell r="BH167">
            <v>9374.4</v>
          </cell>
          <cell r="BL167">
            <v>0</v>
          </cell>
          <cell r="BM167">
            <v>47494.8</v>
          </cell>
          <cell r="BN167">
            <v>0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10</v>
          </cell>
          <cell r="E168">
            <v>146212</v>
          </cell>
          <cell r="F168">
            <v>0</v>
          </cell>
          <cell r="G168">
            <v>9380</v>
          </cell>
          <cell r="H168">
            <v>155592</v>
          </cell>
          <cell r="J168">
            <v>9380</v>
          </cell>
          <cell r="K168">
            <v>0</v>
          </cell>
          <cell r="L168">
            <v>0</v>
          </cell>
          <cell r="M168">
            <v>9380</v>
          </cell>
          <cell r="O168">
            <v>146212</v>
          </cell>
          <cell r="Q168">
            <v>9380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9380</v>
          </cell>
          <cell r="X168">
            <v>61174.399999999994</v>
          </cell>
          <cell r="AA168">
            <v>159</v>
          </cell>
          <cell r="AB168">
            <v>10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146212</v>
          </cell>
          <cell r="AH168">
            <v>0</v>
          </cell>
          <cell r="AI168">
            <v>0</v>
          </cell>
          <cell r="AJ168">
            <v>146212</v>
          </cell>
          <cell r="AK168">
            <v>0</v>
          </cell>
          <cell r="AL168">
            <v>9380</v>
          </cell>
          <cell r="AM168">
            <v>155592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155592</v>
          </cell>
          <cell r="AT168">
            <v>159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BA168">
            <v>159</v>
          </cell>
          <cell r="BB168">
            <v>159</v>
          </cell>
          <cell r="BC168" t="str">
            <v>LONGMEADOW</v>
          </cell>
          <cell r="BD168">
            <v>146212</v>
          </cell>
          <cell r="BE168">
            <v>198781</v>
          </cell>
          <cell r="BF168">
            <v>0</v>
          </cell>
          <cell r="BG168">
            <v>32794.799999999996</v>
          </cell>
          <cell r="BH168">
            <v>18999.600000000002</v>
          </cell>
          <cell r="BL168">
            <v>0</v>
          </cell>
          <cell r="BM168">
            <v>51794.399999999994</v>
          </cell>
          <cell r="BN168">
            <v>0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1997</v>
          </cell>
          <cell r="E169">
            <v>24299047</v>
          </cell>
          <cell r="F169">
            <v>0</v>
          </cell>
          <cell r="G169">
            <v>1855090</v>
          </cell>
          <cell r="H169">
            <v>26154137</v>
          </cell>
          <cell r="J169">
            <v>1855090</v>
          </cell>
          <cell r="K169">
            <v>0</v>
          </cell>
          <cell r="L169">
            <v>2505976.6316168699</v>
          </cell>
          <cell r="M169">
            <v>4361066.6316168699</v>
          </cell>
          <cell r="O169">
            <v>21793070.368383132</v>
          </cell>
          <cell r="Q169">
            <v>1855090</v>
          </cell>
          <cell r="R169">
            <v>0</v>
          </cell>
          <cell r="S169">
            <v>0</v>
          </cell>
          <cell r="T169">
            <v>0</v>
          </cell>
          <cell r="U169">
            <v>2505976.6316168699</v>
          </cell>
          <cell r="V169">
            <v>4361066.6316168699</v>
          </cell>
          <cell r="X169">
            <v>6342405.2000000002</v>
          </cell>
          <cell r="AA169">
            <v>160</v>
          </cell>
          <cell r="AB169">
            <v>1997</v>
          </cell>
          <cell r="AC169">
            <v>19.286236297198748</v>
          </cell>
          <cell r="AD169">
            <v>0</v>
          </cell>
          <cell r="AE169">
            <v>26</v>
          </cell>
          <cell r="AF169">
            <v>0</v>
          </cell>
          <cell r="AG169">
            <v>24299047</v>
          </cell>
          <cell r="AH169">
            <v>0</v>
          </cell>
          <cell r="AI169">
            <v>0</v>
          </cell>
          <cell r="AJ169">
            <v>24299047</v>
          </cell>
          <cell r="AK169">
            <v>0</v>
          </cell>
          <cell r="AL169">
            <v>1855090</v>
          </cell>
          <cell r="AM169">
            <v>26154137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26154137</v>
          </cell>
          <cell r="AT169">
            <v>160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BA169">
            <v>160</v>
          </cell>
          <cell r="BB169">
            <v>160</v>
          </cell>
          <cell r="BC169" t="str">
            <v>LOWELL</v>
          </cell>
          <cell r="BD169">
            <v>24299047</v>
          </cell>
          <cell r="BE169">
            <v>21067925</v>
          </cell>
          <cell r="BF169">
            <v>3231122</v>
          </cell>
          <cell r="BG169">
            <v>644068.79999999993</v>
          </cell>
          <cell r="BH169">
            <v>612124.4</v>
          </cell>
          <cell r="BL169">
            <v>0</v>
          </cell>
          <cell r="BM169">
            <v>4487315.2</v>
          </cell>
          <cell r="BN169">
            <v>2505976.6316168699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29</v>
          </cell>
          <cell r="E170">
            <v>448298</v>
          </cell>
          <cell r="F170">
            <v>0</v>
          </cell>
          <cell r="G170">
            <v>27202</v>
          </cell>
          <cell r="H170">
            <v>475500</v>
          </cell>
          <cell r="J170">
            <v>27202</v>
          </cell>
          <cell r="K170">
            <v>0</v>
          </cell>
          <cell r="L170">
            <v>89911.604986352133</v>
          </cell>
          <cell r="M170">
            <v>117113.60498635213</v>
          </cell>
          <cell r="O170">
            <v>358386.39501364785</v>
          </cell>
          <cell r="Q170">
            <v>27202</v>
          </cell>
          <cell r="R170">
            <v>0</v>
          </cell>
          <cell r="S170">
            <v>0</v>
          </cell>
          <cell r="T170">
            <v>0</v>
          </cell>
          <cell r="U170">
            <v>89911.604986352133</v>
          </cell>
          <cell r="V170">
            <v>117113.60498635213</v>
          </cell>
          <cell r="X170">
            <v>160753.60000000001</v>
          </cell>
          <cell r="AA170">
            <v>161</v>
          </cell>
          <cell r="AB170">
            <v>29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448298</v>
          </cell>
          <cell r="AH170">
            <v>0</v>
          </cell>
          <cell r="AI170">
            <v>0</v>
          </cell>
          <cell r="AJ170">
            <v>448298</v>
          </cell>
          <cell r="AK170">
            <v>0</v>
          </cell>
          <cell r="AL170">
            <v>27202</v>
          </cell>
          <cell r="AM170">
            <v>475500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475500</v>
          </cell>
          <cell r="AT170">
            <v>161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BA170">
            <v>161</v>
          </cell>
          <cell r="BB170">
            <v>161</v>
          </cell>
          <cell r="BC170" t="str">
            <v>LUDLOW</v>
          </cell>
          <cell r="BD170">
            <v>448298</v>
          </cell>
          <cell r="BE170">
            <v>332369</v>
          </cell>
          <cell r="BF170">
            <v>115929</v>
          </cell>
          <cell r="BG170">
            <v>17622.599999999999</v>
          </cell>
          <cell r="BH170">
            <v>0</v>
          </cell>
          <cell r="BL170">
            <v>0</v>
          </cell>
          <cell r="BM170">
            <v>133551.6</v>
          </cell>
          <cell r="BN170">
            <v>89911.604986352133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27</v>
          </cell>
          <cell r="E171">
            <v>350474</v>
          </cell>
          <cell r="F171">
            <v>0</v>
          </cell>
          <cell r="G171">
            <v>25326</v>
          </cell>
          <cell r="H171">
            <v>375800</v>
          </cell>
          <cell r="J171">
            <v>25326</v>
          </cell>
          <cell r="K171">
            <v>0</v>
          </cell>
          <cell r="L171">
            <v>13818.415289028941</v>
          </cell>
          <cell r="M171">
            <v>39144.415289028941</v>
          </cell>
          <cell r="O171">
            <v>336655.58471097104</v>
          </cell>
          <cell r="Q171">
            <v>25326</v>
          </cell>
          <cell r="R171">
            <v>0</v>
          </cell>
          <cell r="S171">
            <v>0</v>
          </cell>
          <cell r="T171">
            <v>0</v>
          </cell>
          <cell r="U171">
            <v>13818.415289028941</v>
          </cell>
          <cell r="V171">
            <v>39144.415289028941</v>
          </cell>
          <cell r="X171">
            <v>58750.2</v>
          </cell>
          <cell r="AA171">
            <v>162</v>
          </cell>
          <cell r="AB171">
            <v>27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350474</v>
          </cell>
          <cell r="AH171">
            <v>0</v>
          </cell>
          <cell r="AI171">
            <v>0</v>
          </cell>
          <cell r="AJ171">
            <v>350474</v>
          </cell>
          <cell r="AK171">
            <v>0</v>
          </cell>
          <cell r="AL171">
            <v>25326</v>
          </cell>
          <cell r="AM171">
            <v>375800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375800</v>
          </cell>
          <cell r="AT171">
            <v>162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BA171">
            <v>162</v>
          </cell>
          <cell r="BB171">
            <v>162</v>
          </cell>
          <cell r="BC171" t="str">
            <v>LUNENBURG</v>
          </cell>
          <cell r="BD171">
            <v>350474</v>
          </cell>
          <cell r="BE171">
            <v>332657</v>
          </cell>
          <cell r="BF171">
            <v>17817</v>
          </cell>
          <cell r="BG171">
            <v>15607.199999999999</v>
          </cell>
          <cell r="BH171">
            <v>0</v>
          </cell>
          <cell r="BL171">
            <v>0</v>
          </cell>
          <cell r="BM171">
            <v>33424.199999999997</v>
          </cell>
          <cell r="BN171">
            <v>13818.415289028941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1847</v>
          </cell>
          <cell r="E172">
            <v>21439334</v>
          </cell>
          <cell r="F172">
            <v>628946</v>
          </cell>
          <cell r="G172">
            <v>1593826</v>
          </cell>
          <cell r="H172">
            <v>23662106</v>
          </cell>
          <cell r="J172">
            <v>1593826</v>
          </cell>
          <cell r="K172">
            <v>0</v>
          </cell>
          <cell r="L172">
            <v>899472.81424770236</v>
          </cell>
          <cell r="M172">
            <v>2493298.8142477022</v>
          </cell>
          <cell r="O172">
            <v>21168807.185752299</v>
          </cell>
          <cell r="Q172">
            <v>1716310</v>
          </cell>
          <cell r="R172">
            <v>1763536</v>
          </cell>
          <cell r="S172">
            <v>122484</v>
          </cell>
          <cell r="T172">
            <v>0</v>
          </cell>
          <cell r="U172">
            <v>899472.81424770236</v>
          </cell>
          <cell r="V172">
            <v>4256834.8142477022</v>
          </cell>
          <cell r="X172">
            <v>6511478.7999999998</v>
          </cell>
          <cell r="AA172">
            <v>163</v>
          </cell>
          <cell r="AB172">
            <v>1847</v>
          </cell>
          <cell r="AC172">
            <v>16.095147304071634</v>
          </cell>
          <cell r="AD172">
            <v>0</v>
          </cell>
          <cell r="AE172">
            <v>397</v>
          </cell>
          <cell r="AF172">
            <v>130.80107443144055</v>
          </cell>
          <cell r="AG172">
            <v>23080386</v>
          </cell>
          <cell r="AH172">
            <v>1641052</v>
          </cell>
          <cell r="AI172">
            <v>0</v>
          </cell>
          <cell r="AJ172">
            <v>21439334</v>
          </cell>
          <cell r="AK172">
            <v>0</v>
          </cell>
          <cell r="AL172">
            <v>1593826</v>
          </cell>
          <cell r="AM172">
            <v>23033160</v>
          </cell>
          <cell r="AN172">
            <v>1641052</v>
          </cell>
          <cell r="AO172">
            <v>0</v>
          </cell>
          <cell r="AP172">
            <v>122484</v>
          </cell>
          <cell r="AQ172">
            <v>1763536</v>
          </cell>
          <cell r="AR172">
            <v>24796696</v>
          </cell>
          <cell r="AT172">
            <v>163</v>
          </cell>
          <cell r="AU172">
            <v>130.80107443144055</v>
          </cell>
          <cell r="AV172">
            <v>1641052</v>
          </cell>
          <cell r="AW172">
            <v>0</v>
          </cell>
          <cell r="AX172">
            <v>122484</v>
          </cell>
          <cell r="AY172">
            <v>1763536</v>
          </cell>
          <cell r="BA172">
            <v>163</v>
          </cell>
          <cell r="BB172">
            <v>163</v>
          </cell>
          <cell r="BC172" t="str">
            <v>LYNN</v>
          </cell>
          <cell r="BD172">
            <v>21439334</v>
          </cell>
          <cell r="BE172">
            <v>20279584</v>
          </cell>
          <cell r="BF172">
            <v>1159750</v>
          </cell>
          <cell r="BG172">
            <v>1174188</v>
          </cell>
          <cell r="BH172">
            <v>820178.8</v>
          </cell>
          <cell r="BL172">
            <v>0</v>
          </cell>
          <cell r="BM172">
            <v>3154116.8</v>
          </cell>
          <cell r="BN172">
            <v>899472.81424770236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4</v>
          </cell>
          <cell r="E173">
            <v>76681</v>
          </cell>
          <cell r="F173">
            <v>0</v>
          </cell>
          <cell r="G173">
            <v>3742</v>
          </cell>
          <cell r="H173">
            <v>80423</v>
          </cell>
          <cell r="J173">
            <v>3742</v>
          </cell>
          <cell r="K173">
            <v>0</v>
          </cell>
          <cell r="L173">
            <v>0</v>
          </cell>
          <cell r="M173">
            <v>3742</v>
          </cell>
          <cell r="O173">
            <v>76681</v>
          </cell>
          <cell r="Q173">
            <v>3742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3742</v>
          </cell>
          <cell r="X173">
            <v>38400.6</v>
          </cell>
          <cell r="AA173">
            <v>164</v>
          </cell>
          <cell r="AB173">
            <v>4</v>
          </cell>
          <cell r="AC173">
            <v>9.9875156054931337E-3</v>
          </cell>
          <cell r="AD173">
            <v>0</v>
          </cell>
          <cell r="AE173">
            <v>0</v>
          </cell>
          <cell r="AF173">
            <v>0</v>
          </cell>
          <cell r="AG173">
            <v>76681</v>
          </cell>
          <cell r="AH173">
            <v>0</v>
          </cell>
          <cell r="AI173">
            <v>0</v>
          </cell>
          <cell r="AJ173">
            <v>76681</v>
          </cell>
          <cell r="AK173">
            <v>0</v>
          </cell>
          <cell r="AL173">
            <v>3742</v>
          </cell>
          <cell r="AM173">
            <v>80423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80423</v>
          </cell>
          <cell r="AT173">
            <v>164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BA173">
            <v>164</v>
          </cell>
          <cell r="BB173">
            <v>164</v>
          </cell>
          <cell r="BC173" t="str">
            <v>LYNNFIELD</v>
          </cell>
          <cell r="BD173">
            <v>76681</v>
          </cell>
          <cell r="BE173">
            <v>102721</v>
          </cell>
          <cell r="BF173">
            <v>0</v>
          </cell>
          <cell r="BG173">
            <v>22991.399999999998</v>
          </cell>
          <cell r="BH173">
            <v>11667.2</v>
          </cell>
          <cell r="BL173">
            <v>0</v>
          </cell>
          <cell r="BM173">
            <v>34658.6</v>
          </cell>
          <cell r="BN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840</v>
          </cell>
          <cell r="E174">
            <v>9546856</v>
          </cell>
          <cell r="F174">
            <v>84053</v>
          </cell>
          <cell r="G174">
            <v>767322</v>
          </cell>
          <cell r="H174">
            <v>10398231</v>
          </cell>
          <cell r="J174">
            <v>767322</v>
          </cell>
          <cell r="K174">
            <v>0</v>
          </cell>
          <cell r="L174">
            <v>220868.01806223113</v>
          </cell>
          <cell r="M174">
            <v>988190.01806223113</v>
          </cell>
          <cell r="O174">
            <v>9410040.9819377698</v>
          </cell>
          <cell r="Q174">
            <v>786604</v>
          </cell>
          <cell r="R174">
            <v>266213</v>
          </cell>
          <cell r="S174">
            <v>19282</v>
          </cell>
          <cell r="T174">
            <v>0</v>
          </cell>
          <cell r="U174">
            <v>220868.01806223113</v>
          </cell>
          <cell r="V174">
            <v>1254403.0180622311</v>
          </cell>
          <cell r="X174">
            <v>1413577.5181325837</v>
          </cell>
          <cell r="AA174">
            <v>165</v>
          </cell>
          <cell r="AB174">
            <v>840</v>
          </cell>
          <cell r="AC174">
            <v>1.1019887943981337</v>
          </cell>
          <cell r="AD174">
            <v>0</v>
          </cell>
          <cell r="AE174">
            <v>276</v>
          </cell>
          <cell r="AF174">
            <v>20.673475214009347</v>
          </cell>
          <cell r="AG174">
            <v>9793787</v>
          </cell>
          <cell r="AH174">
            <v>246931</v>
          </cell>
          <cell r="AI174">
            <v>0</v>
          </cell>
          <cell r="AJ174">
            <v>9546856</v>
          </cell>
          <cell r="AK174">
            <v>0</v>
          </cell>
          <cell r="AL174">
            <v>767322</v>
          </cell>
          <cell r="AM174">
            <v>10314178</v>
          </cell>
          <cell r="AN174">
            <v>246931</v>
          </cell>
          <cell r="AO174">
            <v>0</v>
          </cell>
          <cell r="AP174">
            <v>19282</v>
          </cell>
          <cell r="AQ174">
            <v>266213</v>
          </cell>
          <cell r="AR174">
            <v>10580391</v>
          </cell>
          <cell r="AT174">
            <v>165</v>
          </cell>
          <cell r="AU174">
            <v>20.673475214009347</v>
          </cell>
          <cell r="AV174">
            <v>246931</v>
          </cell>
          <cell r="AW174">
            <v>0</v>
          </cell>
          <cell r="AX174">
            <v>19282</v>
          </cell>
          <cell r="AY174">
            <v>266213</v>
          </cell>
          <cell r="BA174">
            <v>165</v>
          </cell>
          <cell r="BB174">
            <v>165</v>
          </cell>
          <cell r="BC174" t="str">
            <v>MALDEN</v>
          </cell>
          <cell r="BD174">
            <v>9546856</v>
          </cell>
          <cell r="BE174">
            <v>9262076.2046685405</v>
          </cell>
          <cell r="BF174">
            <v>284779.79533145949</v>
          </cell>
          <cell r="BG174">
            <v>95262.722801124299</v>
          </cell>
          <cell r="BH174">
            <v>0</v>
          </cell>
          <cell r="BL174">
            <v>0</v>
          </cell>
          <cell r="BM174">
            <v>380042.51813258382</v>
          </cell>
          <cell r="BN174">
            <v>220868.01806223113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AA175">
            <v>166</v>
          </cell>
          <cell r="BA175">
            <v>166</v>
          </cell>
          <cell r="BB175">
            <v>166</v>
          </cell>
          <cell r="BC175" t="str">
            <v>MANCHESTER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L175">
            <v>0</v>
          </cell>
          <cell r="BM175">
            <v>0</v>
          </cell>
          <cell r="BN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73</v>
          </cell>
          <cell r="E176">
            <v>1123189</v>
          </cell>
          <cell r="F176">
            <v>0</v>
          </cell>
          <cell r="G176">
            <v>68468</v>
          </cell>
          <cell r="H176">
            <v>1191657</v>
          </cell>
          <cell r="J176">
            <v>68468</v>
          </cell>
          <cell r="K176">
            <v>0</v>
          </cell>
          <cell r="L176">
            <v>16318.86827728899</v>
          </cell>
          <cell r="M176">
            <v>84786.868277288988</v>
          </cell>
          <cell r="O176">
            <v>1106870.131722711</v>
          </cell>
          <cell r="Q176">
            <v>68468</v>
          </cell>
          <cell r="R176">
            <v>0</v>
          </cell>
          <cell r="S176">
            <v>0</v>
          </cell>
          <cell r="T176">
            <v>0</v>
          </cell>
          <cell r="U176">
            <v>16318.86827728899</v>
          </cell>
          <cell r="V176">
            <v>84786.868277288988</v>
          </cell>
          <cell r="X176">
            <v>100252.6</v>
          </cell>
          <cell r="AA176">
            <v>167</v>
          </cell>
          <cell r="AB176">
            <v>73</v>
          </cell>
          <cell r="AC176">
            <v>6.2111801242236021E-3</v>
          </cell>
          <cell r="AD176">
            <v>0</v>
          </cell>
          <cell r="AE176">
            <v>0</v>
          </cell>
          <cell r="AF176">
            <v>0</v>
          </cell>
          <cell r="AG176">
            <v>1123189</v>
          </cell>
          <cell r="AH176">
            <v>0</v>
          </cell>
          <cell r="AI176">
            <v>0</v>
          </cell>
          <cell r="AJ176">
            <v>1123189</v>
          </cell>
          <cell r="AK176">
            <v>0</v>
          </cell>
          <cell r="AL176">
            <v>68468</v>
          </cell>
          <cell r="AM176">
            <v>1191657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1191657</v>
          </cell>
          <cell r="AT176">
            <v>167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BA176">
            <v>167</v>
          </cell>
          <cell r="BB176">
            <v>167</v>
          </cell>
          <cell r="BC176" t="str">
            <v>MANSFIELD</v>
          </cell>
          <cell r="BD176">
            <v>1123189</v>
          </cell>
          <cell r="BE176">
            <v>1102148</v>
          </cell>
          <cell r="BF176">
            <v>21041</v>
          </cell>
          <cell r="BG176">
            <v>10743.6</v>
          </cell>
          <cell r="BH176">
            <v>0</v>
          </cell>
          <cell r="BL176">
            <v>0</v>
          </cell>
          <cell r="BM176">
            <v>31784.6</v>
          </cell>
          <cell r="BN176">
            <v>16318.86827728899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120</v>
          </cell>
          <cell r="E177">
            <v>1769368</v>
          </cell>
          <cell r="F177">
            <v>0</v>
          </cell>
          <cell r="G177">
            <v>112521</v>
          </cell>
          <cell r="H177">
            <v>1881889</v>
          </cell>
          <cell r="J177">
            <v>112521</v>
          </cell>
          <cell r="K177">
            <v>0</v>
          </cell>
          <cell r="L177">
            <v>0</v>
          </cell>
          <cell r="M177">
            <v>112521</v>
          </cell>
          <cell r="O177">
            <v>1769368</v>
          </cell>
          <cell r="Q177">
            <v>112521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112521</v>
          </cell>
          <cell r="X177">
            <v>112521</v>
          </cell>
          <cell r="AA177">
            <v>168</v>
          </cell>
          <cell r="AB177">
            <v>120</v>
          </cell>
          <cell r="AC177">
            <v>4.0290545908523434E-2</v>
          </cell>
          <cell r="AD177">
            <v>0</v>
          </cell>
          <cell r="AE177">
            <v>31</v>
          </cell>
          <cell r="AF177">
            <v>0</v>
          </cell>
          <cell r="AG177">
            <v>1769368</v>
          </cell>
          <cell r="AH177">
            <v>0</v>
          </cell>
          <cell r="AI177">
            <v>0</v>
          </cell>
          <cell r="AJ177">
            <v>1769368</v>
          </cell>
          <cell r="AK177">
            <v>0</v>
          </cell>
          <cell r="AL177">
            <v>112521</v>
          </cell>
          <cell r="AM177">
            <v>1881889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1881889</v>
          </cell>
          <cell r="AT177">
            <v>168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BA177">
            <v>168</v>
          </cell>
          <cell r="BB177">
            <v>168</v>
          </cell>
          <cell r="BC177" t="str">
            <v>MARBLEHEAD</v>
          </cell>
          <cell r="BD177">
            <v>1769368</v>
          </cell>
          <cell r="BE177">
            <v>2150455</v>
          </cell>
          <cell r="BF177">
            <v>0</v>
          </cell>
          <cell r="BG177">
            <v>0</v>
          </cell>
          <cell r="BH177">
            <v>0</v>
          </cell>
          <cell r="BL177">
            <v>0</v>
          </cell>
          <cell r="BM177">
            <v>0</v>
          </cell>
          <cell r="BN177">
            <v>0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AA178">
            <v>169</v>
          </cell>
          <cell r="BA178">
            <v>169</v>
          </cell>
          <cell r="BB178">
            <v>169</v>
          </cell>
          <cell r="BC178" t="str">
            <v>MARION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L178">
            <v>0</v>
          </cell>
          <cell r="BM178">
            <v>0</v>
          </cell>
          <cell r="BN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554</v>
          </cell>
          <cell r="E179">
            <v>7538146</v>
          </cell>
          <cell r="F179">
            <v>0</v>
          </cell>
          <cell r="G179">
            <v>519496</v>
          </cell>
          <cell r="H179">
            <v>8057642</v>
          </cell>
          <cell r="J179">
            <v>519496</v>
          </cell>
          <cell r="K179">
            <v>0</v>
          </cell>
          <cell r="L179">
            <v>100984.48566668363</v>
          </cell>
          <cell r="M179">
            <v>620480.48566668364</v>
          </cell>
          <cell r="O179">
            <v>7437161.5143333161</v>
          </cell>
          <cell r="Q179">
            <v>519496</v>
          </cell>
          <cell r="R179">
            <v>0</v>
          </cell>
          <cell r="S179">
            <v>0</v>
          </cell>
          <cell r="T179">
            <v>0</v>
          </cell>
          <cell r="U179">
            <v>100984.48566668363</v>
          </cell>
          <cell r="V179">
            <v>620480.48566668364</v>
          </cell>
          <cell r="X179">
            <v>1007449</v>
          </cell>
          <cell r="AA179">
            <v>170</v>
          </cell>
          <cell r="AB179">
            <v>554</v>
          </cell>
          <cell r="AC179">
            <v>0.16401748369636202</v>
          </cell>
          <cell r="AD179">
            <v>0</v>
          </cell>
          <cell r="AE179">
            <v>85</v>
          </cell>
          <cell r="AF179">
            <v>0</v>
          </cell>
          <cell r="AG179">
            <v>7538146</v>
          </cell>
          <cell r="AH179">
            <v>0</v>
          </cell>
          <cell r="AI179">
            <v>0</v>
          </cell>
          <cell r="AJ179">
            <v>7538146</v>
          </cell>
          <cell r="AK179">
            <v>0</v>
          </cell>
          <cell r="AL179">
            <v>519496</v>
          </cell>
          <cell r="AM179">
            <v>8057642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8057642</v>
          </cell>
          <cell r="AT179">
            <v>170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BA179">
            <v>170</v>
          </cell>
          <cell r="BB179">
            <v>170</v>
          </cell>
          <cell r="BC179" t="str">
            <v>MARLBOROUGH</v>
          </cell>
          <cell r="BD179">
            <v>7538146</v>
          </cell>
          <cell r="BE179">
            <v>7407940</v>
          </cell>
          <cell r="BF179">
            <v>130206</v>
          </cell>
          <cell r="BG179">
            <v>106757.4</v>
          </cell>
          <cell r="BH179">
            <v>250989.6</v>
          </cell>
          <cell r="BL179">
            <v>0</v>
          </cell>
          <cell r="BM179">
            <v>487953</v>
          </cell>
          <cell r="BN179">
            <v>100984.48566668363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21</v>
          </cell>
          <cell r="E180">
            <v>294904</v>
          </cell>
          <cell r="F180">
            <v>0</v>
          </cell>
          <cell r="G180">
            <v>19686</v>
          </cell>
          <cell r="H180">
            <v>314590</v>
          </cell>
          <cell r="J180">
            <v>19686</v>
          </cell>
          <cell r="K180">
            <v>0</v>
          </cell>
          <cell r="L180">
            <v>0</v>
          </cell>
          <cell r="M180">
            <v>19686</v>
          </cell>
          <cell r="O180">
            <v>294904</v>
          </cell>
          <cell r="Q180">
            <v>19686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19686</v>
          </cell>
          <cell r="X180">
            <v>59928.4</v>
          </cell>
          <cell r="AA180">
            <v>171</v>
          </cell>
          <cell r="AB180">
            <v>21</v>
          </cell>
          <cell r="AC180">
            <v>1.2422360248447204E-2</v>
          </cell>
          <cell r="AD180">
            <v>0</v>
          </cell>
          <cell r="AE180">
            <v>0</v>
          </cell>
          <cell r="AF180">
            <v>0</v>
          </cell>
          <cell r="AG180">
            <v>294904</v>
          </cell>
          <cell r="AH180">
            <v>0</v>
          </cell>
          <cell r="AI180">
            <v>0</v>
          </cell>
          <cell r="AJ180">
            <v>294904</v>
          </cell>
          <cell r="AK180">
            <v>0</v>
          </cell>
          <cell r="AL180">
            <v>19686</v>
          </cell>
          <cell r="AM180">
            <v>314590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314590</v>
          </cell>
          <cell r="AT180">
            <v>171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BA180">
            <v>171</v>
          </cell>
          <cell r="BB180">
            <v>171</v>
          </cell>
          <cell r="BC180" t="str">
            <v>MARSHFIELD</v>
          </cell>
          <cell r="BD180">
            <v>294904</v>
          </cell>
          <cell r="BE180">
            <v>306662</v>
          </cell>
          <cell r="BF180">
            <v>0</v>
          </cell>
          <cell r="BG180">
            <v>36081.599999999999</v>
          </cell>
          <cell r="BH180">
            <v>4160.8</v>
          </cell>
          <cell r="BL180">
            <v>0</v>
          </cell>
          <cell r="BM180">
            <v>40242.400000000001</v>
          </cell>
          <cell r="BN180">
            <v>0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51</v>
          </cell>
          <cell r="E181">
            <v>878619</v>
          </cell>
          <cell r="F181">
            <v>0</v>
          </cell>
          <cell r="G181">
            <v>47838</v>
          </cell>
          <cell r="H181">
            <v>926457</v>
          </cell>
          <cell r="J181">
            <v>47838</v>
          </cell>
          <cell r="K181">
            <v>0</v>
          </cell>
          <cell r="L181">
            <v>68924.55229952927</v>
          </cell>
          <cell r="M181">
            <v>116762.55229952927</v>
          </cell>
          <cell r="O181">
            <v>809694.44770047069</v>
          </cell>
          <cell r="Q181">
            <v>47838</v>
          </cell>
          <cell r="R181">
            <v>0</v>
          </cell>
          <cell r="S181">
            <v>0</v>
          </cell>
          <cell r="T181">
            <v>0</v>
          </cell>
          <cell r="U181">
            <v>68924.55229952927</v>
          </cell>
          <cell r="V181">
            <v>116762.55229952927</v>
          </cell>
          <cell r="X181">
            <v>181529.8</v>
          </cell>
          <cell r="AA181">
            <v>172</v>
          </cell>
          <cell r="AB181">
            <v>51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878619</v>
          </cell>
          <cell r="AH181">
            <v>0</v>
          </cell>
          <cell r="AI181">
            <v>0</v>
          </cell>
          <cell r="AJ181">
            <v>878619</v>
          </cell>
          <cell r="AK181">
            <v>0</v>
          </cell>
          <cell r="AL181">
            <v>47838</v>
          </cell>
          <cell r="AM181">
            <v>926457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926457</v>
          </cell>
          <cell r="AT181">
            <v>172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BA181">
            <v>172</v>
          </cell>
          <cell r="BB181">
            <v>172</v>
          </cell>
          <cell r="BC181" t="str">
            <v>MASHPEE</v>
          </cell>
          <cell r="BD181">
            <v>878619</v>
          </cell>
          <cell r="BE181">
            <v>789750</v>
          </cell>
          <cell r="BF181">
            <v>88869</v>
          </cell>
          <cell r="BG181">
            <v>0</v>
          </cell>
          <cell r="BH181">
            <v>44822.8</v>
          </cell>
          <cell r="BL181">
            <v>0</v>
          </cell>
          <cell r="BM181">
            <v>133691.79999999999</v>
          </cell>
          <cell r="BN181">
            <v>68924.55229952927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1</v>
          </cell>
          <cell r="E182">
            <v>26774</v>
          </cell>
          <cell r="F182">
            <v>0</v>
          </cell>
          <cell r="G182">
            <v>938</v>
          </cell>
          <cell r="H182">
            <v>27712</v>
          </cell>
          <cell r="J182">
            <v>938</v>
          </cell>
          <cell r="K182">
            <v>0</v>
          </cell>
          <cell r="L182">
            <v>20765.23830883206</v>
          </cell>
          <cell r="M182">
            <v>21703.23830883206</v>
          </cell>
          <cell r="O182">
            <v>6008.7616911679397</v>
          </cell>
          <cell r="Q182">
            <v>938</v>
          </cell>
          <cell r="R182">
            <v>0</v>
          </cell>
          <cell r="S182">
            <v>0</v>
          </cell>
          <cell r="T182">
            <v>0</v>
          </cell>
          <cell r="U182">
            <v>20765.23830883206</v>
          </cell>
          <cell r="V182">
            <v>21703.23830883206</v>
          </cell>
          <cell r="X182">
            <v>27712</v>
          </cell>
          <cell r="AA182">
            <v>173</v>
          </cell>
          <cell r="AB182">
            <v>1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26774</v>
          </cell>
          <cell r="AH182">
            <v>0</v>
          </cell>
          <cell r="AI182">
            <v>0</v>
          </cell>
          <cell r="AJ182">
            <v>26774</v>
          </cell>
          <cell r="AK182">
            <v>0</v>
          </cell>
          <cell r="AL182">
            <v>938</v>
          </cell>
          <cell r="AM182">
            <v>27712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27712</v>
          </cell>
          <cell r="AT182">
            <v>173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BA182">
            <v>173</v>
          </cell>
          <cell r="BB182">
            <v>173</v>
          </cell>
          <cell r="BC182" t="str">
            <v>MATTAPOISETT</v>
          </cell>
          <cell r="BD182">
            <v>26774</v>
          </cell>
          <cell r="BE182">
            <v>0</v>
          </cell>
          <cell r="BF182">
            <v>26774</v>
          </cell>
          <cell r="BG182">
            <v>0</v>
          </cell>
          <cell r="BH182">
            <v>0</v>
          </cell>
          <cell r="BL182">
            <v>0</v>
          </cell>
          <cell r="BM182">
            <v>26774</v>
          </cell>
          <cell r="BN182">
            <v>20765.23830883206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64</v>
          </cell>
          <cell r="E183">
            <v>1011836</v>
          </cell>
          <cell r="F183">
            <v>0</v>
          </cell>
          <cell r="G183">
            <v>60032</v>
          </cell>
          <cell r="H183">
            <v>1071868</v>
          </cell>
          <cell r="J183">
            <v>60032</v>
          </cell>
          <cell r="K183">
            <v>0</v>
          </cell>
          <cell r="L183">
            <v>143171.09852134154</v>
          </cell>
          <cell r="M183">
            <v>203203.09852134154</v>
          </cell>
          <cell r="O183">
            <v>868664.90147865843</v>
          </cell>
          <cell r="Q183">
            <v>60032</v>
          </cell>
          <cell r="R183">
            <v>0</v>
          </cell>
          <cell r="S183">
            <v>0</v>
          </cell>
          <cell r="T183">
            <v>0</v>
          </cell>
          <cell r="U183">
            <v>143171.09852134154</v>
          </cell>
          <cell r="V183">
            <v>203203.09852134154</v>
          </cell>
          <cell r="X183">
            <v>449805.19999999995</v>
          </cell>
          <cell r="AA183">
            <v>174</v>
          </cell>
          <cell r="AB183">
            <v>64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1011836</v>
          </cell>
          <cell r="AH183">
            <v>0</v>
          </cell>
          <cell r="AI183">
            <v>0</v>
          </cell>
          <cell r="AJ183">
            <v>1011836</v>
          </cell>
          <cell r="AK183">
            <v>0</v>
          </cell>
          <cell r="AL183">
            <v>60032</v>
          </cell>
          <cell r="AM183">
            <v>1071868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1071868</v>
          </cell>
          <cell r="AT183">
            <v>174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BA183">
            <v>174</v>
          </cell>
          <cell r="BB183">
            <v>174</v>
          </cell>
          <cell r="BC183" t="str">
            <v>MAYNARD</v>
          </cell>
          <cell r="BD183">
            <v>1011836</v>
          </cell>
          <cell r="BE183">
            <v>827236</v>
          </cell>
          <cell r="BF183">
            <v>184600</v>
          </cell>
          <cell r="BG183">
            <v>143007.6</v>
          </cell>
          <cell r="BH183">
            <v>62165.600000000006</v>
          </cell>
          <cell r="BL183">
            <v>0</v>
          </cell>
          <cell r="BM183">
            <v>389773.19999999995</v>
          </cell>
          <cell r="BN183">
            <v>143171.09852134154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X184">
            <v>0</v>
          </cell>
          <cell r="AA184">
            <v>175</v>
          </cell>
          <cell r="BA184">
            <v>175</v>
          </cell>
          <cell r="BB184">
            <v>175</v>
          </cell>
          <cell r="BC184" t="str">
            <v>MEDFIELD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L184">
            <v>0</v>
          </cell>
          <cell r="BM184">
            <v>0</v>
          </cell>
          <cell r="BN184">
            <v>0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458</v>
          </cell>
          <cell r="E185">
            <v>7098383</v>
          </cell>
          <cell r="F185">
            <v>0</v>
          </cell>
          <cell r="G185">
            <v>429509</v>
          </cell>
          <cell r="H185">
            <v>7527892</v>
          </cell>
          <cell r="J185">
            <v>429509</v>
          </cell>
          <cell r="K185">
            <v>0</v>
          </cell>
          <cell r="L185">
            <v>989910.25891334738</v>
          </cell>
          <cell r="M185">
            <v>1419419.2589133475</v>
          </cell>
          <cell r="O185">
            <v>6108472.7410866525</v>
          </cell>
          <cell r="Q185">
            <v>429509</v>
          </cell>
          <cell r="R185">
            <v>0</v>
          </cell>
          <cell r="S185">
            <v>0</v>
          </cell>
          <cell r="T185">
            <v>0</v>
          </cell>
          <cell r="U185">
            <v>989910.25891334738</v>
          </cell>
          <cell r="V185">
            <v>1419419.2589133475</v>
          </cell>
          <cell r="X185">
            <v>2443823</v>
          </cell>
          <cell r="AA185">
            <v>176</v>
          </cell>
          <cell r="AB185">
            <v>458</v>
          </cell>
          <cell r="AC185">
            <v>9.5856102003643001E-2</v>
          </cell>
          <cell r="AD185">
            <v>0</v>
          </cell>
          <cell r="AE185">
            <v>26</v>
          </cell>
          <cell r="AF185">
            <v>0</v>
          </cell>
          <cell r="AG185">
            <v>7098383</v>
          </cell>
          <cell r="AH185">
            <v>0</v>
          </cell>
          <cell r="AI185">
            <v>0</v>
          </cell>
          <cell r="AJ185">
            <v>7098383</v>
          </cell>
          <cell r="AK185">
            <v>0</v>
          </cell>
          <cell r="AL185">
            <v>429509</v>
          </cell>
          <cell r="AM185">
            <v>7527892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7527892</v>
          </cell>
          <cell r="AT185">
            <v>176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BA185">
            <v>176</v>
          </cell>
          <cell r="BB185">
            <v>176</v>
          </cell>
          <cell r="BC185" t="str">
            <v>MEDFORD</v>
          </cell>
          <cell r="BD185">
            <v>7098383</v>
          </cell>
          <cell r="BE185">
            <v>5822026</v>
          </cell>
          <cell r="BF185">
            <v>1276357</v>
          </cell>
          <cell r="BG185">
            <v>537431.4</v>
          </cell>
          <cell r="BH185">
            <v>200525.6</v>
          </cell>
          <cell r="BL185">
            <v>0</v>
          </cell>
          <cell r="BM185">
            <v>2014314</v>
          </cell>
          <cell r="BN185">
            <v>989910.25891334738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21</v>
          </cell>
          <cell r="E186">
            <v>286062</v>
          </cell>
          <cell r="F186">
            <v>0</v>
          </cell>
          <cell r="G186">
            <v>19698</v>
          </cell>
          <cell r="H186">
            <v>305760</v>
          </cell>
          <cell r="J186">
            <v>19698</v>
          </cell>
          <cell r="K186">
            <v>0</v>
          </cell>
          <cell r="L186">
            <v>79149.729780056718</v>
          </cell>
          <cell r="M186">
            <v>98847.729780056718</v>
          </cell>
          <cell r="O186">
            <v>206912.27021994328</v>
          </cell>
          <cell r="Q186">
            <v>19698</v>
          </cell>
          <cell r="R186">
            <v>0</v>
          </cell>
          <cell r="S186">
            <v>0</v>
          </cell>
          <cell r="T186">
            <v>0</v>
          </cell>
          <cell r="U186">
            <v>79149.729780056718</v>
          </cell>
          <cell r="V186">
            <v>98847.729780056718</v>
          </cell>
          <cell r="X186">
            <v>142982.20000000001</v>
          </cell>
          <cell r="AA186">
            <v>177</v>
          </cell>
          <cell r="AB186">
            <v>21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286062</v>
          </cell>
          <cell r="AH186">
            <v>0</v>
          </cell>
          <cell r="AI186">
            <v>0</v>
          </cell>
          <cell r="AJ186">
            <v>286062</v>
          </cell>
          <cell r="AK186">
            <v>0</v>
          </cell>
          <cell r="AL186">
            <v>19698</v>
          </cell>
          <cell r="AM186">
            <v>305760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305760</v>
          </cell>
          <cell r="AT186">
            <v>177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BA186">
            <v>177</v>
          </cell>
          <cell r="BB186">
            <v>177</v>
          </cell>
          <cell r="BC186" t="str">
            <v>MEDWAY</v>
          </cell>
          <cell r="BD186">
            <v>286062</v>
          </cell>
          <cell r="BE186">
            <v>184009</v>
          </cell>
          <cell r="BF186">
            <v>102053</v>
          </cell>
          <cell r="BG186">
            <v>10964.4</v>
          </cell>
          <cell r="BH186">
            <v>10266.800000000001</v>
          </cell>
          <cell r="BL186">
            <v>0</v>
          </cell>
          <cell r="BM186">
            <v>123284.2</v>
          </cell>
          <cell r="BN186">
            <v>79149.729780056718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249</v>
          </cell>
          <cell r="E187">
            <v>2854614</v>
          </cell>
          <cell r="F187">
            <v>0</v>
          </cell>
          <cell r="G187">
            <v>233530</v>
          </cell>
          <cell r="H187">
            <v>3088144</v>
          </cell>
          <cell r="J187">
            <v>233530</v>
          </cell>
          <cell r="K187">
            <v>0</v>
          </cell>
          <cell r="L187">
            <v>414813.05178626999</v>
          </cell>
          <cell r="M187">
            <v>648343.05178626999</v>
          </cell>
          <cell r="O187">
            <v>2439800.94821373</v>
          </cell>
          <cell r="Q187">
            <v>233530</v>
          </cell>
          <cell r="R187">
            <v>0</v>
          </cell>
          <cell r="S187">
            <v>0</v>
          </cell>
          <cell r="T187">
            <v>0</v>
          </cell>
          <cell r="U187">
            <v>414813.05178626999</v>
          </cell>
          <cell r="V187">
            <v>648343.05178626999</v>
          </cell>
          <cell r="X187">
            <v>768376</v>
          </cell>
          <cell r="AA187">
            <v>178</v>
          </cell>
          <cell r="AB187">
            <v>249</v>
          </cell>
          <cell r="AC187">
            <v>3.2786885245901641E-2</v>
          </cell>
          <cell r="AD187">
            <v>0</v>
          </cell>
          <cell r="AE187">
            <v>11</v>
          </cell>
          <cell r="AF187">
            <v>0</v>
          </cell>
          <cell r="AG187">
            <v>2854614</v>
          </cell>
          <cell r="AH187">
            <v>0</v>
          </cell>
          <cell r="AI187">
            <v>0</v>
          </cell>
          <cell r="AJ187">
            <v>2854614</v>
          </cell>
          <cell r="AK187">
            <v>0</v>
          </cell>
          <cell r="AL187">
            <v>233530</v>
          </cell>
          <cell r="AM187">
            <v>3088144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3088144</v>
          </cell>
          <cell r="AT187">
            <v>178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BA187">
            <v>178</v>
          </cell>
          <cell r="BB187">
            <v>178</v>
          </cell>
          <cell r="BC187" t="str">
            <v>MELROSE</v>
          </cell>
          <cell r="BD187">
            <v>2854614</v>
          </cell>
          <cell r="BE187">
            <v>2319768</v>
          </cell>
          <cell r="BF187">
            <v>534846</v>
          </cell>
          <cell r="BG187">
            <v>0</v>
          </cell>
          <cell r="BH187">
            <v>0</v>
          </cell>
          <cell r="BL187">
            <v>0</v>
          </cell>
          <cell r="BM187">
            <v>534846</v>
          </cell>
          <cell r="BN187">
            <v>414813.05178626999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AA188">
            <v>179</v>
          </cell>
          <cell r="BA188">
            <v>179</v>
          </cell>
          <cell r="BB188">
            <v>179</v>
          </cell>
          <cell r="BC188" t="str">
            <v>MENDON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L188">
            <v>0</v>
          </cell>
          <cell r="BM188">
            <v>0</v>
          </cell>
          <cell r="BN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AA189">
            <v>180</v>
          </cell>
          <cell r="BA189">
            <v>180</v>
          </cell>
          <cell r="BB189">
            <v>180</v>
          </cell>
          <cell r="BC189" t="str">
            <v>MERRIMAC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L189">
            <v>0</v>
          </cell>
          <cell r="BM189">
            <v>0</v>
          </cell>
          <cell r="BN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134</v>
          </cell>
          <cell r="E190">
            <v>1610188</v>
          </cell>
          <cell r="F190">
            <v>0</v>
          </cell>
          <cell r="G190">
            <v>125555</v>
          </cell>
          <cell r="H190">
            <v>1735743</v>
          </cell>
          <cell r="J190">
            <v>125555</v>
          </cell>
          <cell r="K190">
            <v>0</v>
          </cell>
          <cell r="L190">
            <v>134147.28632580629</v>
          </cell>
          <cell r="M190">
            <v>259702.28632580629</v>
          </cell>
          <cell r="O190">
            <v>1476040.7136741937</v>
          </cell>
          <cell r="Q190">
            <v>125555</v>
          </cell>
          <cell r="R190">
            <v>0</v>
          </cell>
          <cell r="S190">
            <v>0</v>
          </cell>
          <cell r="T190">
            <v>0</v>
          </cell>
          <cell r="U190">
            <v>134147.28632580629</v>
          </cell>
          <cell r="V190">
            <v>259702.28632580629</v>
          </cell>
          <cell r="X190">
            <v>464101.8</v>
          </cell>
          <cell r="AA190">
            <v>181</v>
          </cell>
          <cell r="AB190">
            <v>134</v>
          </cell>
          <cell r="AC190">
            <v>0.14076565164984156</v>
          </cell>
          <cell r="AD190">
            <v>0</v>
          </cell>
          <cell r="AE190">
            <v>4</v>
          </cell>
          <cell r="AF190">
            <v>0</v>
          </cell>
          <cell r="AG190">
            <v>1610188</v>
          </cell>
          <cell r="AH190">
            <v>0</v>
          </cell>
          <cell r="AI190">
            <v>0</v>
          </cell>
          <cell r="AJ190">
            <v>1610188</v>
          </cell>
          <cell r="AK190">
            <v>0</v>
          </cell>
          <cell r="AL190">
            <v>125555</v>
          </cell>
          <cell r="AM190">
            <v>1735743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1735743</v>
          </cell>
          <cell r="AT190">
            <v>181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BA190">
            <v>181</v>
          </cell>
          <cell r="BB190">
            <v>181</v>
          </cell>
          <cell r="BC190" t="str">
            <v>METHUEN</v>
          </cell>
          <cell r="BD190">
            <v>1610188</v>
          </cell>
          <cell r="BE190">
            <v>1437223</v>
          </cell>
          <cell r="BF190">
            <v>172965</v>
          </cell>
          <cell r="BG190">
            <v>88587</v>
          </cell>
          <cell r="BH190">
            <v>76994.8</v>
          </cell>
          <cell r="BL190">
            <v>0</v>
          </cell>
          <cell r="BM190">
            <v>338546.8</v>
          </cell>
          <cell r="BN190">
            <v>134147.28632580629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47</v>
          </cell>
          <cell r="E191">
            <v>615417</v>
          </cell>
          <cell r="F191">
            <v>0</v>
          </cell>
          <cell r="G191">
            <v>44050</v>
          </cell>
          <cell r="H191">
            <v>659467</v>
          </cell>
          <cell r="J191">
            <v>44050</v>
          </cell>
          <cell r="K191">
            <v>0</v>
          </cell>
          <cell r="L191">
            <v>113802.40953050926</v>
          </cell>
          <cell r="M191">
            <v>157852.40953050926</v>
          </cell>
          <cell r="O191">
            <v>501614.59046949074</v>
          </cell>
          <cell r="Q191">
            <v>44050</v>
          </cell>
          <cell r="R191">
            <v>0</v>
          </cell>
          <cell r="S191">
            <v>0</v>
          </cell>
          <cell r="T191">
            <v>0</v>
          </cell>
          <cell r="U191">
            <v>113802.40953050926</v>
          </cell>
          <cell r="V191">
            <v>157852.40953050926</v>
          </cell>
          <cell r="X191">
            <v>235173.6</v>
          </cell>
          <cell r="AA191">
            <v>182</v>
          </cell>
          <cell r="AB191">
            <v>47</v>
          </cell>
          <cell r="AC191">
            <v>3.7267080745341609E-2</v>
          </cell>
          <cell r="AD191">
            <v>0</v>
          </cell>
          <cell r="AE191">
            <v>0</v>
          </cell>
          <cell r="AF191">
            <v>0</v>
          </cell>
          <cell r="AG191">
            <v>615417</v>
          </cell>
          <cell r="AH191">
            <v>0</v>
          </cell>
          <cell r="AI191">
            <v>0</v>
          </cell>
          <cell r="AJ191">
            <v>615417</v>
          </cell>
          <cell r="AK191">
            <v>0</v>
          </cell>
          <cell r="AL191">
            <v>44050</v>
          </cell>
          <cell r="AM191">
            <v>659467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659467</v>
          </cell>
          <cell r="AT191">
            <v>182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BA191">
            <v>182</v>
          </cell>
          <cell r="BB191">
            <v>182</v>
          </cell>
          <cell r="BC191" t="str">
            <v>MIDDLEBOROUGH</v>
          </cell>
          <cell r="BD191">
            <v>615417</v>
          </cell>
          <cell r="BE191">
            <v>468684</v>
          </cell>
          <cell r="BF191">
            <v>146733</v>
          </cell>
          <cell r="BG191">
            <v>12411</v>
          </cell>
          <cell r="BH191">
            <v>31979.600000000002</v>
          </cell>
          <cell r="BL191">
            <v>0</v>
          </cell>
          <cell r="BM191">
            <v>191123.6</v>
          </cell>
          <cell r="BN191">
            <v>113802.40953050926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AA192">
            <v>183</v>
          </cell>
          <cell r="BA192">
            <v>183</v>
          </cell>
          <cell r="BB192">
            <v>183</v>
          </cell>
          <cell r="BC192" t="str">
            <v>MIDDLEFIELD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2</v>
          </cell>
          <cell r="E193">
            <v>36534</v>
          </cell>
          <cell r="F193">
            <v>0</v>
          </cell>
          <cell r="G193">
            <v>1876</v>
          </cell>
          <cell r="H193">
            <v>38410</v>
          </cell>
          <cell r="J193">
            <v>1876</v>
          </cell>
          <cell r="K193">
            <v>0</v>
          </cell>
          <cell r="L193">
            <v>2429.1001114238447</v>
          </cell>
          <cell r="M193">
            <v>4305.1001114238443</v>
          </cell>
          <cell r="O193">
            <v>34104.899888576154</v>
          </cell>
          <cell r="Q193">
            <v>1876</v>
          </cell>
          <cell r="R193">
            <v>0</v>
          </cell>
          <cell r="S193">
            <v>0</v>
          </cell>
          <cell r="T193">
            <v>0</v>
          </cell>
          <cell r="U193">
            <v>2429.1001114238447</v>
          </cell>
          <cell r="V193">
            <v>4305.1001114238443</v>
          </cell>
          <cell r="X193">
            <v>25049.200000000001</v>
          </cell>
          <cell r="AA193">
            <v>184</v>
          </cell>
          <cell r="AB193">
            <v>2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36534</v>
          </cell>
          <cell r="AH193">
            <v>0</v>
          </cell>
          <cell r="AI193">
            <v>0</v>
          </cell>
          <cell r="AJ193">
            <v>36534</v>
          </cell>
          <cell r="AK193">
            <v>0</v>
          </cell>
          <cell r="AL193">
            <v>1876</v>
          </cell>
          <cell r="AM193">
            <v>38410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38410</v>
          </cell>
          <cell r="AT193">
            <v>184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BA193">
            <v>184</v>
          </cell>
          <cell r="BB193">
            <v>184</v>
          </cell>
          <cell r="BC193" t="str">
            <v>MIDDLETON</v>
          </cell>
          <cell r="BD193">
            <v>36534</v>
          </cell>
          <cell r="BE193">
            <v>33402</v>
          </cell>
          <cell r="BF193">
            <v>3132</v>
          </cell>
          <cell r="BG193">
            <v>20041.2</v>
          </cell>
          <cell r="BH193">
            <v>0</v>
          </cell>
          <cell r="BL193">
            <v>0</v>
          </cell>
          <cell r="BM193">
            <v>23173.200000000001</v>
          </cell>
          <cell r="BN193">
            <v>2429.1001114238447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70</v>
          </cell>
          <cell r="E194">
            <v>862191</v>
          </cell>
          <cell r="F194">
            <v>0</v>
          </cell>
          <cell r="G194">
            <v>65648</v>
          </cell>
          <cell r="H194">
            <v>927839</v>
          </cell>
          <cell r="J194">
            <v>65648</v>
          </cell>
          <cell r="K194">
            <v>0</v>
          </cell>
          <cell r="L194">
            <v>430862.79562592681</v>
          </cell>
          <cell r="M194">
            <v>496510.79562592681</v>
          </cell>
          <cell r="O194">
            <v>431328.20437407319</v>
          </cell>
          <cell r="Q194">
            <v>65648</v>
          </cell>
          <cell r="R194">
            <v>0</v>
          </cell>
          <cell r="S194">
            <v>0</v>
          </cell>
          <cell r="T194">
            <v>0</v>
          </cell>
          <cell r="U194">
            <v>430862.79562592681</v>
          </cell>
          <cell r="V194">
            <v>496510.79562592681</v>
          </cell>
          <cell r="X194">
            <v>694639.8</v>
          </cell>
          <cell r="AA194">
            <v>185</v>
          </cell>
          <cell r="AB194">
            <v>70</v>
          </cell>
          <cell r="AC194">
            <v>1.2468827930174564E-2</v>
          </cell>
          <cell r="AD194">
            <v>0</v>
          </cell>
          <cell r="AE194">
            <v>0</v>
          </cell>
          <cell r="AF194">
            <v>0</v>
          </cell>
          <cell r="AG194">
            <v>862191</v>
          </cell>
          <cell r="AH194">
            <v>0</v>
          </cell>
          <cell r="AI194">
            <v>0</v>
          </cell>
          <cell r="AJ194">
            <v>862191</v>
          </cell>
          <cell r="AK194">
            <v>0</v>
          </cell>
          <cell r="AL194">
            <v>65648</v>
          </cell>
          <cell r="AM194">
            <v>927839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927839</v>
          </cell>
          <cell r="AT194">
            <v>185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BA194">
            <v>185</v>
          </cell>
          <cell r="BB194">
            <v>185</v>
          </cell>
          <cell r="BC194" t="str">
            <v>MILFORD</v>
          </cell>
          <cell r="BD194">
            <v>862191</v>
          </cell>
          <cell r="BE194">
            <v>306651</v>
          </cell>
          <cell r="BF194">
            <v>555540</v>
          </cell>
          <cell r="BG194">
            <v>8553</v>
          </cell>
          <cell r="BH194">
            <v>64898.8</v>
          </cell>
          <cell r="BL194">
            <v>0</v>
          </cell>
          <cell r="BM194">
            <v>628991.80000000005</v>
          </cell>
          <cell r="BN194">
            <v>430862.79562592681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7</v>
          </cell>
          <cell r="E195">
            <v>127493</v>
          </cell>
          <cell r="F195">
            <v>0</v>
          </cell>
          <cell r="G195">
            <v>6556</v>
          </cell>
          <cell r="H195">
            <v>134049</v>
          </cell>
          <cell r="J195">
            <v>6556</v>
          </cell>
          <cell r="K195">
            <v>0</v>
          </cell>
          <cell r="L195">
            <v>14999.615630567419</v>
          </cell>
          <cell r="M195">
            <v>21555.615630567419</v>
          </cell>
          <cell r="O195">
            <v>112493.38436943258</v>
          </cell>
          <cell r="Q195">
            <v>6556</v>
          </cell>
          <cell r="R195">
            <v>0</v>
          </cell>
          <cell r="S195">
            <v>0</v>
          </cell>
          <cell r="T195">
            <v>0</v>
          </cell>
          <cell r="U195">
            <v>14999.615630567419</v>
          </cell>
          <cell r="V195">
            <v>21555.615630567419</v>
          </cell>
          <cell r="X195">
            <v>44729.4</v>
          </cell>
          <cell r="AA195">
            <v>186</v>
          </cell>
          <cell r="AB195">
            <v>7</v>
          </cell>
          <cell r="AC195">
            <v>8.9686098654708519E-3</v>
          </cell>
          <cell r="AD195">
            <v>0</v>
          </cell>
          <cell r="AE195">
            <v>0</v>
          </cell>
          <cell r="AF195">
            <v>0</v>
          </cell>
          <cell r="AG195">
            <v>127493</v>
          </cell>
          <cell r="AH195">
            <v>0</v>
          </cell>
          <cell r="AI195">
            <v>0</v>
          </cell>
          <cell r="AJ195">
            <v>127493</v>
          </cell>
          <cell r="AK195">
            <v>0</v>
          </cell>
          <cell r="AL195">
            <v>6556</v>
          </cell>
          <cell r="AM195">
            <v>134049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134049</v>
          </cell>
          <cell r="AT195">
            <v>186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BA195">
            <v>186</v>
          </cell>
          <cell r="BB195">
            <v>186</v>
          </cell>
          <cell r="BC195" t="str">
            <v>MILLBURY</v>
          </cell>
          <cell r="BD195">
            <v>127493</v>
          </cell>
          <cell r="BE195">
            <v>108153</v>
          </cell>
          <cell r="BF195">
            <v>19340</v>
          </cell>
          <cell r="BG195">
            <v>6654.5999999999995</v>
          </cell>
          <cell r="BH195">
            <v>12178.800000000001</v>
          </cell>
          <cell r="BL195">
            <v>0</v>
          </cell>
          <cell r="BM195">
            <v>38173.4</v>
          </cell>
          <cell r="BN195">
            <v>14999.615630567419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4</v>
          </cell>
          <cell r="E196">
            <v>65788</v>
          </cell>
          <cell r="F196">
            <v>0</v>
          </cell>
          <cell r="G196">
            <v>3752</v>
          </cell>
          <cell r="H196">
            <v>69540</v>
          </cell>
          <cell r="J196">
            <v>3752</v>
          </cell>
          <cell r="K196">
            <v>0</v>
          </cell>
          <cell r="L196">
            <v>15944.265673898914</v>
          </cell>
          <cell r="M196">
            <v>19696.265673898914</v>
          </cell>
          <cell r="O196">
            <v>49843.734326101083</v>
          </cell>
          <cell r="Q196">
            <v>3752</v>
          </cell>
          <cell r="R196">
            <v>0</v>
          </cell>
          <cell r="S196">
            <v>0</v>
          </cell>
          <cell r="T196">
            <v>0</v>
          </cell>
          <cell r="U196">
            <v>15944.265673898914</v>
          </cell>
          <cell r="V196">
            <v>19696.265673898914</v>
          </cell>
          <cell r="X196">
            <v>31590.799999999999</v>
          </cell>
          <cell r="AA196">
            <v>187</v>
          </cell>
          <cell r="AB196">
            <v>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65788</v>
          </cell>
          <cell r="AH196">
            <v>0</v>
          </cell>
          <cell r="AI196">
            <v>0</v>
          </cell>
          <cell r="AJ196">
            <v>65788</v>
          </cell>
          <cell r="AK196">
            <v>0</v>
          </cell>
          <cell r="AL196">
            <v>3752</v>
          </cell>
          <cell r="AM196">
            <v>69540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69540</v>
          </cell>
          <cell r="AT196">
            <v>187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BA196">
            <v>187</v>
          </cell>
          <cell r="BB196">
            <v>187</v>
          </cell>
          <cell r="BC196" t="str">
            <v>MILLIS</v>
          </cell>
          <cell r="BD196">
            <v>65788</v>
          </cell>
          <cell r="BE196">
            <v>45230</v>
          </cell>
          <cell r="BF196">
            <v>20558</v>
          </cell>
          <cell r="BG196">
            <v>0</v>
          </cell>
          <cell r="BH196">
            <v>7280.8</v>
          </cell>
          <cell r="BL196">
            <v>0</v>
          </cell>
          <cell r="BM196">
            <v>27838.799999999999</v>
          </cell>
          <cell r="BN196">
            <v>15944.265673898914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AA197">
            <v>188</v>
          </cell>
          <cell r="BA197">
            <v>188</v>
          </cell>
          <cell r="BB197">
            <v>188</v>
          </cell>
          <cell r="BC197" t="str">
            <v>MILLVILLE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L197">
            <v>0</v>
          </cell>
          <cell r="BM197">
            <v>0</v>
          </cell>
          <cell r="BN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5</v>
          </cell>
          <cell r="E198">
            <v>70233</v>
          </cell>
          <cell r="F198">
            <v>0</v>
          </cell>
          <cell r="G198">
            <v>4690</v>
          </cell>
          <cell r="H198">
            <v>74923</v>
          </cell>
          <cell r="J198">
            <v>4690</v>
          </cell>
          <cell r="K198">
            <v>0</v>
          </cell>
          <cell r="L198">
            <v>0</v>
          </cell>
          <cell r="M198">
            <v>4690</v>
          </cell>
          <cell r="O198">
            <v>70233</v>
          </cell>
          <cell r="Q198">
            <v>4690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4690</v>
          </cell>
          <cell r="X198">
            <v>56449</v>
          </cell>
          <cell r="AA198">
            <v>189</v>
          </cell>
          <cell r="AB198">
            <v>5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70233</v>
          </cell>
          <cell r="AH198">
            <v>0</v>
          </cell>
          <cell r="AI198">
            <v>0</v>
          </cell>
          <cell r="AJ198">
            <v>70233</v>
          </cell>
          <cell r="AK198">
            <v>0</v>
          </cell>
          <cell r="AL198">
            <v>4690</v>
          </cell>
          <cell r="AM198">
            <v>74923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74923</v>
          </cell>
          <cell r="AT198">
            <v>189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BA198">
            <v>189</v>
          </cell>
          <cell r="BB198">
            <v>189</v>
          </cell>
          <cell r="BC198" t="str">
            <v>MILTON</v>
          </cell>
          <cell r="BD198">
            <v>70233</v>
          </cell>
          <cell r="BE198">
            <v>218717</v>
          </cell>
          <cell r="BF198">
            <v>0</v>
          </cell>
          <cell r="BG198">
            <v>32283</v>
          </cell>
          <cell r="BH198">
            <v>19476</v>
          </cell>
          <cell r="BL198">
            <v>0</v>
          </cell>
          <cell r="BM198">
            <v>51759</v>
          </cell>
          <cell r="BN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AA199">
            <v>190</v>
          </cell>
          <cell r="BA199">
            <v>190</v>
          </cell>
          <cell r="BB199">
            <v>190</v>
          </cell>
          <cell r="BC199" t="str">
            <v>MONROE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L199">
            <v>0</v>
          </cell>
          <cell r="BM199">
            <v>0</v>
          </cell>
          <cell r="BN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35</v>
          </cell>
          <cell r="E200">
            <v>491697</v>
          </cell>
          <cell r="F200">
            <v>0</v>
          </cell>
          <cell r="G200">
            <v>32830</v>
          </cell>
          <cell r="H200">
            <v>524527</v>
          </cell>
          <cell r="J200">
            <v>32830</v>
          </cell>
          <cell r="K200">
            <v>0</v>
          </cell>
          <cell r="L200">
            <v>98110.98122452994</v>
          </cell>
          <cell r="M200">
            <v>130940.98122452994</v>
          </cell>
          <cell r="O200">
            <v>393586.01877547009</v>
          </cell>
          <cell r="Q200">
            <v>32830</v>
          </cell>
          <cell r="R200">
            <v>0</v>
          </cell>
          <cell r="S200">
            <v>0</v>
          </cell>
          <cell r="T200">
            <v>0</v>
          </cell>
          <cell r="U200">
            <v>98110.98122452994</v>
          </cell>
          <cell r="V200">
            <v>130940.98122452994</v>
          </cell>
          <cell r="X200">
            <v>301011</v>
          </cell>
          <cell r="AA200">
            <v>191</v>
          </cell>
          <cell r="AB200">
            <v>35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491697</v>
          </cell>
          <cell r="AH200">
            <v>0</v>
          </cell>
          <cell r="AI200">
            <v>0</v>
          </cell>
          <cell r="AJ200">
            <v>491697</v>
          </cell>
          <cell r="AK200">
            <v>0</v>
          </cell>
          <cell r="AL200">
            <v>32830</v>
          </cell>
          <cell r="AM200">
            <v>524527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524527</v>
          </cell>
          <cell r="AT200">
            <v>191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BA200">
            <v>191</v>
          </cell>
          <cell r="BB200">
            <v>191</v>
          </cell>
          <cell r="BC200" t="str">
            <v>MONSON</v>
          </cell>
          <cell r="BD200">
            <v>491697</v>
          </cell>
          <cell r="BE200">
            <v>365196</v>
          </cell>
          <cell r="BF200">
            <v>126501</v>
          </cell>
          <cell r="BG200">
            <v>51061.2</v>
          </cell>
          <cell r="BH200">
            <v>90618.8</v>
          </cell>
          <cell r="BL200">
            <v>0</v>
          </cell>
          <cell r="BM200">
            <v>268181</v>
          </cell>
          <cell r="BN200">
            <v>98110.98122452994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AA201">
            <v>192</v>
          </cell>
          <cell r="BA201">
            <v>192</v>
          </cell>
          <cell r="BB201">
            <v>192</v>
          </cell>
          <cell r="BC201" t="str">
            <v>MONTAGUE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L201">
            <v>0</v>
          </cell>
          <cell r="BM201">
            <v>0</v>
          </cell>
          <cell r="BN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AA202">
            <v>193</v>
          </cell>
          <cell r="BA202">
            <v>193</v>
          </cell>
          <cell r="BB202">
            <v>193</v>
          </cell>
          <cell r="BC202" t="str">
            <v>MONTEREY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L202">
            <v>0</v>
          </cell>
          <cell r="BM202">
            <v>0</v>
          </cell>
          <cell r="BN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AA203">
            <v>194</v>
          </cell>
          <cell r="BA203">
            <v>194</v>
          </cell>
          <cell r="BB203">
            <v>194</v>
          </cell>
          <cell r="BC203" t="str">
            <v>MONTGOMERY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L203">
            <v>0</v>
          </cell>
          <cell r="BM203">
            <v>0</v>
          </cell>
          <cell r="BN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AA204">
            <v>195</v>
          </cell>
          <cell r="BA204">
            <v>195</v>
          </cell>
          <cell r="BB204">
            <v>195</v>
          </cell>
          <cell r="BC204" t="str">
            <v>MOUNT WASHINGTON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L204">
            <v>0</v>
          </cell>
          <cell r="BM204">
            <v>0</v>
          </cell>
          <cell r="BN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7</v>
          </cell>
          <cell r="E205">
            <v>102613</v>
          </cell>
          <cell r="F205">
            <v>0</v>
          </cell>
          <cell r="G205">
            <v>6566</v>
          </cell>
          <cell r="H205">
            <v>109179</v>
          </cell>
          <cell r="J205">
            <v>6566</v>
          </cell>
          <cell r="K205">
            <v>0</v>
          </cell>
          <cell r="L205">
            <v>59741.747280608979</v>
          </cell>
          <cell r="M205">
            <v>66307.747280608979</v>
          </cell>
          <cell r="O205">
            <v>42871.252719391021</v>
          </cell>
          <cell r="Q205">
            <v>6566</v>
          </cell>
          <cell r="R205">
            <v>0</v>
          </cell>
          <cell r="S205">
            <v>0</v>
          </cell>
          <cell r="T205">
            <v>0</v>
          </cell>
          <cell r="U205">
            <v>59741.747280608979</v>
          </cell>
          <cell r="V205">
            <v>66307.747280608979</v>
          </cell>
          <cell r="X205">
            <v>84120.6</v>
          </cell>
          <cell r="AA205">
            <v>196</v>
          </cell>
          <cell r="AB205">
            <v>7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102613</v>
          </cell>
          <cell r="AH205">
            <v>0</v>
          </cell>
          <cell r="AI205">
            <v>0</v>
          </cell>
          <cell r="AJ205">
            <v>102613</v>
          </cell>
          <cell r="AK205">
            <v>0</v>
          </cell>
          <cell r="AL205">
            <v>6566</v>
          </cell>
          <cell r="AM205">
            <v>109179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109179</v>
          </cell>
          <cell r="AT205">
            <v>196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BA205">
            <v>196</v>
          </cell>
          <cell r="BB205">
            <v>196</v>
          </cell>
          <cell r="BC205" t="str">
            <v>NAHANT</v>
          </cell>
          <cell r="BD205">
            <v>102613</v>
          </cell>
          <cell r="BE205">
            <v>25584</v>
          </cell>
          <cell r="BF205">
            <v>77029</v>
          </cell>
          <cell r="BG205">
            <v>525.6</v>
          </cell>
          <cell r="BH205">
            <v>0</v>
          </cell>
          <cell r="BL205">
            <v>0</v>
          </cell>
          <cell r="BM205">
            <v>77554.600000000006</v>
          </cell>
          <cell r="BN205">
            <v>59741.747280608979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AA206">
            <v>197</v>
          </cell>
          <cell r="BA206">
            <v>197</v>
          </cell>
          <cell r="BB206">
            <v>197</v>
          </cell>
          <cell r="BC206" t="str">
            <v>NANTUCKET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L206">
            <v>0</v>
          </cell>
          <cell r="BM206">
            <v>0</v>
          </cell>
          <cell r="BN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20</v>
          </cell>
          <cell r="E207">
            <v>260208</v>
          </cell>
          <cell r="F207">
            <v>0</v>
          </cell>
          <cell r="G207">
            <v>18544</v>
          </cell>
          <cell r="H207">
            <v>278752</v>
          </cell>
          <cell r="J207">
            <v>18544</v>
          </cell>
          <cell r="K207">
            <v>0</v>
          </cell>
          <cell r="L207">
            <v>0</v>
          </cell>
          <cell r="M207">
            <v>18544</v>
          </cell>
          <cell r="O207">
            <v>260208</v>
          </cell>
          <cell r="Q207">
            <v>18544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18544</v>
          </cell>
          <cell r="X207">
            <v>34964</v>
          </cell>
          <cell r="AA207">
            <v>198</v>
          </cell>
          <cell r="AB207">
            <v>20</v>
          </cell>
          <cell r="AC207">
            <v>0.22443890274314215</v>
          </cell>
          <cell r="AD207">
            <v>0</v>
          </cell>
          <cell r="AE207">
            <v>0</v>
          </cell>
          <cell r="AF207">
            <v>0</v>
          </cell>
          <cell r="AG207">
            <v>260208</v>
          </cell>
          <cell r="AH207">
            <v>0</v>
          </cell>
          <cell r="AI207">
            <v>0</v>
          </cell>
          <cell r="AJ207">
            <v>260208</v>
          </cell>
          <cell r="AK207">
            <v>0</v>
          </cell>
          <cell r="AL207">
            <v>18544</v>
          </cell>
          <cell r="AM207">
            <v>278752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278752</v>
          </cell>
          <cell r="AT207">
            <v>198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BA207">
            <v>198</v>
          </cell>
          <cell r="BB207">
            <v>198</v>
          </cell>
          <cell r="BC207" t="str">
            <v>NATICK</v>
          </cell>
          <cell r="BD207">
            <v>260208</v>
          </cell>
          <cell r="BE207">
            <v>372636</v>
          </cell>
          <cell r="BF207">
            <v>0</v>
          </cell>
          <cell r="BG207">
            <v>3336</v>
          </cell>
          <cell r="BH207">
            <v>13084</v>
          </cell>
          <cell r="BL207">
            <v>0</v>
          </cell>
          <cell r="BM207">
            <v>16420</v>
          </cell>
          <cell r="BN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3</v>
          </cell>
          <cell r="E208">
            <v>81475</v>
          </cell>
          <cell r="F208">
            <v>0</v>
          </cell>
          <cell r="G208">
            <v>2814</v>
          </cell>
          <cell r="H208">
            <v>84289</v>
          </cell>
          <cell r="J208">
            <v>2814</v>
          </cell>
          <cell r="K208">
            <v>0</v>
          </cell>
          <cell r="L208">
            <v>5874.978717763609</v>
          </cell>
          <cell r="M208">
            <v>8688.9787177636099</v>
          </cell>
          <cell r="O208">
            <v>75600.021282236383</v>
          </cell>
          <cell r="Q208">
            <v>2814</v>
          </cell>
          <cell r="R208">
            <v>0</v>
          </cell>
          <cell r="S208">
            <v>0</v>
          </cell>
          <cell r="T208">
            <v>0</v>
          </cell>
          <cell r="U208">
            <v>5874.978717763609</v>
          </cell>
          <cell r="V208">
            <v>8688.9787177636099</v>
          </cell>
          <cell r="X208">
            <v>34821.199999999997</v>
          </cell>
          <cell r="AA208">
            <v>199</v>
          </cell>
          <cell r="AB208">
            <v>3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81475</v>
          </cell>
          <cell r="AH208">
            <v>0</v>
          </cell>
          <cell r="AI208">
            <v>0</v>
          </cell>
          <cell r="AJ208">
            <v>81475</v>
          </cell>
          <cell r="AK208">
            <v>0</v>
          </cell>
          <cell r="AL208">
            <v>2814</v>
          </cell>
          <cell r="AM208">
            <v>84289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84289</v>
          </cell>
          <cell r="AT208">
            <v>199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BA208">
            <v>199</v>
          </cell>
          <cell r="BB208">
            <v>199</v>
          </cell>
          <cell r="BC208" t="str">
            <v>NEEDHAM</v>
          </cell>
          <cell r="BD208">
            <v>81475</v>
          </cell>
          <cell r="BE208">
            <v>73900</v>
          </cell>
          <cell r="BF208">
            <v>7575</v>
          </cell>
          <cell r="BG208">
            <v>15048.599999999999</v>
          </cell>
          <cell r="BH208">
            <v>9383.6</v>
          </cell>
          <cell r="BL208">
            <v>0</v>
          </cell>
          <cell r="BM208">
            <v>32007.199999999997</v>
          </cell>
          <cell r="BN208">
            <v>5874.978717763609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AA209">
            <v>200</v>
          </cell>
          <cell r="BA209">
            <v>200</v>
          </cell>
          <cell r="BB209">
            <v>200</v>
          </cell>
          <cell r="BC209" t="str">
            <v>NEW ASHFORD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L209">
            <v>0</v>
          </cell>
          <cell r="BM209">
            <v>0</v>
          </cell>
          <cell r="BN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1283.2899999999988</v>
          </cell>
          <cell r="E210">
            <v>16303186</v>
          </cell>
          <cell r="F210">
            <v>367746</v>
          </cell>
          <cell r="G210">
            <v>1194062</v>
          </cell>
          <cell r="H210">
            <v>17864994</v>
          </cell>
          <cell r="J210">
            <v>1194062</v>
          </cell>
          <cell r="K210">
            <v>0</v>
          </cell>
          <cell r="L210">
            <v>1918939.4512409512</v>
          </cell>
          <cell r="M210">
            <v>3113001.4512409512</v>
          </cell>
          <cell r="O210">
            <v>14604000.548759049</v>
          </cell>
          <cell r="Q210">
            <v>1194062</v>
          </cell>
          <cell r="R210">
            <v>0</v>
          </cell>
          <cell r="S210">
            <v>0</v>
          </cell>
          <cell r="T210">
            <v>0</v>
          </cell>
          <cell r="U210">
            <v>1918939.4512409512</v>
          </cell>
          <cell r="V210">
            <v>3113001.4512409512</v>
          </cell>
          <cell r="X210">
            <v>4836508.5999999996</v>
          </cell>
          <cell r="AA210">
            <v>201</v>
          </cell>
          <cell r="AB210">
            <v>1283.2899999999988</v>
          </cell>
          <cell r="AC210">
            <v>9.8021844256972379</v>
          </cell>
          <cell r="AD210">
            <v>0</v>
          </cell>
          <cell r="AE210">
            <v>35</v>
          </cell>
          <cell r="AF210">
            <v>0</v>
          </cell>
          <cell r="AG210">
            <v>16303186</v>
          </cell>
          <cell r="AH210">
            <v>0</v>
          </cell>
          <cell r="AI210">
            <v>0</v>
          </cell>
          <cell r="AJ210">
            <v>16303186</v>
          </cell>
          <cell r="AK210">
            <v>0</v>
          </cell>
          <cell r="AL210">
            <v>1194062</v>
          </cell>
          <cell r="AM210">
            <v>17497248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17497248</v>
          </cell>
          <cell r="AT210">
            <v>201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BA210">
            <v>201</v>
          </cell>
          <cell r="BB210">
            <v>201</v>
          </cell>
          <cell r="BC210" t="str">
            <v>NEW BEDFORD</v>
          </cell>
          <cell r="BD210">
            <v>16303186</v>
          </cell>
          <cell r="BE210">
            <v>13828970</v>
          </cell>
          <cell r="BF210">
            <v>2474216</v>
          </cell>
          <cell r="BG210">
            <v>479681.39999999997</v>
          </cell>
          <cell r="BH210">
            <v>688549.20000000007</v>
          </cell>
          <cell r="BL210">
            <v>0</v>
          </cell>
          <cell r="BM210">
            <v>3642446.6</v>
          </cell>
          <cell r="BN210">
            <v>1918939.4512409512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AA211">
            <v>202</v>
          </cell>
          <cell r="BA211">
            <v>202</v>
          </cell>
          <cell r="BB211">
            <v>202</v>
          </cell>
          <cell r="BC211" t="str">
            <v>NEW BRAINTREE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AA212">
            <v>203</v>
          </cell>
          <cell r="BA212">
            <v>203</v>
          </cell>
          <cell r="BB212">
            <v>205</v>
          </cell>
          <cell r="BC212" t="str">
            <v>NEWBURY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L212">
            <v>0</v>
          </cell>
          <cell r="BM212">
            <v>0</v>
          </cell>
          <cell r="BN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139</v>
          </cell>
          <cell r="E213">
            <v>2049833</v>
          </cell>
          <cell r="F213">
            <v>0</v>
          </cell>
          <cell r="G213">
            <v>130382</v>
          </cell>
          <cell r="H213">
            <v>2180215</v>
          </cell>
          <cell r="J213">
            <v>130382</v>
          </cell>
          <cell r="K213">
            <v>0</v>
          </cell>
          <cell r="L213">
            <v>0</v>
          </cell>
          <cell r="M213">
            <v>130382</v>
          </cell>
          <cell r="O213">
            <v>2049833</v>
          </cell>
          <cell r="Q213">
            <v>130382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130382</v>
          </cell>
          <cell r="X213">
            <v>266125</v>
          </cell>
          <cell r="AA213">
            <v>204</v>
          </cell>
          <cell r="AB213">
            <v>139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2049833</v>
          </cell>
          <cell r="AH213">
            <v>0</v>
          </cell>
          <cell r="AI213">
            <v>0</v>
          </cell>
          <cell r="AJ213">
            <v>2049833</v>
          </cell>
          <cell r="AK213">
            <v>0</v>
          </cell>
          <cell r="AL213">
            <v>130382</v>
          </cell>
          <cell r="AM213">
            <v>2180215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2180215</v>
          </cell>
          <cell r="AT213">
            <v>204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BA213">
            <v>204</v>
          </cell>
          <cell r="BB213">
            <v>206</v>
          </cell>
          <cell r="BC213" t="str">
            <v>NEWBURYPORT</v>
          </cell>
          <cell r="BD213">
            <v>2049833</v>
          </cell>
          <cell r="BE213">
            <v>2316008</v>
          </cell>
          <cell r="BF213">
            <v>0</v>
          </cell>
          <cell r="BG213">
            <v>61386.6</v>
          </cell>
          <cell r="BH213">
            <v>74356.400000000009</v>
          </cell>
          <cell r="BL213">
            <v>0</v>
          </cell>
          <cell r="BM213">
            <v>135743</v>
          </cell>
          <cell r="BN213">
            <v>0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AA214">
            <v>205</v>
          </cell>
          <cell r="BA214">
            <v>205</v>
          </cell>
          <cell r="BB214">
            <v>203</v>
          </cell>
          <cell r="BC214" t="str">
            <v>NEW MARLBOROUGH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L214">
            <v>0</v>
          </cell>
          <cell r="BM214">
            <v>0</v>
          </cell>
          <cell r="BN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AA215">
            <v>206</v>
          </cell>
          <cell r="BA215">
            <v>206</v>
          </cell>
          <cell r="BB215">
            <v>204</v>
          </cell>
          <cell r="BC215" t="str">
            <v>NEW SALEM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L215">
            <v>0</v>
          </cell>
          <cell r="BM215">
            <v>0</v>
          </cell>
          <cell r="BN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2</v>
          </cell>
          <cell r="E216">
            <v>53108</v>
          </cell>
          <cell r="F216">
            <v>0</v>
          </cell>
          <cell r="G216">
            <v>1876</v>
          </cell>
          <cell r="H216">
            <v>54984</v>
          </cell>
          <cell r="J216">
            <v>1876</v>
          </cell>
          <cell r="K216">
            <v>0</v>
          </cell>
          <cell r="L216">
            <v>0</v>
          </cell>
          <cell r="M216">
            <v>1876</v>
          </cell>
          <cell r="O216">
            <v>53108</v>
          </cell>
          <cell r="Q216">
            <v>1876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1876</v>
          </cell>
          <cell r="X216">
            <v>36019.599999999999</v>
          </cell>
          <cell r="AA216">
            <v>207</v>
          </cell>
          <cell r="AB216">
            <v>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53108</v>
          </cell>
          <cell r="AH216">
            <v>0</v>
          </cell>
          <cell r="AI216">
            <v>0</v>
          </cell>
          <cell r="AJ216">
            <v>53108</v>
          </cell>
          <cell r="AK216">
            <v>0</v>
          </cell>
          <cell r="AL216">
            <v>1876</v>
          </cell>
          <cell r="AM216">
            <v>54984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54984</v>
          </cell>
          <cell r="AT216">
            <v>207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BA216">
            <v>207</v>
          </cell>
          <cell r="BB216">
            <v>207</v>
          </cell>
          <cell r="BC216" t="str">
            <v>NEWTON</v>
          </cell>
          <cell r="BD216">
            <v>53108</v>
          </cell>
          <cell r="BE216">
            <v>79681</v>
          </cell>
          <cell r="BF216">
            <v>0</v>
          </cell>
          <cell r="BG216">
            <v>34143.599999999999</v>
          </cell>
          <cell r="BH216">
            <v>0</v>
          </cell>
          <cell r="BL216">
            <v>0</v>
          </cell>
          <cell r="BM216">
            <v>34143.599999999999</v>
          </cell>
          <cell r="BN216">
            <v>0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12</v>
          </cell>
          <cell r="E217">
            <v>180728</v>
          </cell>
          <cell r="F217">
            <v>0</v>
          </cell>
          <cell r="G217">
            <v>11256</v>
          </cell>
          <cell r="H217">
            <v>191984</v>
          </cell>
          <cell r="J217">
            <v>11256</v>
          </cell>
          <cell r="K217">
            <v>0</v>
          </cell>
          <cell r="L217">
            <v>106058.29566953637</v>
          </cell>
          <cell r="M217">
            <v>117314.29566953637</v>
          </cell>
          <cell r="O217">
            <v>74669.704330463632</v>
          </cell>
          <cell r="Q217">
            <v>11256</v>
          </cell>
          <cell r="R217">
            <v>0</v>
          </cell>
          <cell r="S217">
            <v>0</v>
          </cell>
          <cell r="T217">
            <v>0</v>
          </cell>
          <cell r="U217">
            <v>106058.29566953637</v>
          </cell>
          <cell r="V217">
            <v>117314.29566953637</v>
          </cell>
          <cell r="X217">
            <v>157978.4</v>
          </cell>
          <cell r="AA217">
            <v>208</v>
          </cell>
          <cell r="AB217">
            <v>12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180728</v>
          </cell>
          <cell r="AH217">
            <v>0</v>
          </cell>
          <cell r="AI217">
            <v>0</v>
          </cell>
          <cell r="AJ217">
            <v>180728</v>
          </cell>
          <cell r="AK217">
            <v>0</v>
          </cell>
          <cell r="AL217">
            <v>11256</v>
          </cell>
          <cell r="AM217">
            <v>191984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191984</v>
          </cell>
          <cell r="AT217">
            <v>208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BA217">
            <v>208</v>
          </cell>
          <cell r="BB217">
            <v>208</v>
          </cell>
          <cell r="BC217" t="str">
            <v>NORFOLK</v>
          </cell>
          <cell r="BD217">
            <v>180728</v>
          </cell>
          <cell r="BE217">
            <v>43980</v>
          </cell>
          <cell r="BF217">
            <v>136748</v>
          </cell>
          <cell r="BG217">
            <v>9974.4</v>
          </cell>
          <cell r="BH217">
            <v>0</v>
          </cell>
          <cell r="BL217">
            <v>0</v>
          </cell>
          <cell r="BM217">
            <v>146722.4</v>
          </cell>
          <cell r="BN217">
            <v>106058.29566953637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73</v>
          </cell>
          <cell r="E218">
            <v>1048426</v>
          </cell>
          <cell r="F218">
            <v>0</v>
          </cell>
          <cell r="G218">
            <v>66795</v>
          </cell>
          <cell r="H218">
            <v>1115221</v>
          </cell>
          <cell r="J218">
            <v>66795</v>
          </cell>
          <cell r="K218">
            <v>0</v>
          </cell>
          <cell r="L218">
            <v>78976.776611203735</v>
          </cell>
          <cell r="M218">
            <v>145771.77661120374</v>
          </cell>
          <cell r="O218">
            <v>969449.22338879621</v>
          </cell>
          <cell r="Q218">
            <v>66795</v>
          </cell>
          <cell r="R218">
            <v>0</v>
          </cell>
          <cell r="S218">
            <v>0</v>
          </cell>
          <cell r="T218">
            <v>0</v>
          </cell>
          <cell r="U218">
            <v>78976.776611203735</v>
          </cell>
          <cell r="V218">
            <v>145771.77661120374</v>
          </cell>
          <cell r="X218">
            <v>294838.59999999998</v>
          </cell>
          <cell r="AA218">
            <v>209</v>
          </cell>
          <cell r="AB218">
            <v>73</v>
          </cell>
          <cell r="AC218">
            <v>1.7661290322580634</v>
          </cell>
          <cell r="AD218">
            <v>0</v>
          </cell>
          <cell r="AE218">
            <v>0</v>
          </cell>
          <cell r="AF218">
            <v>0</v>
          </cell>
          <cell r="AG218">
            <v>1048426</v>
          </cell>
          <cell r="AH218">
            <v>0</v>
          </cell>
          <cell r="AI218">
            <v>0</v>
          </cell>
          <cell r="AJ218">
            <v>1048426</v>
          </cell>
          <cell r="AK218">
            <v>0</v>
          </cell>
          <cell r="AL218">
            <v>66795</v>
          </cell>
          <cell r="AM218">
            <v>1115221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1115221</v>
          </cell>
          <cell r="AT218">
            <v>209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BA218">
            <v>209</v>
          </cell>
          <cell r="BB218">
            <v>209</v>
          </cell>
          <cell r="BC218" t="str">
            <v>NORTH ADAMS</v>
          </cell>
          <cell r="BD218">
            <v>1048426</v>
          </cell>
          <cell r="BE218">
            <v>946596</v>
          </cell>
          <cell r="BF218">
            <v>101830</v>
          </cell>
          <cell r="BG218">
            <v>94789.2</v>
          </cell>
          <cell r="BH218">
            <v>31424.400000000001</v>
          </cell>
          <cell r="BL218">
            <v>0</v>
          </cell>
          <cell r="BM218">
            <v>228043.6</v>
          </cell>
          <cell r="BN218">
            <v>78976.776611203735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169</v>
          </cell>
          <cell r="E219">
            <v>2221724</v>
          </cell>
          <cell r="F219">
            <v>0</v>
          </cell>
          <cell r="G219">
            <v>158522</v>
          </cell>
          <cell r="H219">
            <v>2380246</v>
          </cell>
          <cell r="J219">
            <v>158522</v>
          </cell>
          <cell r="K219">
            <v>0</v>
          </cell>
          <cell r="L219">
            <v>0</v>
          </cell>
          <cell r="M219">
            <v>158522</v>
          </cell>
          <cell r="O219">
            <v>2221724</v>
          </cell>
          <cell r="Q219">
            <v>158522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158522</v>
          </cell>
          <cell r="X219">
            <v>241771.40000000002</v>
          </cell>
          <cell r="AA219">
            <v>210</v>
          </cell>
          <cell r="AB219">
            <v>169</v>
          </cell>
          <cell r="AC219">
            <v>0</v>
          </cell>
          <cell r="AD219">
            <v>0</v>
          </cell>
          <cell r="AE219">
            <v>5</v>
          </cell>
          <cell r="AF219">
            <v>0</v>
          </cell>
          <cell r="AG219">
            <v>2221724</v>
          </cell>
          <cell r="AH219">
            <v>0</v>
          </cell>
          <cell r="AI219">
            <v>0</v>
          </cell>
          <cell r="AJ219">
            <v>2221724</v>
          </cell>
          <cell r="AK219">
            <v>0</v>
          </cell>
          <cell r="AL219">
            <v>158522</v>
          </cell>
          <cell r="AM219">
            <v>2380246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2380246</v>
          </cell>
          <cell r="AT219">
            <v>210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BA219">
            <v>210</v>
          </cell>
          <cell r="BB219">
            <v>214</v>
          </cell>
          <cell r="BC219" t="str">
            <v>NORTHAMPTON</v>
          </cell>
          <cell r="BD219">
            <v>2221724</v>
          </cell>
          <cell r="BE219">
            <v>2338438</v>
          </cell>
          <cell r="BF219">
            <v>0</v>
          </cell>
          <cell r="BG219">
            <v>27538.2</v>
          </cell>
          <cell r="BH219">
            <v>55711.200000000004</v>
          </cell>
          <cell r="BL219">
            <v>0</v>
          </cell>
          <cell r="BM219">
            <v>83249.400000000009</v>
          </cell>
          <cell r="BN219">
            <v>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6</v>
          </cell>
          <cell r="E220">
            <v>90208</v>
          </cell>
          <cell r="F220">
            <v>0</v>
          </cell>
          <cell r="G220">
            <v>5628</v>
          </cell>
          <cell r="H220">
            <v>95836</v>
          </cell>
          <cell r="J220">
            <v>5628</v>
          </cell>
          <cell r="K220">
            <v>0</v>
          </cell>
          <cell r="L220">
            <v>0</v>
          </cell>
          <cell r="M220">
            <v>5628</v>
          </cell>
          <cell r="O220">
            <v>90208</v>
          </cell>
          <cell r="Q220">
            <v>5628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5628</v>
          </cell>
          <cell r="X220">
            <v>21136.400000000001</v>
          </cell>
          <cell r="AA220">
            <v>211</v>
          </cell>
          <cell r="AB220">
            <v>6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90208</v>
          </cell>
          <cell r="AH220">
            <v>0</v>
          </cell>
          <cell r="AI220">
            <v>0</v>
          </cell>
          <cell r="AJ220">
            <v>90208</v>
          </cell>
          <cell r="AK220">
            <v>0</v>
          </cell>
          <cell r="AL220">
            <v>5628</v>
          </cell>
          <cell r="AM220">
            <v>95836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95836</v>
          </cell>
          <cell r="AT220">
            <v>211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BA220">
            <v>211</v>
          </cell>
          <cell r="BB220">
            <v>210</v>
          </cell>
          <cell r="BC220" t="str">
            <v>NORTH ANDOVER</v>
          </cell>
          <cell r="BD220">
            <v>90208</v>
          </cell>
          <cell r="BE220">
            <v>98679</v>
          </cell>
          <cell r="BF220">
            <v>0</v>
          </cell>
          <cell r="BG220">
            <v>0</v>
          </cell>
          <cell r="BH220">
            <v>15508.400000000001</v>
          </cell>
          <cell r="BL220">
            <v>0</v>
          </cell>
          <cell r="BM220">
            <v>15508.400000000001</v>
          </cell>
          <cell r="BN220">
            <v>0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140</v>
          </cell>
          <cell r="E221">
            <v>1872754</v>
          </cell>
          <cell r="F221">
            <v>0</v>
          </cell>
          <cell r="G221">
            <v>131320</v>
          </cell>
          <cell r="H221">
            <v>2004074</v>
          </cell>
          <cell r="J221">
            <v>131320</v>
          </cell>
          <cell r="K221">
            <v>0</v>
          </cell>
          <cell r="L221">
            <v>46765.606168146551</v>
          </cell>
          <cell r="M221">
            <v>178085.60616814654</v>
          </cell>
          <cell r="O221">
            <v>1825988.3938318535</v>
          </cell>
          <cell r="Q221">
            <v>131320</v>
          </cell>
          <cell r="R221">
            <v>0</v>
          </cell>
          <cell r="S221">
            <v>0</v>
          </cell>
          <cell r="T221">
            <v>0</v>
          </cell>
          <cell r="U221">
            <v>46765.606168146551</v>
          </cell>
          <cell r="V221">
            <v>178085.60616814654</v>
          </cell>
          <cell r="X221">
            <v>548685.79999999993</v>
          </cell>
          <cell r="AA221">
            <v>212</v>
          </cell>
          <cell r="AB221">
            <v>140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1872754</v>
          </cell>
          <cell r="AH221">
            <v>0</v>
          </cell>
          <cell r="AI221">
            <v>0</v>
          </cell>
          <cell r="AJ221">
            <v>1872754</v>
          </cell>
          <cell r="AK221">
            <v>0</v>
          </cell>
          <cell r="AL221">
            <v>131320</v>
          </cell>
          <cell r="AM221">
            <v>2004074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2004074</v>
          </cell>
          <cell r="AT221">
            <v>212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BA221">
            <v>212</v>
          </cell>
          <cell r="BB221">
            <v>211</v>
          </cell>
          <cell r="BC221" t="str">
            <v>NORTH ATTLEBOROUGH</v>
          </cell>
          <cell r="BD221">
            <v>1872754</v>
          </cell>
          <cell r="BE221">
            <v>1812456</v>
          </cell>
          <cell r="BF221">
            <v>60298</v>
          </cell>
          <cell r="BG221">
            <v>244912.19999999998</v>
          </cell>
          <cell r="BH221">
            <v>112155.6</v>
          </cell>
          <cell r="BL221">
            <v>0</v>
          </cell>
          <cell r="BM221">
            <v>417365.79999999993</v>
          </cell>
          <cell r="BN221">
            <v>46765.606168146551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2</v>
          </cell>
          <cell r="E222">
            <v>39720</v>
          </cell>
          <cell r="F222">
            <v>0</v>
          </cell>
          <cell r="G222">
            <v>1876</v>
          </cell>
          <cell r="H222">
            <v>41596</v>
          </cell>
          <cell r="J222">
            <v>1876</v>
          </cell>
          <cell r="K222">
            <v>0</v>
          </cell>
          <cell r="L222">
            <v>431.21956001010778</v>
          </cell>
          <cell r="M222">
            <v>2307.2195600101077</v>
          </cell>
          <cell r="O222">
            <v>39288.780439989889</v>
          </cell>
          <cell r="Q222">
            <v>1876</v>
          </cell>
          <cell r="R222">
            <v>0</v>
          </cell>
          <cell r="S222">
            <v>0</v>
          </cell>
          <cell r="T222">
            <v>0</v>
          </cell>
          <cell r="U222">
            <v>431.21956001010778</v>
          </cell>
          <cell r="V222">
            <v>2307.2195600101077</v>
          </cell>
          <cell r="X222">
            <v>19933.600000000002</v>
          </cell>
          <cell r="AA222">
            <v>213</v>
          </cell>
          <cell r="AB222">
            <v>2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39720</v>
          </cell>
          <cell r="AH222">
            <v>0</v>
          </cell>
          <cell r="AI222">
            <v>0</v>
          </cell>
          <cell r="AJ222">
            <v>39720</v>
          </cell>
          <cell r="AK222">
            <v>0</v>
          </cell>
          <cell r="AL222">
            <v>1876</v>
          </cell>
          <cell r="AM222">
            <v>41596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41596</v>
          </cell>
          <cell r="AT222">
            <v>213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BA222">
            <v>213</v>
          </cell>
          <cell r="BB222">
            <v>215</v>
          </cell>
          <cell r="BC222" t="str">
            <v>NORTHBOROUGH</v>
          </cell>
          <cell r="BD222">
            <v>39720</v>
          </cell>
          <cell r="BE222">
            <v>39164</v>
          </cell>
          <cell r="BF222">
            <v>556</v>
          </cell>
          <cell r="BG222">
            <v>0</v>
          </cell>
          <cell r="BH222">
            <v>17501.600000000002</v>
          </cell>
          <cell r="BL222">
            <v>0</v>
          </cell>
          <cell r="BM222">
            <v>18057.600000000002</v>
          </cell>
          <cell r="BN222">
            <v>431.21956001010778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3</v>
          </cell>
          <cell r="E223">
            <v>41518</v>
          </cell>
          <cell r="F223">
            <v>0</v>
          </cell>
          <cell r="G223">
            <v>2804</v>
          </cell>
          <cell r="H223">
            <v>44322</v>
          </cell>
          <cell r="J223">
            <v>2804</v>
          </cell>
          <cell r="K223">
            <v>0</v>
          </cell>
          <cell r="L223">
            <v>0</v>
          </cell>
          <cell r="M223">
            <v>2804</v>
          </cell>
          <cell r="O223">
            <v>41518</v>
          </cell>
          <cell r="Q223">
            <v>2804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2804</v>
          </cell>
          <cell r="X223">
            <v>18404</v>
          </cell>
          <cell r="AA223">
            <v>214</v>
          </cell>
          <cell r="AB223">
            <v>3</v>
          </cell>
          <cell r="AC223">
            <v>8.9686098654708519E-3</v>
          </cell>
          <cell r="AD223">
            <v>0</v>
          </cell>
          <cell r="AE223">
            <v>0</v>
          </cell>
          <cell r="AF223">
            <v>0</v>
          </cell>
          <cell r="AG223">
            <v>41518</v>
          </cell>
          <cell r="AH223">
            <v>0</v>
          </cell>
          <cell r="AI223">
            <v>0</v>
          </cell>
          <cell r="AJ223">
            <v>41518</v>
          </cell>
          <cell r="AK223">
            <v>0</v>
          </cell>
          <cell r="AL223">
            <v>2804</v>
          </cell>
          <cell r="AM223">
            <v>44322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44322</v>
          </cell>
          <cell r="AT223">
            <v>214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BA223">
            <v>214</v>
          </cell>
          <cell r="BB223">
            <v>216</v>
          </cell>
          <cell r="BC223" t="str">
            <v>NORTHBRIDGE</v>
          </cell>
          <cell r="BD223">
            <v>41518</v>
          </cell>
          <cell r="BE223">
            <v>46021</v>
          </cell>
          <cell r="BF223">
            <v>0</v>
          </cell>
          <cell r="BG223">
            <v>15600</v>
          </cell>
          <cell r="BH223">
            <v>0</v>
          </cell>
          <cell r="BL223">
            <v>0</v>
          </cell>
          <cell r="BM223">
            <v>15600</v>
          </cell>
          <cell r="BN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8</v>
          </cell>
          <cell r="E224">
            <v>98808</v>
          </cell>
          <cell r="F224">
            <v>0</v>
          </cell>
          <cell r="G224">
            <v>7504</v>
          </cell>
          <cell r="H224">
            <v>106312</v>
          </cell>
          <cell r="J224">
            <v>7504</v>
          </cell>
          <cell r="K224">
            <v>0</v>
          </cell>
          <cell r="L224">
            <v>34091.939207489762</v>
          </cell>
          <cell r="M224">
            <v>41595.939207489762</v>
          </cell>
          <cell r="O224">
            <v>64716.060792510238</v>
          </cell>
          <cell r="Q224">
            <v>7504</v>
          </cell>
          <cell r="R224">
            <v>0</v>
          </cell>
          <cell r="S224">
            <v>0</v>
          </cell>
          <cell r="T224">
            <v>0</v>
          </cell>
          <cell r="U224">
            <v>34091.939207489762</v>
          </cell>
          <cell r="V224">
            <v>41595.939207489762</v>
          </cell>
          <cell r="X224">
            <v>81204.2</v>
          </cell>
          <cell r="AA224">
            <v>215</v>
          </cell>
          <cell r="AB224">
            <v>8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98808</v>
          </cell>
          <cell r="AH224">
            <v>0</v>
          </cell>
          <cell r="AI224">
            <v>0</v>
          </cell>
          <cell r="AJ224">
            <v>98808</v>
          </cell>
          <cell r="AK224">
            <v>0</v>
          </cell>
          <cell r="AL224">
            <v>7504</v>
          </cell>
          <cell r="AM224">
            <v>106312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106312</v>
          </cell>
          <cell r="AT224">
            <v>215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BA224">
            <v>215</v>
          </cell>
          <cell r="BB224">
            <v>212</v>
          </cell>
          <cell r="BC224" t="str">
            <v>NORTH BROOKFIELD</v>
          </cell>
          <cell r="BD224">
            <v>98808</v>
          </cell>
          <cell r="BE224">
            <v>54851</v>
          </cell>
          <cell r="BF224">
            <v>43957</v>
          </cell>
          <cell r="BG224">
            <v>0</v>
          </cell>
          <cell r="BH224">
            <v>29743.200000000001</v>
          </cell>
          <cell r="BL224">
            <v>0</v>
          </cell>
          <cell r="BM224">
            <v>73700.2</v>
          </cell>
          <cell r="BN224">
            <v>34091.939207489762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X225">
            <v>0</v>
          </cell>
          <cell r="AA225">
            <v>216</v>
          </cell>
          <cell r="BA225">
            <v>216</v>
          </cell>
          <cell r="BB225">
            <v>217</v>
          </cell>
          <cell r="BC225" t="str">
            <v>NORTHFIELD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L225">
            <v>0</v>
          </cell>
          <cell r="BM225">
            <v>0</v>
          </cell>
          <cell r="BN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2</v>
          </cell>
          <cell r="E226">
            <v>32816</v>
          </cell>
          <cell r="F226">
            <v>0</v>
          </cell>
          <cell r="G226">
            <v>1876</v>
          </cell>
          <cell r="H226">
            <v>34692</v>
          </cell>
          <cell r="J226">
            <v>1876</v>
          </cell>
          <cell r="K226">
            <v>0</v>
          </cell>
          <cell r="L226">
            <v>13978.183687162182</v>
          </cell>
          <cell r="M226">
            <v>15854.183687162182</v>
          </cell>
          <cell r="O226">
            <v>18837.816312837818</v>
          </cell>
          <cell r="Q226">
            <v>1876</v>
          </cell>
          <cell r="R226">
            <v>0</v>
          </cell>
          <cell r="S226">
            <v>0</v>
          </cell>
          <cell r="T226">
            <v>0</v>
          </cell>
          <cell r="U226">
            <v>13978.183687162182</v>
          </cell>
          <cell r="V226">
            <v>15854.183687162182</v>
          </cell>
          <cell r="X226">
            <v>30703</v>
          </cell>
          <cell r="AA226">
            <v>217</v>
          </cell>
          <cell r="AB226">
            <v>2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32816</v>
          </cell>
          <cell r="AH226">
            <v>0</v>
          </cell>
          <cell r="AI226">
            <v>0</v>
          </cell>
          <cell r="AJ226">
            <v>32816</v>
          </cell>
          <cell r="AK226">
            <v>0</v>
          </cell>
          <cell r="AL226">
            <v>1876</v>
          </cell>
          <cell r="AM226">
            <v>34692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34692</v>
          </cell>
          <cell r="AT226">
            <v>217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BA226">
            <v>217</v>
          </cell>
          <cell r="BB226">
            <v>213</v>
          </cell>
          <cell r="BC226" t="str">
            <v>NORTH READING</v>
          </cell>
          <cell r="BD226">
            <v>32816</v>
          </cell>
          <cell r="BE226">
            <v>14793</v>
          </cell>
          <cell r="BF226">
            <v>18023</v>
          </cell>
          <cell r="BG226">
            <v>0</v>
          </cell>
          <cell r="BH226">
            <v>10804</v>
          </cell>
          <cell r="BL226">
            <v>0</v>
          </cell>
          <cell r="BM226">
            <v>28827</v>
          </cell>
          <cell r="BN226">
            <v>13978.183687162182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91</v>
          </cell>
          <cell r="E227">
            <v>1302502</v>
          </cell>
          <cell r="F227">
            <v>0</v>
          </cell>
          <cell r="G227">
            <v>85358</v>
          </cell>
          <cell r="H227">
            <v>1387860</v>
          </cell>
          <cell r="J227">
            <v>85358</v>
          </cell>
          <cell r="K227">
            <v>0</v>
          </cell>
          <cell r="L227">
            <v>73409.701068483322</v>
          </cell>
          <cell r="M227">
            <v>158767.70106848332</v>
          </cell>
          <cell r="O227">
            <v>1229092.2989315167</v>
          </cell>
          <cell r="Q227">
            <v>85358</v>
          </cell>
          <cell r="R227">
            <v>0</v>
          </cell>
          <cell r="S227">
            <v>0</v>
          </cell>
          <cell r="T227">
            <v>0</v>
          </cell>
          <cell r="U227">
            <v>73409.701068483322</v>
          </cell>
          <cell r="V227">
            <v>158767.70106848332</v>
          </cell>
          <cell r="X227">
            <v>187793.2</v>
          </cell>
          <cell r="AA227">
            <v>218</v>
          </cell>
          <cell r="AB227">
            <v>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1302502</v>
          </cell>
          <cell r="AH227">
            <v>0</v>
          </cell>
          <cell r="AI227">
            <v>0</v>
          </cell>
          <cell r="AJ227">
            <v>1302502</v>
          </cell>
          <cell r="AK227">
            <v>0</v>
          </cell>
          <cell r="AL227">
            <v>85358</v>
          </cell>
          <cell r="AM227">
            <v>1387860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1387860</v>
          </cell>
          <cell r="AT227">
            <v>218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BA227">
            <v>218</v>
          </cell>
          <cell r="BB227">
            <v>218</v>
          </cell>
          <cell r="BC227" t="str">
            <v>NORTON</v>
          </cell>
          <cell r="BD227">
            <v>1302502</v>
          </cell>
          <cell r="BE227">
            <v>1207850</v>
          </cell>
          <cell r="BF227">
            <v>94652</v>
          </cell>
          <cell r="BG227">
            <v>0</v>
          </cell>
          <cell r="BH227">
            <v>7783.2000000000007</v>
          </cell>
          <cell r="BL227">
            <v>0</v>
          </cell>
          <cell r="BM227">
            <v>102435.2</v>
          </cell>
          <cell r="BN227">
            <v>73409.701068483322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13</v>
          </cell>
          <cell r="E228">
            <v>212433</v>
          </cell>
          <cell r="F228">
            <v>0</v>
          </cell>
          <cell r="G228">
            <v>12194</v>
          </cell>
          <cell r="H228">
            <v>224627</v>
          </cell>
          <cell r="J228">
            <v>12194</v>
          </cell>
          <cell r="K228">
            <v>0</v>
          </cell>
          <cell r="L228">
            <v>65386.380298151365</v>
          </cell>
          <cell r="M228">
            <v>77580.380298151373</v>
          </cell>
          <cell r="O228">
            <v>147046.61970184863</v>
          </cell>
          <cell r="Q228">
            <v>12194</v>
          </cell>
          <cell r="R228">
            <v>0</v>
          </cell>
          <cell r="S228">
            <v>0</v>
          </cell>
          <cell r="T228">
            <v>0</v>
          </cell>
          <cell r="U228">
            <v>65386.380298151365</v>
          </cell>
          <cell r="V228">
            <v>77580.380298151373</v>
          </cell>
          <cell r="X228">
            <v>107069.8</v>
          </cell>
          <cell r="AA228">
            <v>219</v>
          </cell>
          <cell r="AB228">
            <v>13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212433</v>
          </cell>
          <cell r="AH228">
            <v>0</v>
          </cell>
          <cell r="AI228">
            <v>0</v>
          </cell>
          <cell r="AJ228">
            <v>212433</v>
          </cell>
          <cell r="AK228">
            <v>0</v>
          </cell>
          <cell r="AL228">
            <v>12194</v>
          </cell>
          <cell r="AM228">
            <v>224627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224627</v>
          </cell>
          <cell r="AT228">
            <v>219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BA228">
            <v>219</v>
          </cell>
          <cell r="BB228">
            <v>219</v>
          </cell>
          <cell r="BC228" t="str">
            <v>NORWELL</v>
          </cell>
          <cell r="BD228">
            <v>212433</v>
          </cell>
          <cell r="BE228">
            <v>128126</v>
          </cell>
          <cell r="BF228">
            <v>84307</v>
          </cell>
          <cell r="BG228">
            <v>0</v>
          </cell>
          <cell r="BH228">
            <v>10568.800000000001</v>
          </cell>
          <cell r="BL228">
            <v>0</v>
          </cell>
          <cell r="BM228">
            <v>94875.8</v>
          </cell>
          <cell r="BN228">
            <v>65386.380298151365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57</v>
          </cell>
          <cell r="E229">
            <v>918456</v>
          </cell>
          <cell r="F229">
            <v>0</v>
          </cell>
          <cell r="G229">
            <v>53466</v>
          </cell>
          <cell r="H229">
            <v>971922</v>
          </cell>
          <cell r="J229">
            <v>53466</v>
          </cell>
          <cell r="K229">
            <v>0</v>
          </cell>
          <cell r="L229">
            <v>0</v>
          </cell>
          <cell r="M229">
            <v>53466</v>
          </cell>
          <cell r="O229">
            <v>918456</v>
          </cell>
          <cell r="Q229">
            <v>53466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53466</v>
          </cell>
          <cell r="X229">
            <v>302765.80000000005</v>
          </cell>
          <cell r="AA229">
            <v>220</v>
          </cell>
          <cell r="AB229">
            <v>57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918456</v>
          </cell>
          <cell r="AH229">
            <v>0</v>
          </cell>
          <cell r="AI229">
            <v>0</v>
          </cell>
          <cell r="AJ229">
            <v>918456</v>
          </cell>
          <cell r="AK229">
            <v>0</v>
          </cell>
          <cell r="AL229">
            <v>53466</v>
          </cell>
          <cell r="AM229">
            <v>971922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971922</v>
          </cell>
          <cell r="AT229">
            <v>220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BA229">
            <v>220</v>
          </cell>
          <cell r="BB229">
            <v>220</v>
          </cell>
          <cell r="BC229" t="str">
            <v>NORWOOD</v>
          </cell>
          <cell r="BD229">
            <v>918456</v>
          </cell>
          <cell r="BE229">
            <v>945624</v>
          </cell>
          <cell r="BF229">
            <v>0</v>
          </cell>
          <cell r="BG229">
            <v>195006.6</v>
          </cell>
          <cell r="BH229">
            <v>54293.200000000004</v>
          </cell>
          <cell r="BL229">
            <v>0</v>
          </cell>
          <cell r="BM229">
            <v>249299.80000000002</v>
          </cell>
          <cell r="BN229">
            <v>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35</v>
          </cell>
          <cell r="E230">
            <v>880005</v>
          </cell>
          <cell r="F230">
            <v>0</v>
          </cell>
          <cell r="G230">
            <v>32830</v>
          </cell>
          <cell r="H230">
            <v>912835</v>
          </cell>
          <cell r="J230">
            <v>32830</v>
          </cell>
          <cell r="K230">
            <v>0</v>
          </cell>
          <cell r="L230">
            <v>105309.09046275623</v>
          </cell>
          <cell r="M230">
            <v>138139.09046275623</v>
          </cell>
          <cell r="O230">
            <v>774695.90953724377</v>
          </cell>
          <cell r="Q230">
            <v>32830</v>
          </cell>
          <cell r="R230">
            <v>0</v>
          </cell>
          <cell r="S230">
            <v>0</v>
          </cell>
          <cell r="T230">
            <v>0</v>
          </cell>
          <cell r="U230">
            <v>105309.09046275623</v>
          </cell>
          <cell r="V230">
            <v>138139.09046275623</v>
          </cell>
          <cell r="X230">
            <v>251347.80000000002</v>
          </cell>
          <cell r="AA230">
            <v>221</v>
          </cell>
          <cell r="AB230">
            <v>35</v>
          </cell>
          <cell r="AC230">
            <v>0</v>
          </cell>
          <cell r="AD230">
            <v>0</v>
          </cell>
          <cell r="AE230">
            <v>13</v>
          </cell>
          <cell r="AF230">
            <v>0</v>
          </cell>
          <cell r="AG230">
            <v>880005</v>
          </cell>
          <cell r="AH230">
            <v>0</v>
          </cell>
          <cell r="AI230">
            <v>0</v>
          </cell>
          <cell r="AJ230">
            <v>880005</v>
          </cell>
          <cell r="AK230">
            <v>0</v>
          </cell>
          <cell r="AL230">
            <v>32830</v>
          </cell>
          <cell r="AM230">
            <v>912835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912835</v>
          </cell>
          <cell r="AT230">
            <v>221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BA230">
            <v>221</v>
          </cell>
          <cell r="BB230">
            <v>221</v>
          </cell>
          <cell r="BC230" t="str">
            <v>OAK BLUFFS</v>
          </cell>
          <cell r="BD230">
            <v>880005</v>
          </cell>
          <cell r="BE230">
            <v>744223</v>
          </cell>
          <cell r="BF230">
            <v>135782</v>
          </cell>
          <cell r="BG230">
            <v>3424.2</v>
          </cell>
          <cell r="BH230">
            <v>79311.600000000006</v>
          </cell>
          <cell r="BL230">
            <v>0</v>
          </cell>
          <cell r="BM230">
            <v>218517.80000000002</v>
          </cell>
          <cell r="BN230">
            <v>105309.09046275623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AA231">
            <v>222</v>
          </cell>
          <cell r="BA231">
            <v>222</v>
          </cell>
          <cell r="BB231">
            <v>222</v>
          </cell>
          <cell r="BC231" t="str">
            <v>OAKHAM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L231">
            <v>0</v>
          </cell>
          <cell r="BM231">
            <v>0</v>
          </cell>
          <cell r="BN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4</v>
          </cell>
          <cell r="E232">
            <v>38344</v>
          </cell>
          <cell r="F232">
            <v>0</v>
          </cell>
          <cell r="G232">
            <v>3752</v>
          </cell>
          <cell r="H232">
            <v>42096</v>
          </cell>
          <cell r="J232">
            <v>3752</v>
          </cell>
          <cell r="K232">
            <v>0</v>
          </cell>
          <cell r="L232">
            <v>0</v>
          </cell>
          <cell r="M232">
            <v>3752</v>
          </cell>
          <cell r="O232">
            <v>38344</v>
          </cell>
          <cell r="Q232">
            <v>3752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3752</v>
          </cell>
          <cell r="X232">
            <v>16790.400000000001</v>
          </cell>
          <cell r="AA232">
            <v>223</v>
          </cell>
          <cell r="AB232">
            <v>4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38344</v>
          </cell>
          <cell r="AH232">
            <v>0</v>
          </cell>
          <cell r="AI232">
            <v>0</v>
          </cell>
          <cell r="AJ232">
            <v>38344</v>
          </cell>
          <cell r="AK232">
            <v>0</v>
          </cell>
          <cell r="AL232">
            <v>3752</v>
          </cell>
          <cell r="AM232">
            <v>42096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42096</v>
          </cell>
          <cell r="AT232">
            <v>223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BA232">
            <v>223</v>
          </cell>
          <cell r="BB232">
            <v>223</v>
          </cell>
          <cell r="BC232" t="str">
            <v>ORANGE</v>
          </cell>
          <cell r="BD232">
            <v>38344</v>
          </cell>
          <cell r="BE232">
            <v>39648</v>
          </cell>
          <cell r="BF232">
            <v>0</v>
          </cell>
          <cell r="BG232">
            <v>12912</v>
          </cell>
          <cell r="BH232">
            <v>126.4</v>
          </cell>
          <cell r="BL232">
            <v>0</v>
          </cell>
          <cell r="BM232">
            <v>13038.4</v>
          </cell>
          <cell r="BN232">
            <v>0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AA233">
            <v>224</v>
          </cell>
          <cell r="BA233">
            <v>224</v>
          </cell>
          <cell r="BB233">
            <v>224</v>
          </cell>
          <cell r="BC233" t="str">
            <v>ORLEANS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AA234">
            <v>225</v>
          </cell>
          <cell r="BA234">
            <v>225</v>
          </cell>
          <cell r="BB234">
            <v>225</v>
          </cell>
          <cell r="BC234" t="str">
            <v>OTIS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L234">
            <v>0</v>
          </cell>
          <cell r="BM234">
            <v>0</v>
          </cell>
          <cell r="BN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34</v>
          </cell>
          <cell r="E235">
            <v>425660</v>
          </cell>
          <cell r="F235">
            <v>0</v>
          </cell>
          <cell r="G235">
            <v>31877</v>
          </cell>
          <cell r="H235">
            <v>457537</v>
          </cell>
          <cell r="J235">
            <v>31877</v>
          </cell>
          <cell r="K235">
            <v>0</v>
          </cell>
          <cell r="L235">
            <v>68864.833043916355</v>
          </cell>
          <cell r="M235">
            <v>100741.83304391635</v>
          </cell>
          <cell r="O235">
            <v>356795.16695608362</v>
          </cell>
          <cell r="Q235">
            <v>31877</v>
          </cell>
          <cell r="R235">
            <v>0</v>
          </cell>
          <cell r="S235">
            <v>0</v>
          </cell>
          <cell r="T235">
            <v>0</v>
          </cell>
          <cell r="U235">
            <v>68864.833043916355</v>
          </cell>
          <cell r="V235">
            <v>100741.83304391635</v>
          </cell>
          <cell r="X235">
            <v>142482.4</v>
          </cell>
          <cell r="AA235">
            <v>226</v>
          </cell>
          <cell r="AB235">
            <v>34</v>
          </cell>
          <cell r="AC235">
            <v>1.3452914798206279E-2</v>
          </cell>
          <cell r="AD235">
            <v>0</v>
          </cell>
          <cell r="AE235">
            <v>0</v>
          </cell>
          <cell r="AF235">
            <v>0</v>
          </cell>
          <cell r="AG235">
            <v>425660</v>
          </cell>
          <cell r="AH235">
            <v>0</v>
          </cell>
          <cell r="AI235">
            <v>0</v>
          </cell>
          <cell r="AJ235">
            <v>425660</v>
          </cell>
          <cell r="AK235">
            <v>0</v>
          </cell>
          <cell r="AL235">
            <v>31877</v>
          </cell>
          <cell r="AM235">
            <v>457537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457537</v>
          </cell>
          <cell r="AT235">
            <v>226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BA235">
            <v>226</v>
          </cell>
          <cell r="BB235">
            <v>226</v>
          </cell>
          <cell r="BC235" t="str">
            <v>OXFORD</v>
          </cell>
          <cell r="BD235">
            <v>425660</v>
          </cell>
          <cell r="BE235">
            <v>336868</v>
          </cell>
          <cell r="BF235">
            <v>88792</v>
          </cell>
          <cell r="BG235">
            <v>7671</v>
          </cell>
          <cell r="BH235">
            <v>14142.400000000001</v>
          </cell>
          <cell r="BL235">
            <v>0</v>
          </cell>
          <cell r="BM235">
            <v>110605.4</v>
          </cell>
          <cell r="BN235">
            <v>68864.833043916355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18</v>
          </cell>
          <cell r="E236">
            <v>271201</v>
          </cell>
          <cell r="F236">
            <v>0</v>
          </cell>
          <cell r="G236">
            <v>16884</v>
          </cell>
          <cell r="H236">
            <v>288085</v>
          </cell>
          <cell r="J236">
            <v>16884</v>
          </cell>
          <cell r="K236">
            <v>0</v>
          </cell>
          <cell r="L236">
            <v>8384.7386030022935</v>
          </cell>
          <cell r="M236">
            <v>25268.738603002294</v>
          </cell>
          <cell r="O236">
            <v>262816.26139699772</v>
          </cell>
          <cell r="Q236">
            <v>16884</v>
          </cell>
          <cell r="R236">
            <v>0</v>
          </cell>
          <cell r="S236">
            <v>0</v>
          </cell>
          <cell r="T236">
            <v>0</v>
          </cell>
          <cell r="U236">
            <v>8384.7386030022935</v>
          </cell>
          <cell r="V236">
            <v>25268.738603002294</v>
          </cell>
          <cell r="X236">
            <v>127154.4</v>
          </cell>
          <cell r="AA236">
            <v>227</v>
          </cell>
          <cell r="AB236">
            <v>18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271201</v>
          </cell>
          <cell r="AH236">
            <v>0</v>
          </cell>
          <cell r="AI236">
            <v>0</v>
          </cell>
          <cell r="AJ236">
            <v>271201</v>
          </cell>
          <cell r="AK236">
            <v>0</v>
          </cell>
          <cell r="AL236">
            <v>16884</v>
          </cell>
          <cell r="AM236">
            <v>288085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288085</v>
          </cell>
          <cell r="AT236">
            <v>227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BA236">
            <v>227</v>
          </cell>
          <cell r="BB236">
            <v>227</v>
          </cell>
          <cell r="BC236" t="str">
            <v>PALMER</v>
          </cell>
          <cell r="BD236">
            <v>271201</v>
          </cell>
          <cell r="BE236">
            <v>260390</v>
          </cell>
          <cell r="BF236">
            <v>10811</v>
          </cell>
          <cell r="BG236">
            <v>60663</v>
          </cell>
          <cell r="BH236">
            <v>38796.400000000001</v>
          </cell>
          <cell r="BL236">
            <v>0</v>
          </cell>
          <cell r="BM236">
            <v>110270.39999999999</v>
          </cell>
          <cell r="BN236">
            <v>8384.7386030022935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X237">
            <v>0</v>
          </cell>
          <cell r="AA237">
            <v>228</v>
          </cell>
          <cell r="BA237">
            <v>228</v>
          </cell>
          <cell r="BB237">
            <v>228</v>
          </cell>
          <cell r="BC237" t="str">
            <v>PAXTON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L237">
            <v>0</v>
          </cell>
          <cell r="BM237">
            <v>0</v>
          </cell>
          <cell r="BN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60</v>
          </cell>
          <cell r="E238">
            <v>821108</v>
          </cell>
          <cell r="F238">
            <v>0</v>
          </cell>
          <cell r="G238">
            <v>55753</v>
          </cell>
          <cell r="H238">
            <v>876861</v>
          </cell>
          <cell r="J238">
            <v>55753</v>
          </cell>
          <cell r="K238">
            <v>0</v>
          </cell>
          <cell r="L238">
            <v>31732.640823405683</v>
          </cell>
          <cell r="M238">
            <v>87485.640823405687</v>
          </cell>
          <cell r="O238">
            <v>789375.3591765943</v>
          </cell>
          <cell r="Q238">
            <v>55753</v>
          </cell>
          <cell r="R238">
            <v>0</v>
          </cell>
          <cell r="S238">
            <v>0</v>
          </cell>
          <cell r="T238">
            <v>0</v>
          </cell>
          <cell r="U238">
            <v>31732.640823405683</v>
          </cell>
          <cell r="V238">
            <v>87485.640823405687</v>
          </cell>
          <cell r="X238">
            <v>202311.6</v>
          </cell>
          <cell r="AA238">
            <v>229</v>
          </cell>
          <cell r="AB238">
            <v>60</v>
          </cell>
          <cell r="AC238">
            <v>0.54370243541822083</v>
          </cell>
          <cell r="AD238">
            <v>0</v>
          </cell>
          <cell r="AE238">
            <v>14</v>
          </cell>
          <cell r="AF238">
            <v>0</v>
          </cell>
          <cell r="AG238">
            <v>821108</v>
          </cell>
          <cell r="AH238">
            <v>0</v>
          </cell>
          <cell r="AI238">
            <v>0</v>
          </cell>
          <cell r="AJ238">
            <v>821108</v>
          </cell>
          <cell r="AK238">
            <v>0</v>
          </cell>
          <cell r="AL238">
            <v>55753</v>
          </cell>
          <cell r="AM238">
            <v>876861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876861</v>
          </cell>
          <cell r="AT238">
            <v>229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BA238">
            <v>229</v>
          </cell>
          <cell r="BB238">
            <v>229</v>
          </cell>
          <cell r="BC238" t="str">
            <v>PEABODY</v>
          </cell>
          <cell r="BD238">
            <v>821108</v>
          </cell>
          <cell r="BE238">
            <v>780193</v>
          </cell>
          <cell r="BF238">
            <v>40915</v>
          </cell>
          <cell r="BG238">
            <v>0</v>
          </cell>
          <cell r="BH238">
            <v>105643.6</v>
          </cell>
          <cell r="BL238">
            <v>0</v>
          </cell>
          <cell r="BM238">
            <v>146558.6</v>
          </cell>
          <cell r="BN238">
            <v>31732.640823405683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X239">
            <v>9037.6</v>
          </cell>
          <cell r="AA239">
            <v>230</v>
          </cell>
          <cell r="BA239">
            <v>230</v>
          </cell>
          <cell r="BB239">
            <v>230</v>
          </cell>
          <cell r="BC239" t="str">
            <v>PELHAM</v>
          </cell>
          <cell r="BD239">
            <v>0</v>
          </cell>
          <cell r="BE239">
            <v>9184</v>
          </cell>
          <cell r="BF239">
            <v>0</v>
          </cell>
          <cell r="BG239">
            <v>0</v>
          </cell>
          <cell r="BH239">
            <v>9037.6</v>
          </cell>
          <cell r="BL239">
            <v>0</v>
          </cell>
          <cell r="BM239">
            <v>9037.6</v>
          </cell>
          <cell r="BN239">
            <v>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49</v>
          </cell>
          <cell r="E240">
            <v>686506</v>
          </cell>
          <cell r="F240">
            <v>0</v>
          </cell>
          <cell r="G240">
            <v>45908</v>
          </cell>
          <cell r="H240">
            <v>732414</v>
          </cell>
          <cell r="J240">
            <v>45908</v>
          </cell>
          <cell r="K240">
            <v>0</v>
          </cell>
          <cell r="L240">
            <v>78332.273995433236</v>
          </cell>
          <cell r="M240">
            <v>124240.27399543324</v>
          </cell>
          <cell r="O240">
            <v>608173.72600456676</v>
          </cell>
          <cell r="Q240">
            <v>45908</v>
          </cell>
          <cell r="R240">
            <v>0</v>
          </cell>
          <cell r="S240">
            <v>0</v>
          </cell>
          <cell r="T240">
            <v>0</v>
          </cell>
          <cell r="U240">
            <v>78332.273995433236</v>
          </cell>
          <cell r="V240">
            <v>124240.27399543324</v>
          </cell>
          <cell r="X240">
            <v>289212</v>
          </cell>
          <cell r="AA240">
            <v>231</v>
          </cell>
          <cell r="AB240">
            <v>49</v>
          </cell>
          <cell r="AC240">
            <v>5.590062111801241E-2</v>
          </cell>
          <cell r="AD240">
            <v>0</v>
          </cell>
          <cell r="AE240">
            <v>0</v>
          </cell>
          <cell r="AF240">
            <v>0</v>
          </cell>
          <cell r="AG240">
            <v>686506</v>
          </cell>
          <cell r="AH240">
            <v>0</v>
          </cell>
          <cell r="AI240">
            <v>0</v>
          </cell>
          <cell r="AJ240">
            <v>686506</v>
          </cell>
          <cell r="AK240">
            <v>0</v>
          </cell>
          <cell r="AL240">
            <v>45908</v>
          </cell>
          <cell r="AM240">
            <v>732414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732414</v>
          </cell>
          <cell r="AT240">
            <v>231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BA240">
            <v>231</v>
          </cell>
          <cell r="BB240">
            <v>231</v>
          </cell>
          <cell r="BC240" t="str">
            <v>PEMBROKE</v>
          </cell>
          <cell r="BD240">
            <v>686506</v>
          </cell>
          <cell r="BE240">
            <v>585507</v>
          </cell>
          <cell r="BF240">
            <v>100999</v>
          </cell>
          <cell r="BG240">
            <v>142305</v>
          </cell>
          <cell r="BH240">
            <v>0</v>
          </cell>
          <cell r="BL240">
            <v>0</v>
          </cell>
          <cell r="BM240">
            <v>243304</v>
          </cell>
          <cell r="BN240">
            <v>78332.273995433236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AA241">
            <v>232</v>
          </cell>
          <cell r="BA241">
            <v>232</v>
          </cell>
          <cell r="BB241">
            <v>232</v>
          </cell>
          <cell r="BC241" t="str">
            <v>PEPPERELL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L241">
            <v>0</v>
          </cell>
          <cell r="BM241">
            <v>0</v>
          </cell>
          <cell r="BN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AA242">
            <v>233</v>
          </cell>
          <cell r="BA242">
            <v>233</v>
          </cell>
          <cell r="BB242">
            <v>233</v>
          </cell>
          <cell r="BC242" t="str">
            <v>PERU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AA243">
            <v>234</v>
          </cell>
          <cell r="BA243">
            <v>234</v>
          </cell>
          <cell r="BB243">
            <v>234</v>
          </cell>
          <cell r="BC243" t="str">
            <v>PETERSHAM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L243">
            <v>0</v>
          </cell>
          <cell r="BM243">
            <v>0</v>
          </cell>
          <cell r="BN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AA244">
            <v>235</v>
          </cell>
          <cell r="BA244">
            <v>235</v>
          </cell>
          <cell r="BB244">
            <v>235</v>
          </cell>
          <cell r="BC244" t="str">
            <v>PHILLIPSTON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L244">
            <v>0</v>
          </cell>
          <cell r="BM244">
            <v>0</v>
          </cell>
          <cell r="BN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182</v>
          </cell>
          <cell r="E245">
            <v>2547090</v>
          </cell>
          <cell r="F245">
            <v>0</v>
          </cell>
          <cell r="G245">
            <v>166530</v>
          </cell>
          <cell r="H245">
            <v>2713620</v>
          </cell>
          <cell r="J245">
            <v>166530</v>
          </cell>
          <cell r="K245">
            <v>0</v>
          </cell>
          <cell r="L245">
            <v>251528.19774460088</v>
          </cell>
          <cell r="M245">
            <v>418058.19774460088</v>
          </cell>
          <cell r="O245">
            <v>2295561.8022553991</v>
          </cell>
          <cell r="Q245">
            <v>166530</v>
          </cell>
          <cell r="R245">
            <v>0</v>
          </cell>
          <cell r="S245">
            <v>0</v>
          </cell>
          <cell r="T245">
            <v>0</v>
          </cell>
          <cell r="U245">
            <v>251528.19774460088</v>
          </cell>
          <cell r="V245">
            <v>418058.19774460088</v>
          </cell>
          <cell r="X245">
            <v>631968</v>
          </cell>
          <cell r="AA245">
            <v>236</v>
          </cell>
          <cell r="AB245">
            <v>182</v>
          </cell>
          <cell r="AC245">
            <v>4.4032258064516316</v>
          </cell>
          <cell r="AD245">
            <v>0</v>
          </cell>
          <cell r="AE245">
            <v>0</v>
          </cell>
          <cell r="AF245">
            <v>0</v>
          </cell>
          <cell r="AG245">
            <v>2547090</v>
          </cell>
          <cell r="AH245">
            <v>0</v>
          </cell>
          <cell r="AI245">
            <v>0</v>
          </cell>
          <cell r="AJ245">
            <v>2547090</v>
          </cell>
          <cell r="AK245">
            <v>0</v>
          </cell>
          <cell r="AL245">
            <v>166530</v>
          </cell>
          <cell r="AM245">
            <v>2713620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2713620</v>
          </cell>
          <cell r="AT245">
            <v>236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BA245">
            <v>236</v>
          </cell>
          <cell r="BB245">
            <v>236</v>
          </cell>
          <cell r="BC245" t="str">
            <v>PITTSFIELD</v>
          </cell>
          <cell r="BD245">
            <v>2547090</v>
          </cell>
          <cell r="BE245">
            <v>2222778</v>
          </cell>
          <cell r="BF245">
            <v>324312</v>
          </cell>
          <cell r="BG245">
            <v>141126</v>
          </cell>
          <cell r="BH245">
            <v>0</v>
          </cell>
          <cell r="BL245">
            <v>0</v>
          </cell>
          <cell r="BM245">
            <v>465438</v>
          </cell>
          <cell r="BN245">
            <v>251528.19774460088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AA246">
            <v>237</v>
          </cell>
          <cell r="BA246">
            <v>237</v>
          </cell>
          <cell r="BB246">
            <v>237</v>
          </cell>
          <cell r="BC246" t="str">
            <v>PLAINFIELD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L246">
            <v>0</v>
          </cell>
          <cell r="BM246">
            <v>0</v>
          </cell>
          <cell r="BN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38</v>
          </cell>
          <cell r="E247">
            <v>629693</v>
          </cell>
          <cell r="F247">
            <v>0</v>
          </cell>
          <cell r="G247">
            <v>35644</v>
          </cell>
          <cell r="H247">
            <v>665337</v>
          </cell>
          <cell r="J247">
            <v>35644</v>
          </cell>
          <cell r="K247">
            <v>0</v>
          </cell>
          <cell r="L247">
            <v>38774.083962491597</v>
          </cell>
          <cell r="M247">
            <v>74418.083962491597</v>
          </cell>
          <cell r="O247">
            <v>590918.9160375084</v>
          </cell>
          <cell r="Q247">
            <v>35644</v>
          </cell>
          <cell r="R247">
            <v>0</v>
          </cell>
          <cell r="S247">
            <v>0</v>
          </cell>
          <cell r="T247">
            <v>0</v>
          </cell>
          <cell r="U247">
            <v>38774.083962491597</v>
          </cell>
          <cell r="V247">
            <v>74418.083962491597</v>
          </cell>
          <cell r="X247">
            <v>258412</v>
          </cell>
          <cell r="AA247">
            <v>238</v>
          </cell>
          <cell r="AB247">
            <v>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629693</v>
          </cell>
          <cell r="AH247">
            <v>0</v>
          </cell>
          <cell r="AI247">
            <v>0</v>
          </cell>
          <cell r="AJ247">
            <v>629693</v>
          </cell>
          <cell r="AK247">
            <v>0</v>
          </cell>
          <cell r="AL247">
            <v>35644</v>
          </cell>
          <cell r="AM247">
            <v>665337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665337</v>
          </cell>
          <cell r="AT247">
            <v>238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BA247">
            <v>238</v>
          </cell>
          <cell r="BB247">
            <v>238</v>
          </cell>
          <cell r="BC247" t="str">
            <v>PLAINVILLE</v>
          </cell>
          <cell r="BD247">
            <v>629693</v>
          </cell>
          <cell r="BE247">
            <v>579699</v>
          </cell>
          <cell r="BF247">
            <v>49994</v>
          </cell>
          <cell r="BG247">
            <v>85266</v>
          </cell>
          <cell r="BH247">
            <v>87508</v>
          </cell>
          <cell r="BL247">
            <v>0</v>
          </cell>
          <cell r="BM247">
            <v>222768</v>
          </cell>
          <cell r="BN247">
            <v>38774.083962491597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537</v>
          </cell>
          <cell r="E248">
            <v>8399688</v>
          </cell>
          <cell r="F248">
            <v>0</v>
          </cell>
          <cell r="G248">
            <v>503178</v>
          </cell>
          <cell r="H248">
            <v>8902866</v>
          </cell>
          <cell r="J248">
            <v>503178</v>
          </cell>
          <cell r="K248">
            <v>0</v>
          </cell>
          <cell r="L248">
            <v>797938.44608453102</v>
          </cell>
          <cell r="M248">
            <v>1301116.446084531</v>
          </cell>
          <cell r="O248">
            <v>7601749.553915469</v>
          </cell>
          <cell r="Q248">
            <v>503178</v>
          </cell>
          <cell r="R248">
            <v>0</v>
          </cell>
          <cell r="S248">
            <v>0</v>
          </cell>
          <cell r="T248">
            <v>0</v>
          </cell>
          <cell r="U248">
            <v>797938.44608453102</v>
          </cell>
          <cell r="V248">
            <v>1301116.446084531</v>
          </cell>
          <cell r="X248">
            <v>2162836.7999999998</v>
          </cell>
          <cell r="AA248">
            <v>239</v>
          </cell>
          <cell r="AB248">
            <v>537</v>
          </cell>
          <cell r="AC248">
            <v>0.54658385093167772</v>
          </cell>
          <cell r="AD248">
            <v>0</v>
          </cell>
          <cell r="AE248">
            <v>0</v>
          </cell>
          <cell r="AF248">
            <v>0</v>
          </cell>
          <cell r="AG248">
            <v>8399688</v>
          </cell>
          <cell r="AH248">
            <v>0</v>
          </cell>
          <cell r="AI248">
            <v>0</v>
          </cell>
          <cell r="AJ248">
            <v>8399688</v>
          </cell>
          <cell r="AK248">
            <v>0</v>
          </cell>
          <cell r="AL248">
            <v>503178</v>
          </cell>
          <cell r="AM248">
            <v>8902866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8902866</v>
          </cell>
          <cell r="AT248">
            <v>239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BA248">
            <v>239</v>
          </cell>
          <cell r="BB248">
            <v>239</v>
          </cell>
          <cell r="BC248" t="str">
            <v>PLYMOUTH</v>
          </cell>
          <cell r="BD248">
            <v>8399688</v>
          </cell>
          <cell r="BE248">
            <v>7370853</v>
          </cell>
          <cell r="BF248">
            <v>1028835</v>
          </cell>
          <cell r="BG248">
            <v>630823.79999999993</v>
          </cell>
          <cell r="BH248">
            <v>0</v>
          </cell>
          <cell r="BL248">
            <v>0</v>
          </cell>
          <cell r="BM248">
            <v>1659658.7999999998</v>
          </cell>
          <cell r="BN248">
            <v>797938.44608453102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15177.8</v>
          </cell>
          <cell r="AA249">
            <v>240</v>
          </cell>
          <cell r="BA249">
            <v>240</v>
          </cell>
          <cell r="BB249">
            <v>240</v>
          </cell>
          <cell r="BC249" t="str">
            <v>PLYMPTON</v>
          </cell>
          <cell r="BD249">
            <v>0</v>
          </cell>
          <cell r="BE249">
            <v>42849</v>
          </cell>
          <cell r="BF249">
            <v>0</v>
          </cell>
          <cell r="BG249">
            <v>9352.1999999999989</v>
          </cell>
          <cell r="BH249">
            <v>5825.6</v>
          </cell>
          <cell r="BL249">
            <v>0</v>
          </cell>
          <cell r="BM249">
            <v>15177.8</v>
          </cell>
          <cell r="BN249">
            <v>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  <cell r="AA250">
            <v>241</v>
          </cell>
          <cell r="BA250">
            <v>241</v>
          </cell>
          <cell r="BB250">
            <v>241</v>
          </cell>
          <cell r="BC250" t="str">
            <v>PRINCETON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L250">
            <v>0</v>
          </cell>
          <cell r="BM250">
            <v>0</v>
          </cell>
          <cell r="BN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153414</v>
          </cell>
          <cell r="F251">
            <v>0</v>
          </cell>
          <cell r="G251">
            <v>2814</v>
          </cell>
          <cell r="H251">
            <v>156228</v>
          </cell>
          <cell r="J251">
            <v>2814</v>
          </cell>
          <cell r="K251">
            <v>0</v>
          </cell>
          <cell r="L251">
            <v>0</v>
          </cell>
          <cell r="M251">
            <v>2814</v>
          </cell>
          <cell r="O251">
            <v>153414</v>
          </cell>
          <cell r="Q251">
            <v>2814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2814</v>
          </cell>
          <cell r="X251">
            <v>142166.39999999999</v>
          </cell>
          <cell r="AA251">
            <v>242</v>
          </cell>
          <cell r="AB251">
            <v>3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153414</v>
          </cell>
          <cell r="AH251">
            <v>0</v>
          </cell>
          <cell r="AI251">
            <v>0</v>
          </cell>
          <cell r="AJ251">
            <v>153414</v>
          </cell>
          <cell r="AK251">
            <v>0</v>
          </cell>
          <cell r="AL251">
            <v>2814</v>
          </cell>
          <cell r="AM251">
            <v>156228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156228</v>
          </cell>
          <cell r="AT251">
            <v>242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BA251">
            <v>242</v>
          </cell>
          <cell r="BB251">
            <v>242</v>
          </cell>
          <cell r="BC251" t="str">
            <v>PROVINCETOWN</v>
          </cell>
          <cell r="BD251">
            <v>153414</v>
          </cell>
          <cell r="BE251">
            <v>370867</v>
          </cell>
          <cell r="BF251">
            <v>0</v>
          </cell>
          <cell r="BG251">
            <v>129940.79999999999</v>
          </cell>
          <cell r="BH251">
            <v>9411.6</v>
          </cell>
          <cell r="BL251">
            <v>0</v>
          </cell>
          <cell r="BM251">
            <v>139352.4</v>
          </cell>
          <cell r="BN251">
            <v>0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53</v>
          </cell>
          <cell r="E252">
            <v>800078</v>
          </cell>
          <cell r="F252">
            <v>0</v>
          </cell>
          <cell r="G252">
            <v>49708</v>
          </cell>
          <cell r="H252">
            <v>849786</v>
          </cell>
          <cell r="J252">
            <v>49708</v>
          </cell>
          <cell r="K252">
            <v>0</v>
          </cell>
          <cell r="L252">
            <v>25941.424178449794</v>
          </cell>
          <cell r="M252">
            <v>75649.424178449786</v>
          </cell>
          <cell r="O252">
            <v>774136.57582155021</v>
          </cell>
          <cell r="Q252">
            <v>49708</v>
          </cell>
          <cell r="R252">
            <v>0</v>
          </cell>
          <cell r="S252">
            <v>0</v>
          </cell>
          <cell r="T252">
            <v>0</v>
          </cell>
          <cell r="U252">
            <v>25941.424178449794</v>
          </cell>
          <cell r="V252">
            <v>75649.424178449786</v>
          </cell>
          <cell r="X252">
            <v>120863.20000000001</v>
          </cell>
          <cell r="AA252">
            <v>243</v>
          </cell>
          <cell r="AB252">
            <v>53</v>
          </cell>
          <cell r="AC252">
            <v>6.2111801242236021E-3</v>
          </cell>
          <cell r="AD252">
            <v>0</v>
          </cell>
          <cell r="AE252">
            <v>1</v>
          </cell>
          <cell r="AF252">
            <v>0</v>
          </cell>
          <cell r="AG252">
            <v>800078</v>
          </cell>
          <cell r="AH252">
            <v>0</v>
          </cell>
          <cell r="AI252">
            <v>0</v>
          </cell>
          <cell r="AJ252">
            <v>800078</v>
          </cell>
          <cell r="AK252">
            <v>0</v>
          </cell>
          <cell r="AL252">
            <v>49708</v>
          </cell>
          <cell r="AM252">
            <v>849786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849786</v>
          </cell>
          <cell r="AT252">
            <v>243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BA252">
            <v>243</v>
          </cell>
          <cell r="BB252">
            <v>243</v>
          </cell>
          <cell r="BC252" t="str">
            <v>QUINCY</v>
          </cell>
          <cell r="BD252">
            <v>800078</v>
          </cell>
          <cell r="BE252">
            <v>766630</v>
          </cell>
          <cell r="BF252">
            <v>33448</v>
          </cell>
          <cell r="BG252">
            <v>0</v>
          </cell>
          <cell r="BH252">
            <v>37707.200000000004</v>
          </cell>
          <cell r="BL252">
            <v>0</v>
          </cell>
          <cell r="BM252">
            <v>71155.200000000012</v>
          </cell>
          <cell r="BN252">
            <v>25941.424178449794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419</v>
          </cell>
          <cell r="E253">
            <v>5163817</v>
          </cell>
          <cell r="F253">
            <v>0</v>
          </cell>
          <cell r="G253">
            <v>295621</v>
          </cell>
          <cell r="H253">
            <v>5459438</v>
          </cell>
          <cell r="J253">
            <v>295621</v>
          </cell>
          <cell r="K253">
            <v>0</v>
          </cell>
          <cell r="L253">
            <v>0</v>
          </cell>
          <cell r="M253">
            <v>295621</v>
          </cell>
          <cell r="O253">
            <v>5163817</v>
          </cell>
          <cell r="Q253">
            <v>392939</v>
          </cell>
          <cell r="R253">
            <v>1793837</v>
          </cell>
          <cell r="S253">
            <v>97318</v>
          </cell>
          <cell r="T253">
            <v>0</v>
          </cell>
          <cell r="U253">
            <v>0</v>
          </cell>
          <cell r="V253">
            <v>2089458</v>
          </cell>
          <cell r="X253">
            <v>3045977</v>
          </cell>
          <cell r="AA253">
            <v>244</v>
          </cell>
          <cell r="AB253">
            <v>419</v>
          </cell>
          <cell r="AC253">
            <v>8.5441320160677459E-2</v>
          </cell>
          <cell r="AD253">
            <v>0</v>
          </cell>
          <cell r="AE253">
            <v>155</v>
          </cell>
          <cell r="AF253">
            <v>103.73997078878854</v>
          </cell>
          <cell r="AG253">
            <v>6860336</v>
          </cell>
          <cell r="AH253">
            <v>1696519</v>
          </cell>
          <cell r="AI253">
            <v>0</v>
          </cell>
          <cell r="AJ253">
            <v>5163817</v>
          </cell>
          <cell r="AK253">
            <v>0</v>
          </cell>
          <cell r="AL253">
            <v>295621</v>
          </cell>
          <cell r="AM253">
            <v>5459438</v>
          </cell>
          <cell r="AN253">
            <v>1696519</v>
          </cell>
          <cell r="AO253">
            <v>0</v>
          </cell>
          <cell r="AP253">
            <v>97318</v>
          </cell>
          <cell r="AQ253">
            <v>1793837</v>
          </cell>
          <cell r="AR253">
            <v>7253275</v>
          </cell>
          <cell r="AT253">
            <v>244</v>
          </cell>
          <cell r="AU253">
            <v>103.73997078878854</v>
          </cell>
          <cell r="AV253">
            <v>1696519</v>
          </cell>
          <cell r="AW253">
            <v>0</v>
          </cell>
          <cell r="AX253">
            <v>97318</v>
          </cell>
          <cell r="AY253">
            <v>1793837</v>
          </cell>
          <cell r="BA253">
            <v>244</v>
          </cell>
          <cell r="BB253">
            <v>244</v>
          </cell>
          <cell r="BC253" t="str">
            <v>RANDOLPH</v>
          </cell>
          <cell r="BD253">
            <v>5163817</v>
          </cell>
          <cell r="BE253">
            <v>5903457</v>
          </cell>
          <cell r="BF253">
            <v>0</v>
          </cell>
          <cell r="BG253">
            <v>630557.4</v>
          </cell>
          <cell r="BH253">
            <v>325961.60000000003</v>
          </cell>
          <cell r="BL253">
            <v>0</v>
          </cell>
          <cell r="BM253">
            <v>956519</v>
          </cell>
          <cell r="BN253">
            <v>0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AA254">
            <v>245</v>
          </cell>
          <cell r="BA254">
            <v>245</v>
          </cell>
          <cell r="BB254">
            <v>245</v>
          </cell>
          <cell r="BC254" t="str">
            <v>RAYNHAM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19522</v>
          </cell>
          <cell r="F255">
            <v>0</v>
          </cell>
          <cell r="G255">
            <v>938</v>
          </cell>
          <cell r="H255">
            <v>20460</v>
          </cell>
          <cell r="J255">
            <v>938</v>
          </cell>
          <cell r="K255">
            <v>0</v>
          </cell>
          <cell r="L255">
            <v>0</v>
          </cell>
          <cell r="M255">
            <v>938</v>
          </cell>
          <cell r="O255">
            <v>19522</v>
          </cell>
          <cell r="Q255">
            <v>938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938</v>
          </cell>
          <cell r="X255">
            <v>6405.2000000000007</v>
          </cell>
          <cell r="AA255">
            <v>246</v>
          </cell>
          <cell r="AB255">
            <v>1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19522</v>
          </cell>
          <cell r="AH255">
            <v>0</v>
          </cell>
          <cell r="AI255">
            <v>0</v>
          </cell>
          <cell r="AJ255">
            <v>19522</v>
          </cell>
          <cell r="AK255">
            <v>0</v>
          </cell>
          <cell r="AL255">
            <v>938</v>
          </cell>
          <cell r="AM255">
            <v>20460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20460</v>
          </cell>
          <cell r="AT255">
            <v>246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BA255">
            <v>246</v>
          </cell>
          <cell r="BB255">
            <v>246</v>
          </cell>
          <cell r="BC255" t="str">
            <v>READING</v>
          </cell>
          <cell r="BD255">
            <v>19522</v>
          </cell>
          <cell r="BE255">
            <v>32542</v>
          </cell>
          <cell r="BF255">
            <v>0</v>
          </cell>
          <cell r="BG255">
            <v>0</v>
          </cell>
          <cell r="BH255">
            <v>5467.2000000000007</v>
          </cell>
          <cell r="BL255">
            <v>0</v>
          </cell>
          <cell r="BM255">
            <v>5467.2000000000007</v>
          </cell>
          <cell r="BN255">
            <v>0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AA256">
            <v>247</v>
          </cell>
          <cell r="BA256">
            <v>247</v>
          </cell>
          <cell r="BB256">
            <v>247</v>
          </cell>
          <cell r="BC256" t="str">
            <v>REHOBOTH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L256">
            <v>0</v>
          </cell>
          <cell r="BM256">
            <v>0</v>
          </cell>
          <cell r="BN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432</v>
          </cell>
          <cell r="E257">
            <v>5651979</v>
          </cell>
          <cell r="F257">
            <v>0</v>
          </cell>
          <cell r="G257">
            <v>400913</v>
          </cell>
          <cell r="H257">
            <v>6052892</v>
          </cell>
          <cell r="J257">
            <v>400913</v>
          </cell>
          <cell r="K257">
            <v>0</v>
          </cell>
          <cell r="L257">
            <v>186354.32492746168</v>
          </cell>
          <cell r="M257">
            <v>587267.32492746168</v>
          </cell>
          <cell r="O257">
            <v>5465624.6750725387</v>
          </cell>
          <cell r="Q257">
            <v>400913</v>
          </cell>
          <cell r="R257">
            <v>0</v>
          </cell>
          <cell r="S257">
            <v>0</v>
          </cell>
          <cell r="T257">
            <v>0</v>
          </cell>
          <cell r="U257">
            <v>186354.32492746168</v>
          </cell>
          <cell r="V257">
            <v>587267.32492746168</v>
          </cell>
          <cell r="X257">
            <v>1894583.4</v>
          </cell>
          <cell r="AA257">
            <v>248</v>
          </cell>
          <cell r="AB257">
            <v>432</v>
          </cell>
          <cell r="AC257">
            <v>4.3973529889674667</v>
          </cell>
          <cell r="AD257">
            <v>0</v>
          </cell>
          <cell r="AE257">
            <v>127</v>
          </cell>
          <cell r="AF257">
            <v>0</v>
          </cell>
          <cell r="AG257">
            <v>5651979</v>
          </cell>
          <cell r="AH257">
            <v>0</v>
          </cell>
          <cell r="AI257">
            <v>0</v>
          </cell>
          <cell r="AJ257">
            <v>5651979</v>
          </cell>
          <cell r="AK257">
            <v>0</v>
          </cell>
          <cell r="AL257">
            <v>400913</v>
          </cell>
          <cell r="AM257">
            <v>6052892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6052892</v>
          </cell>
          <cell r="AT257">
            <v>248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BA257">
            <v>248</v>
          </cell>
          <cell r="BB257">
            <v>248</v>
          </cell>
          <cell r="BC257" t="str">
            <v>REVERE</v>
          </cell>
          <cell r="BD257">
            <v>5651979</v>
          </cell>
          <cell r="BE257">
            <v>5411700</v>
          </cell>
          <cell r="BF257">
            <v>240279</v>
          </cell>
          <cell r="BG257">
            <v>946648.2</v>
          </cell>
          <cell r="BH257">
            <v>306743.2</v>
          </cell>
          <cell r="BL257">
            <v>0</v>
          </cell>
          <cell r="BM257">
            <v>1493670.4</v>
          </cell>
          <cell r="BN257">
            <v>186354.32492746168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X258">
            <v>6073.2000000000007</v>
          </cell>
          <cell r="AA258">
            <v>249</v>
          </cell>
          <cell r="BA258">
            <v>249</v>
          </cell>
          <cell r="BB258">
            <v>249</v>
          </cell>
          <cell r="BC258" t="str">
            <v>RICHMOND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6073.2000000000007</v>
          </cell>
          <cell r="BL258">
            <v>0</v>
          </cell>
          <cell r="BM258">
            <v>6073.2000000000007</v>
          </cell>
          <cell r="BN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X259">
            <v>5556.4000000000005</v>
          </cell>
          <cell r="AA259">
            <v>250</v>
          </cell>
          <cell r="BA259">
            <v>250</v>
          </cell>
          <cell r="BB259">
            <v>250</v>
          </cell>
          <cell r="BC259" t="str">
            <v>ROCHESTER</v>
          </cell>
          <cell r="BD259">
            <v>0</v>
          </cell>
          <cell r="BE259">
            <v>12612</v>
          </cell>
          <cell r="BF259">
            <v>0</v>
          </cell>
          <cell r="BG259">
            <v>0</v>
          </cell>
          <cell r="BH259">
            <v>5556.4000000000005</v>
          </cell>
          <cell r="BL259">
            <v>0</v>
          </cell>
          <cell r="BM259">
            <v>5556.4000000000005</v>
          </cell>
          <cell r="BN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104</v>
          </cell>
          <cell r="E260">
            <v>1381084</v>
          </cell>
          <cell r="F260">
            <v>0</v>
          </cell>
          <cell r="G260">
            <v>97552</v>
          </cell>
          <cell r="H260">
            <v>1478636</v>
          </cell>
          <cell r="J260">
            <v>97552</v>
          </cell>
          <cell r="K260">
            <v>0</v>
          </cell>
          <cell r="L260">
            <v>45530.891168980917</v>
          </cell>
          <cell r="M260">
            <v>143082.89116898092</v>
          </cell>
          <cell r="O260">
            <v>1335553.1088310191</v>
          </cell>
          <cell r="Q260">
            <v>97552</v>
          </cell>
          <cell r="R260">
            <v>0</v>
          </cell>
          <cell r="S260">
            <v>0</v>
          </cell>
          <cell r="T260">
            <v>0</v>
          </cell>
          <cell r="U260">
            <v>45530.891168980917</v>
          </cell>
          <cell r="V260">
            <v>143082.89116898092</v>
          </cell>
          <cell r="X260">
            <v>275174.59999999998</v>
          </cell>
          <cell r="AA260">
            <v>251</v>
          </cell>
          <cell r="AB260">
            <v>104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1381084</v>
          </cell>
          <cell r="AH260">
            <v>0</v>
          </cell>
          <cell r="AI260">
            <v>0</v>
          </cell>
          <cell r="AJ260">
            <v>1381084</v>
          </cell>
          <cell r="AK260">
            <v>0</v>
          </cell>
          <cell r="AL260">
            <v>97552</v>
          </cell>
          <cell r="AM260">
            <v>1478636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1478636</v>
          </cell>
          <cell r="AT260">
            <v>251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BA260">
            <v>251</v>
          </cell>
          <cell r="BB260">
            <v>251</v>
          </cell>
          <cell r="BC260" t="str">
            <v>ROCKLAND</v>
          </cell>
          <cell r="BD260">
            <v>1381084</v>
          </cell>
          <cell r="BE260">
            <v>1322378</v>
          </cell>
          <cell r="BF260">
            <v>58706</v>
          </cell>
          <cell r="BG260">
            <v>28269</v>
          </cell>
          <cell r="BH260">
            <v>90647.6</v>
          </cell>
          <cell r="BL260">
            <v>0</v>
          </cell>
          <cell r="BM260">
            <v>177622.6</v>
          </cell>
          <cell r="BN260">
            <v>45530.891168980917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X261">
            <v>0</v>
          </cell>
          <cell r="AA261">
            <v>252</v>
          </cell>
          <cell r="BA261">
            <v>252</v>
          </cell>
          <cell r="BB261">
            <v>252</v>
          </cell>
          <cell r="BC261" t="str">
            <v>ROCKPORT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1</v>
          </cell>
          <cell r="E262">
            <v>36773</v>
          </cell>
          <cell r="F262">
            <v>0</v>
          </cell>
          <cell r="G262">
            <v>938</v>
          </cell>
          <cell r="H262">
            <v>37711</v>
          </cell>
          <cell r="J262">
            <v>938</v>
          </cell>
          <cell r="K262">
            <v>0</v>
          </cell>
          <cell r="L262">
            <v>0</v>
          </cell>
          <cell r="M262">
            <v>938</v>
          </cell>
          <cell r="O262">
            <v>36773</v>
          </cell>
          <cell r="Q262">
            <v>938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938</v>
          </cell>
          <cell r="X262">
            <v>25412.6</v>
          </cell>
          <cell r="AA262">
            <v>253</v>
          </cell>
          <cell r="AB262">
            <v>1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36773</v>
          </cell>
          <cell r="AH262">
            <v>0</v>
          </cell>
          <cell r="AI262">
            <v>0</v>
          </cell>
          <cell r="AJ262">
            <v>36773</v>
          </cell>
          <cell r="AK262">
            <v>0</v>
          </cell>
          <cell r="AL262">
            <v>938</v>
          </cell>
          <cell r="AM262">
            <v>37711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37711</v>
          </cell>
          <cell r="AT262">
            <v>253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BA262">
            <v>253</v>
          </cell>
          <cell r="BB262">
            <v>253</v>
          </cell>
          <cell r="BC262" t="str">
            <v>ROWE</v>
          </cell>
          <cell r="BD262">
            <v>36773</v>
          </cell>
          <cell r="BE262">
            <v>99741</v>
          </cell>
          <cell r="BF262">
            <v>0</v>
          </cell>
          <cell r="BG262">
            <v>24474.6</v>
          </cell>
          <cell r="BH262">
            <v>0</v>
          </cell>
          <cell r="BL262">
            <v>0</v>
          </cell>
          <cell r="BM262">
            <v>24474.6</v>
          </cell>
          <cell r="BN262">
            <v>0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O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AA263">
            <v>254</v>
          </cell>
          <cell r="BA263">
            <v>254</v>
          </cell>
          <cell r="BB263">
            <v>254</v>
          </cell>
          <cell r="BC263" t="str">
            <v>ROWLEY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AA264">
            <v>255</v>
          </cell>
          <cell r="BA264">
            <v>255</v>
          </cell>
          <cell r="BB264">
            <v>255</v>
          </cell>
          <cell r="BC264" t="str">
            <v>ROYALSTON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L264">
            <v>0</v>
          </cell>
          <cell r="BM264">
            <v>0</v>
          </cell>
          <cell r="BN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AA265">
            <v>256</v>
          </cell>
          <cell r="BA265">
            <v>256</v>
          </cell>
          <cell r="BB265">
            <v>256</v>
          </cell>
          <cell r="BC265" t="str">
            <v>RUSSELL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L265">
            <v>0</v>
          </cell>
          <cell r="BM265">
            <v>0</v>
          </cell>
          <cell r="BN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X266">
            <v>0</v>
          </cell>
          <cell r="AA266">
            <v>257</v>
          </cell>
          <cell r="BA266">
            <v>257</v>
          </cell>
          <cell r="BB266">
            <v>257</v>
          </cell>
          <cell r="BC266" t="str">
            <v>RUTLAND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L266">
            <v>0</v>
          </cell>
          <cell r="BM266">
            <v>0</v>
          </cell>
          <cell r="BN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499</v>
          </cell>
          <cell r="E267">
            <v>6693018</v>
          </cell>
          <cell r="F267">
            <v>0</v>
          </cell>
          <cell r="G267">
            <v>446781</v>
          </cell>
          <cell r="H267">
            <v>7139799</v>
          </cell>
          <cell r="J267">
            <v>446781</v>
          </cell>
          <cell r="K267">
            <v>0</v>
          </cell>
          <cell r="L267">
            <v>175725.84857786004</v>
          </cell>
          <cell r="M267">
            <v>622506.84857786004</v>
          </cell>
          <cell r="O267">
            <v>6517292.1514221402</v>
          </cell>
          <cell r="Q267">
            <v>454574</v>
          </cell>
          <cell r="R267">
            <v>125401</v>
          </cell>
          <cell r="S267">
            <v>7793</v>
          </cell>
          <cell r="T267">
            <v>0</v>
          </cell>
          <cell r="U267">
            <v>175725.84857786004</v>
          </cell>
          <cell r="V267">
            <v>747907.84857786004</v>
          </cell>
          <cell r="X267">
            <v>1026012.2</v>
          </cell>
          <cell r="AA267">
            <v>258</v>
          </cell>
          <cell r="AB267">
            <v>499</v>
          </cell>
          <cell r="AC267">
            <v>14.079219157871009</v>
          </cell>
          <cell r="AD267">
            <v>0</v>
          </cell>
          <cell r="AE267">
            <v>216</v>
          </cell>
          <cell r="AF267">
            <v>8.3734748352207049</v>
          </cell>
          <cell r="AG267">
            <v>6810626</v>
          </cell>
          <cell r="AH267">
            <v>117608</v>
          </cell>
          <cell r="AI267">
            <v>0</v>
          </cell>
          <cell r="AJ267">
            <v>6693018</v>
          </cell>
          <cell r="AK267">
            <v>0</v>
          </cell>
          <cell r="AL267">
            <v>446781</v>
          </cell>
          <cell r="AM267">
            <v>7139799</v>
          </cell>
          <cell r="AN267">
            <v>117608</v>
          </cell>
          <cell r="AO267">
            <v>0</v>
          </cell>
          <cell r="AP267">
            <v>7793</v>
          </cell>
          <cell r="AQ267">
            <v>125401</v>
          </cell>
          <cell r="AR267">
            <v>7265200</v>
          </cell>
          <cell r="AT267">
            <v>258</v>
          </cell>
          <cell r="AU267">
            <v>8.3734748352207049</v>
          </cell>
          <cell r="AV267">
            <v>117608</v>
          </cell>
          <cell r="AW267">
            <v>0</v>
          </cell>
          <cell r="AX267">
            <v>7793</v>
          </cell>
          <cell r="AY267">
            <v>125401</v>
          </cell>
          <cell r="BA267">
            <v>258</v>
          </cell>
          <cell r="BB267">
            <v>258</v>
          </cell>
          <cell r="BC267" t="str">
            <v>SALEM</v>
          </cell>
          <cell r="BD267">
            <v>6693018</v>
          </cell>
          <cell r="BE267">
            <v>6466443</v>
          </cell>
          <cell r="BF267">
            <v>226575</v>
          </cell>
          <cell r="BG267">
            <v>159223.19999999998</v>
          </cell>
          <cell r="BH267">
            <v>68032</v>
          </cell>
          <cell r="BL267">
            <v>0</v>
          </cell>
          <cell r="BM267">
            <v>453830.19999999995</v>
          </cell>
          <cell r="BN267">
            <v>175725.84857786004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AA268">
            <v>259</v>
          </cell>
          <cell r="BA268">
            <v>259</v>
          </cell>
          <cell r="BB268">
            <v>259</v>
          </cell>
          <cell r="BC268" t="str">
            <v>SALISBURY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AA269">
            <v>260</v>
          </cell>
          <cell r="BA269">
            <v>260</v>
          </cell>
          <cell r="BB269">
            <v>260</v>
          </cell>
          <cell r="BC269" t="str">
            <v>SANDISFIELD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L269">
            <v>0</v>
          </cell>
          <cell r="BM269">
            <v>0</v>
          </cell>
          <cell r="BN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216</v>
          </cell>
          <cell r="E270">
            <v>3864552</v>
          </cell>
          <cell r="F270">
            <v>0</v>
          </cell>
          <cell r="G270">
            <v>202596</v>
          </cell>
          <cell r="H270">
            <v>4067148</v>
          </cell>
          <cell r="J270">
            <v>202596</v>
          </cell>
          <cell r="K270">
            <v>0</v>
          </cell>
          <cell r="L270">
            <v>407471.4612196231</v>
          </cell>
          <cell r="M270">
            <v>610067.4612196231</v>
          </cell>
          <cell r="O270">
            <v>3457080.5387803768</v>
          </cell>
          <cell r="Q270">
            <v>202596</v>
          </cell>
          <cell r="R270">
            <v>0</v>
          </cell>
          <cell r="S270">
            <v>0</v>
          </cell>
          <cell r="T270">
            <v>0</v>
          </cell>
          <cell r="U270">
            <v>407471.4612196231</v>
          </cell>
          <cell r="V270">
            <v>610067.4612196231</v>
          </cell>
          <cell r="X270">
            <v>1092555.2000000002</v>
          </cell>
          <cell r="AA270">
            <v>261</v>
          </cell>
          <cell r="AB270">
            <v>216</v>
          </cell>
          <cell r="AC270">
            <v>1.2422360248447204E-2</v>
          </cell>
          <cell r="AD270">
            <v>0</v>
          </cell>
          <cell r="AE270">
            <v>0</v>
          </cell>
          <cell r="AF270">
            <v>0</v>
          </cell>
          <cell r="AG270">
            <v>3864552</v>
          </cell>
          <cell r="AH270">
            <v>0</v>
          </cell>
          <cell r="AI270">
            <v>0</v>
          </cell>
          <cell r="AJ270">
            <v>3864552</v>
          </cell>
          <cell r="AK270">
            <v>0</v>
          </cell>
          <cell r="AL270">
            <v>202596</v>
          </cell>
          <cell r="AM270">
            <v>4067148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4067148</v>
          </cell>
          <cell r="AT270">
            <v>261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BA270">
            <v>261</v>
          </cell>
          <cell r="BB270">
            <v>261</v>
          </cell>
          <cell r="BC270" t="str">
            <v>SANDWICH</v>
          </cell>
          <cell r="BD270">
            <v>3864552</v>
          </cell>
          <cell r="BE270">
            <v>3339172</v>
          </cell>
          <cell r="BF270">
            <v>525380</v>
          </cell>
          <cell r="BG270">
            <v>178874.4</v>
          </cell>
          <cell r="BH270">
            <v>185704.80000000002</v>
          </cell>
          <cell r="BL270">
            <v>0</v>
          </cell>
          <cell r="BM270">
            <v>889959.20000000007</v>
          </cell>
          <cell r="BN270">
            <v>407471.4612196231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207</v>
          </cell>
          <cell r="E271">
            <v>3222104</v>
          </cell>
          <cell r="F271">
            <v>0</v>
          </cell>
          <cell r="G271">
            <v>193903</v>
          </cell>
          <cell r="H271">
            <v>3416007</v>
          </cell>
          <cell r="J271">
            <v>193903</v>
          </cell>
          <cell r="K271">
            <v>0</v>
          </cell>
          <cell r="L271">
            <v>391151.8173675859</v>
          </cell>
          <cell r="M271">
            <v>585054.81736758584</v>
          </cell>
          <cell r="O271">
            <v>2830952.1826324142</v>
          </cell>
          <cell r="Q271">
            <v>193903</v>
          </cell>
          <cell r="R271">
            <v>0</v>
          </cell>
          <cell r="S271">
            <v>0</v>
          </cell>
          <cell r="T271">
            <v>0</v>
          </cell>
          <cell r="U271">
            <v>391151.8173675859</v>
          </cell>
          <cell r="V271">
            <v>585054.81736758584</v>
          </cell>
          <cell r="X271">
            <v>1092570.7999999998</v>
          </cell>
          <cell r="AA271">
            <v>262</v>
          </cell>
          <cell r="AB271">
            <v>207</v>
          </cell>
          <cell r="AC271">
            <v>0.26695370540922209</v>
          </cell>
          <cell r="AD271">
            <v>0</v>
          </cell>
          <cell r="AE271">
            <v>46</v>
          </cell>
          <cell r="AF271">
            <v>0</v>
          </cell>
          <cell r="AG271">
            <v>3222104</v>
          </cell>
          <cell r="AH271">
            <v>0</v>
          </cell>
          <cell r="AI271">
            <v>0</v>
          </cell>
          <cell r="AJ271">
            <v>3222104</v>
          </cell>
          <cell r="AK271">
            <v>0</v>
          </cell>
          <cell r="AL271">
            <v>193903</v>
          </cell>
          <cell r="AM271">
            <v>3416007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3416007</v>
          </cell>
          <cell r="AT271">
            <v>262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BA271">
            <v>262</v>
          </cell>
          <cell r="BB271">
            <v>262</v>
          </cell>
          <cell r="BC271" t="str">
            <v>SAUGUS</v>
          </cell>
          <cell r="BD271">
            <v>3222104</v>
          </cell>
          <cell r="BE271">
            <v>2717766</v>
          </cell>
          <cell r="BF271">
            <v>504338</v>
          </cell>
          <cell r="BG271">
            <v>294532.2</v>
          </cell>
          <cell r="BH271">
            <v>99797.6</v>
          </cell>
          <cell r="BL271">
            <v>0</v>
          </cell>
          <cell r="BM271">
            <v>898667.79999999993</v>
          </cell>
          <cell r="BN271">
            <v>391151.8173675859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</v>
          </cell>
          <cell r="E272">
            <v>37842</v>
          </cell>
          <cell r="F272">
            <v>0</v>
          </cell>
          <cell r="G272">
            <v>2745</v>
          </cell>
          <cell r="H272">
            <v>40587</v>
          </cell>
          <cell r="J272">
            <v>2745</v>
          </cell>
          <cell r="K272">
            <v>0</v>
          </cell>
          <cell r="L272">
            <v>0</v>
          </cell>
          <cell r="M272">
            <v>2745</v>
          </cell>
          <cell r="O272">
            <v>37842</v>
          </cell>
          <cell r="Q272">
            <v>2745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2745</v>
          </cell>
          <cell r="X272">
            <v>2745</v>
          </cell>
          <cell r="AA272">
            <v>263</v>
          </cell>
          <cell r="AB272">
            <v>3</v>
          </cell>
          <cell r="AC272">
            <v>7.2580645161290314E-2</v>
          </cell>
          <cell r="AD272">
            <v>0</v>
          </cell>
          <cell r="AE272">
            <v>2</v>
          </cell>
          <cell r="AF272">
            <v>0</v>
          </cell>
          <cell r="AG272">
            <v>37842</v>
          </cell>
          <cell r="AH272">
            <v>0</v>
          </cell>
          <cell r="AI272">
            <v>0</v>
          </cell>
          <cell r="AJ272">
            <v>37842</v>
          </cell>
          <cell r="AK272">
            <v>0</v>
          </cell>
          <cell r="AL272">
            <v>2745</v>
          </cell>
          <cell r="AM272">
            <v>40587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40587</v>
          </cell>
          <cell r="AT272">
            <v>263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BA272">
            <v>263</v>
          </cell>
          <cell r="BB272">
            <v>263</v>
          </cell>
          <cell r="BC272" t="str">
            <v>SAVOY</v>
          </cell>
          <cell r="BD272">
            <v>37842</v>
          </cell>
          <cell r="BE272">
            <v>41735</v>
          </cell>
          <cell r="BF272">
            <v>0</v>
          </cell>
          <cell r="BG272">
            <v>0</v>
          </cell>
          <cell r="BH272">
            <v>0</v>
          </cell>
          <cell r="BL272">
            <v>0</v>
          </cell>
          <cell r="BM272">
            <v>0</v>
          </cell>
          <cell r="BN272">
            <v>0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17</v>
          </cell>
          <cell r="E273">
            <v>249288</v>
          </cell>
          <cell r="F273">
            <v>0</v>
          </cell>
          <cell r="G273">
            <v>15946</v>
          </cell>
          <cell r="H273">
            <v>265234</v>
          </cell>
          <cell r="J273">
            <v>15946</v>
          </cell>
          <cell r="K273">
            <v>0</v>
          </cell>
          <cell r="L273">
            <v>0</v>
          </cell>
          <cell r="M273">
            <v>15946</v>
          </cell>
          <cell r="O273">
            <v>249288</v>
          </cell>
          <cell r="Q273">
            <v>15946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15946</v>
          </cell>
          <cell r="X273">
            <v>21584.400000000001</v>
          </cell>
          <cell r="AA273">
            <v>264</v>
          </cell>
          <cell r="AB273">
            <v>17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249288</v>
          </cell>
          <cell r="AH273">
            <v>0</v>
          </cell>
          <cell r="AI273">
            <v>0</v>
          </cell>
          <cell r="AJ273">
            <v>249288</v>
          </cell>
          <cell r="AK273">
            <v>0</v>
          </cell>
          <cell r="AL273">
            <v>15946</v>
          </cell>
          <cell r="AM273">
            <v>265234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265234</v>
          </cell>
          <cell r="AT273">
            <v>264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BA273">
            <v>264</v>
          </cell>
          <cell r="BB273">
            <v>264</v>
          </cell>
          <cell r="BC273" t="str">
            <v>SCITUATE</v>
          </cell>
          <cell r="BD273">
            <v>249288</v>
          </cell>
          <cell r="BE273">
            <v>336305</v>
          </cell>
          <cell r="BF273">
            <v>0</v>
          </cell>
          <cell r="BG273">
            <v>0</v>
          </cell>
          <cell r="BH273">
            <v>5638.4000000000005</v>
          </cell>
          <cell r="BL273">
            <v>0</v>
          </cell>
          <cell r="BM273">
            <v>5638.4000000000005</v>
          </cell>
          <cell r="BN273">
            <v>0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2</v>
          </cell>
          <cell r="E274">
            <v>27991</v>
          </cell>
          <cell r="F274">
            <v>0</v>
          </cell>
          <cell r="G274">
            <v>1876</v>
          </cell>
          <cell r="H274">
            <v>29867</v>
          </cell>
          <cell r="J274">
            <v>1876</v>
          </cell>
          <cell r="K274">
            <v>0</v>
          </cell>
          <cell r="L274">
            <v>10315.919726069144</v>
          </cell>
          <cell r="M274">
            <v>12191.919726069144</v>
          </cell>
          <cell r="O274">
            <v>17675.080273930856</v>
          </cell>
          <cell r="Q274">
            <v>1876</v>
          </cell>
          <cell r="R274">
            <v>0</v>
          </cell>
          <cell r="S274">
            <v>0</v>
          </cell>
          <cell r="T274">
            <v>0</v>
          </cell>
          <cell r="U274">
            <v>10315.919726069144</v>
          </cell>
          <cell r="V274">
            <v>12191.919726069144</v>
          </cell>
          <cell r="X274">
            <v>23991</v>
          </cell>
          <cell r="AA274">
            <v>265</v>
          </cell>
          <cell r="AB274">
            <v>2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27991</v>
          </cell>
          <cell r="AH274">
            <v>0</v>
          </cell>
          <cell r="AI274">
            <v>0</v>
          </cell>
          <cell r="AJ274">
            <v>27991</v>
          </cell>
          <cell r="AK274">
            <v>0</v>
          </cell>
          <cell r="AL274">
            <v>1876</v>
          </cell>
          <cell r="AM274">
            <v>29867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29867</v>
          </cell>
          <cell r="AT274">
            <v>265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BA274">
            <v>265</v>
          </cell>
          <cell r="BB274">
            <v>265</v>
          </cell>
          <cell r="BC274" t="str">
            <v>SEEKONK</v>
          </cell>
          <cell r="BD274">
            <v>27991</v>
          </cell>
          <cell r="BE274">
            <v>14690</v>
          </cell>
          <cell r="BF274">
            <v>13301</v>
          </cell>
          <cell r="BG274">
            <v>8814</v>
          </cell>
          <cell r="BH274">
            <v>0</v>
          </cell>
          <cell r="BL274">
            <v>0</v>
          </cell>
          <cell r="BM274">
            <v>22115</v>
          </cell>
          <cell r="BN274">
            <v>10315.919726069144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4</v>
          </cell>
          <cell r="E275">
            <v>55252</v>
          </cell>
          <cell r="F275">
            <v>0</v>
          </cell>
          <cell r="G275">
            <v>3752</v>
          </cell>
          <cell r="H275">
            <v>59004</v>
          </cell>
          <cell r="J275">
            <v>3752</v>
          </cell>
          <cell r="K275">
            <v>0</v>
          </cell>
          <cell r="L275">
            <v>0</v>
          </cell>
          <cell r="M275">
            <v>3752</v>
          </cell>
          <cell r="O275">
            <v>55252</v>
          </cell>
          <cell r="Q275">
            <v>3752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3752</v>
          </cell>
          <cell r="X275">
            <v>6351.7999999999993</v>
          </cell>
          <cell r="AA275">
            <v>266</v>
          </cell>
          <cell r="AB275">
            <v>4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55252</v>
          </cell>
          <cell r="AH275">
            <v>0</v>
          </cell>
          <cell r="AI275">
            <v>0</v>
          </cell>
          <cell r="AJ275">
            <v>55252</v>
          </cell>
          <cell r="AK275">
            <v>0</v>
          </cell>
          <cell r="AL275">
            <v>3752</v>
          </cell>
          <cell r="AM275">
            <v>59004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59004</v>
          </cell>
          <cell r="AT275">
            <v>266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BA275">
            <v>266</v>
          </cell>
          <cell r="BB275">
            <v>266</v>
          </cell>
          <cell r="BC275" t="str">
            <v>SHARON</v>
          </cell>
          <cell r="BD275">
            <v>55252</v>
          </cell>
          <cell r="BE275">
            <v>79397</v>
          </cell>
          <cell r="BF275">
            <v>0</v>
          </cell>
          <cell r="BG275">
            <v>2599.7999999999997</v>
          </cell>
          <cell r="BH275">
            <v>0</v>
          </cell>
          <cell r="BL275">
            <v>0</v>
          </cell>
          <cell r="BM275">
            <v>2599.7999999999997</v>
          </cell>
          <cell r="BN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AA276">
            <v>267</v>
          </cell>
          <cell r="BA276">
            <v>267</v>
          </cell>
          <cell r="BB276">
            <v>267</v>
          </cell>
          <cell r="BC276" t="str">
            <v>SHEFFIELD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X277">
            <v>0</v>
          </cell>
          <cell r="AA277">
            <v>268</v>
          </cell>
          <cell r="BA277">
            <v>268</v>
          </cell>
          <cell r="BB277">
            <v>268</v>
          </cell>
          <cell r="BC277" t="str">
            <v>SHELBURNE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L277">
            <v>0</v>
          </cell>
          <cell r="BM277">
            <v>0</v>
          </cell>
          <cell r="BN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AA278">
            <v>269</v>
          </cell>
          <cell r="BA278">
            <v>269</v>
          </cell>
          <cell r="BB278">
            <v>269</v>
          </cell>
          <cell r="BC278" t="str">
            <v>SHERBORN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L278">
            <v>0</v>
          </cell>
          <cell r="BM278">
            <v>0</v>
          </cell>
          <cell r="BN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AA279">
            <v>270</v>
          </cell>
          <cell r="BA279">
            <v>270</v>
          </cell>
          <cell r="BB279">
            <v>270</v>
          </cell>
          <cell r="BC279" t="str">
            <v>SHIRLEY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29</v>
          </cell>
          <cell r="E280">
            <v>421427</v>
          </cell>
          <cell r="F280">
            <v>0</v>
          </cell>
          <cell r="G280">
            <v>27172</v>
          </cell>
          <cell r="H280">
            <v>448599</v>
          </cell>
          <cell r="J280">
            <v>27172</v>
          </cell>
          <cell r="K280">
            <v>0</v>
          </cell>
          <cell r="L280">
            <v>20025.339999030544</v>
          </cell>
          <cell r="M280">
            <v>47197.339999030548</v>
          </cell>
          <cell r="O280">
            <v>401401.66000096942</v>
          </cell>
          <cell r="Q280">
            <v>27172</v>
          </cell>
          <cell r="R280">
            <v>0</v>
          </cell>
          <cell r="S280">
            <v>0</v>
          </cell>
          <cell r="T280">
            <v>0</v>
          </cell>
          <cell r="U280">
            <v>20025.339999030544</v>
          </cell>
          <cell r="V280">
            <v>47197.339999030548</v>
          </cell>
          <cell r="X280">
            <v>52992</v>
          </cell>
          <cell r="AA280">
            <v>271</v>
          </cell>
          <cell r="AB280">
            <v>29</v>
          </cell>
          <cell r="AC280">
            <v>2.6905829596412554E-2</v>
          </cell>
          <cell r="AD280">
            <v>0</v>
          </cell>
          <cell r="AE280">
            <v>0</v>
          </cell>
          <cell r="AF280">
            <v>0</v>
          </cell>
          <cell r="AG280">
            <v>421427</v>
          </cell>
          <cell r="AH280">
            <v>0</v>
          </cell>
          <cell r="AI280">
            <v>0</v>
          </cell>
          <cell r="AJ280">
            <v>421427</v>
          </cell>
          <cell r="AK280">
            <v>0</v>
          </cell>
          <cell r="AL280">
            <v>27172</v>
          </cell>
          <cell r="AM280">
            <v>448599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448599</v>
          </cell>
          <cell r="AT280">
            <v>271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BA280">
            <v>271</v>
          </cell>
          <cell r="BB280">
            <v>271</v>
          </cell>
          <cell r="BC280" t="str">
            <v>SHREWSBURY</v>
          </cell>
          <cell r="BD280">
            <v>421427</v>
          </cell>
          <cell r="BE280">
            <v>395607</v>
          </cell>
          <cell r="BF280">
            <v>25820</v>
          </cell>
          <cell r="BG280">
            <v>0</v>
          </cell>
          <cell r="BH280">
            <v>0</v>
          </cell>
          <cell r="BL280">
            <v>0</v>
          </cell>
          <cell r="BM280">
            <v>25820</v>
          </cell>
          <cell r="BN280">
            <v>20025.339999030544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2</v>
          </cell>
          <cell r="E281">
            <v>35834</v>
          </cell>
          <cell r="F281">
            <v>0</v>
          </cell>
          <cell r="G281">
            <v>1876</v>
          </cell>
          <cell r="H281">
            <v>37710</v>
          </cell>
          <cell r="J281">
            <v>1876</v>
          </cell>
          <cell r="K281">
            <v>0</v>
          </cell>
          <cell r="L281">
            <v>0</v>
          </cell>
          <cell r="M281">
            <v>1876</v>
          </cell>
          <cell r="O281">
            <v>35834</v>
          </cell>
          <cell r="Q281">
            <v>1876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1876</v>
          </cell>
          <cell r="X281">
            <v>22101.200000000001</v>
          </cell>
          <cell r="AA281">
            <v>272</v>
          </cell>
          <cell r="AB281">
            <v>2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35834</v>
          </cell>
          <cell r="AH281">
            <v>0</v>
          </cell>
          <cell r="AI281">
            <v>0</v>
          </cell>
          <cell r="AJ281">
            <v>35834</v>
          </cell>
          <cell r="AK281">
            <v>0</v>
          </cell>
          <cell r="AL281">
            <v>1876</v>
          </cell>
          <cell r="AM281">
            <v>37710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37710</v>
          </cell>
          <cell r="AT281">
            <v>272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BA281">
            <v>272</v>
          </cell>
          <cell r="BB281">
            <v>272</v>
          </cell>
          <cell r="BC281" t="str">
            <v>SHUTESBURY</v>
          </cell>
          <cell r="BD281">
            <v>35834</v>
          </cell>
          <cell r="BE281">
            <v>59232</v>
          </cell>
          <cell r="BF281">
            <v>0</v>
          </cell>
          <cell r="BG281">
            <v>13596</v>
          </cell>
          <cell r="BH281">
            <v>6629.2000000000007</v>
          </cell>
          <cell r="BL281">
            <v>0</v>
          </cell>
          <cell r="BM281">
            <v>20225.2</v>
          </cell>
          <cell r="BN281">
            <v>0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8</v>
          </cell>
          <cell r="E282">
            <v>100804</v>
          </cell>
          <cell r="F282">
            <v>0</v>
          </cell>
          <cell r="G282">
            <v>7504</v>
          </cell>
          <cell r="H282">
            <v>108308</v>
          </cell>
          <cell r="J282">
            <v>7504</v>
          </cell>
          <cell r="K282">
            <v>0</v>
          </cell>
          <cell r="L282">
            <v>0</v>
          </cell>
          <cell r="M282">
            <v>7504</v>
          </cell>
          <cell r="O282">
            <v>100804</v>
          </cell>
          <cell r="Q282">
            <v>7504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7504</v>
          </cell>
          <cell r="X282">
            <v>67095.199999999997</v>
          </cell>
          <cell r="AA282">
            <v>273</v>
          </cell>
          <cell r="AB282">
            <v>8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100804</v>
          </cell>
          <cell r="AH282">
            <v>0</v>
          </cell>
          <cell r="AI282">
            <v>0</v>
          </cell>
          <cell r="AJ282">
            <v>100804</v>
          </cell>
          <cell r="AK282">
            <v>0</v>
          </cell>
          <cell r="AL282">
            <v>7504</v>
          </cell>
          <cell r="AM282">
            <v>108308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108308</v>
          </cell>
          <cell r="AT282">
            <v>273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BA282">
            <v>273</v>
          </cell>
          <cell r="BB282">
            <v>273</v>
          </cell>
          <cell r="BC282" t="str">
            <v>SOMERSET</v>
          </cell>
          <cell r="BD282">
            <v>100804</v>
          </cell>
          <cell r="BE282">
            <v>158722</v>
          </cell>
          <cell r="BF282">
            <v>0</v>
          </cell>
          <cell r="BG282">
            <v>55060.799999999996</v>
          </cell>
          <cell r="BH282">
            <v>4530.4000000000005</v>
          </cell>
          <cell r="BL282">
            <v>0</v>
          </cell>
          <cell r="BM282">
            <v>59591.199999999997</v>
          </cell>
          <cell r="BN282">
            <v>0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399</v>
          </cell>
          <cell r="E283">
            <v>7558645</v>
          </cell>
          <cell r="F283">
            <v>0</v>
          </cell>
          <cell r="G283">
            <v>374252</v>
          </cell>
          <cell r="H283">
            <v>7932897</v>
          </cell>
          <cell r="J283">
            <v>374252</v>
          </cell>
          <cell r="K283">
            <v>0</v>
          </cell>
          <cell r="L283">
            <v>354538.48465363414</v>
          </cell>
          <cell r="M283">
            <v>728790.48465363414</v>
          </cell>
          <cell r="O283">
            <v>7204106.515346366</v>
          </cell>
          <cell r="Q283">
            <v>374252</v>
          </cell>
          <cell r="R283">
            <v>0</v>
          </cell>
          <cell r="S283">
            <v>0</v>
          </cell>
          <cell r="T283">
            <v>0</v>
          </cell>
          <cell r="U283">
            <v>354538.48465363414</v>
          </cell>
          <cell r="V283">
            <v>728790.48465363414</v>
          </cell>
          <cell r="X283">
            <v>831382</v>
          </cell>
          <cell r="AA283">
            <v>274</v>
          </cell>
          <cell r="AB283">
            <v>399</v>
          </cell>
          <cell r="AC283">
            <v>9.2592592592592587E-3</v>
          </cell>
          <cell r="AD283">
            <v>0</v>
          </cell>
          <cell r="AE283">
            <v>4</v>
          </cell>
          <cell r="AF283">
            <v>0</v>
          </cell>
          <cell r="AG283">
            <v>7558645</v>
          </cell>
          <cell r="AH283">
            <v>0</v>
          </cell>
          <cell r="AI283">
            <v>0</v>
          </cell>
          <cell r="AJ283">
            <v>7558645</v>
          </cell>
          <cell r="AK283">
            <v>0</v>
          </cell>
          <cell r="AL283">
            <v>374252</v>
          </cell>
          <cell r="AM283">
            <v>7932897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7932897</v>
          </cell>
          <cell r="AT283">
            <v>274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BA283">
            <v>274</v>
          </cell>
          <cell r="BB283">
            <v>274</v>
          </cell>
          <cell r="BC283" t="str">
            <v>SOMERVILLE</v>
          </cell>
          <cell r="BD283">
            <v>7558645</v>
          </cell>
          <cell r="BE283">
            <v>7101515</v>
          </cell>
          <cell r="BF283">
            <v>457130</v>
          </cell>
          <cell r="BG283">
            <v>0</v>
          </cell>
          <cell r="BH283">
            <v>0</v>
          </cell>
          <cell r="BL283">
            <v>0</v>
          </cell>
          <cell r="BM283">
            <v>457130</v>
          </cell>
          <cell r="BN283">
            <v>354538.48465363414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7</v>
          </cell>
          <cell r="E284">
            <v>88844</v>
          </cell>
          <cell r="F284">
            <v>0</v>
          </cell>
          <cell r="G284">
            <v>6566</v>
          </cell>
          <cell r="H284">
            <v>95410</v>
          </cell>
          <cell r="J284">
            <v>6566</v>
          </cell>
          <cell r="K284">
            <v>0</v>
          </cell>
          <cell r="L284">
            <v>33411.760153301162</v>
          </cell>
          <cell r="M284">
            <v>39977.760153301162</v>
          </cell>
          <cell r="O284">
            <v>55432.239846698838</v>
          </cell>
          <cell r="Q284">
            <v>6566</v>
          </cell>
          <cell r="R284">
            <v>0</v>
          </cell>
          <cell r="S284">
            <v>0</v>
          </cell>
          <cell r="T284">
            <v>0</v>
          </cell>
          <cell r="U284">
            <v>33411.760153301162</v>
          </cell>
          <cell r="V284">
            <v>39977.760153301162</v>
          </cell>
          <cell r="X284">
            <v>55959.199999999997</v>
          </cell>
          <cell r="AA284">
            <v>275</v>
          </cell>
          <cell r="AB284">
            <v>7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88844</v>
          </cell>
          <cell r="AH284">
            <v>0</v>
          </cell>
          <cell r="AI284">
            <v>0</v>
          </cell>
          <cell r="AJ284">
            <v>88844</v>
          </cell>
          <cell r="AK284">
            <v>0</v>
          </cell>
          <cell r="AL284">
            <v>6566</v>
          </cell>
          <cell r="AM284">
            <v>95410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95410</v>
          </cell>
          <cell r="AT284">
            <v>275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BA284">
            <v>275</v>
          </cell>
          <cell r="BB284">
            <v>276</v>
          </cell>
          <cell r="BC284" t="str">
            <v>SOUTHAMPTON</v>
          </cell>
          <cell r="BD284">
            <v>88844</v>
          </cell>
          <cell r="BE284">
            <v>45764</v>
          </cell>
          <cell r="BF284">
            <v>43080</v>
          </cell>
          <cell r="BG284">
            <v>6313.2</v>
          </cell>
          <cell r="BH284">
            <v>0</v>
          </cell>
          <cell r="BL284">
            <v>0</v>
          </cell>
          <cell r="BM284">
            <v>49393.2</v>
          </cell>
          <cell r="BN284">
            <v>33411.760153301162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21530</v>
          </cell>
          <cell r="F285">
            <v>0</v>
          </cell>
          <cell r="G285">
            <v>938</v>
          </cell>
          <cell r="H285">
            <v>22468</v>
          </cell>
          <cell r="J285">
            <v>938</v>
          </cell>
          <cell r="K285">
            <v>0</v>
          </cell>
          <cell r="L285">
            <v>0</v>
          </cell>
          <cell r="M285">
            <v>938</v>
          </cell>
          <cell r="O285">
            <v>21530</v>
          </cell>
          <cell r="Q285">
            <v>938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938</v>
          </cell>
          <cell r="X285">
            <v>13100</v>
          </cell>
          <cell r="AA285">
            <v>276</v>
          </cell>
          <cell r="AB285">
            <v>1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21530</v>
          </cell>
          <cell r="AH285">
            <v>0</v>
          </cell>
          <cell r="AI285">
            <v>0</v>
          </cell>
          <cell r="AJ285">
            <v>21530</v>
          </cell>
          <cell r="AK285">
            <v>0</v>
          </cell>
          <cell r="AL285">
            <v>938</v>
          </cell>
          <cell r="AM285">
            <v>22468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22468</v>
          </cell>
          <cell r="AT285">
            <v>276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BA285">
            <v>276</v>
          </cell>
          <cell r="BB285">
            <v>277</v>
          </cell>
          <cell r="BC285" t="str">
            <v>SOUTHBOROUGH</v>
          </cell>
          <cell r="BD285">
            <v>21530</v>
          </cell>
          <cell r="BE285">
            <v>51708</v>
          </cell>
          <cell r="BF285">
            <v>0</v>
          </cell>
          <cell r="BG285">
            <v>11576.4</v>
          </cell>
          <cell r="BH285">
            <v>585.6</v>
          </cell>
          <cell r="BL285">
            <v>0</v>
          </cell>
          <cell r="BM285">
            <v>12162</v>
          </cell>
          <cell r="BN285">
            <v>0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95</v>
          </cell>
          <cell r="E286">
            <v>1146040</v>
          </cell>
          <cell r="F286">
            <v>0</v>
          </cell>
          <cell r="G286">
            <v>89105</v>
          </cell>
          <cell r="H286">
            <v>1235145</v>
          </cell>
          <cell r="J286">
            <v>89105</v>
          </cell>
          <cell r="K286">
            <v>0</v>
          </cell>
          <cell r="L286">
            <v>230016.85652798152</v>
          </cell>
          <cell r="M286">
            <v>319121.85652798152</v>
          </cell>
          <cell r="O286">
            <v>916023.14347201842</v>
          </cell>
          <cell r="Q286">
            <v>89105</v>
          </cell>
          <cell r="R286">
            <v>0</v>
          </cell>
          <cell r="S286">
            <v>0</v>
          </cell>
          <cell r="T286">
            <v>0</v>
          </cell>
          <cell r="U286">
            <v>230016.85652798152</v>
          </cell>
          <cell r="V286">
            <v>319121.85652798152</v>
          </cell>
          <cell r="X286">
            <v>742842.6</v>
          </cell>
          <cell r="AA286">
            <v>277</v>
          </cell>
          <cell r="AB286">
            <v>95</v>
          </cell>
          <cell r="AC286">
            <v>4.4843049327354259E-3</v>
          </cell>
          <cell r="AD286">
            <v>0</v>
          </cell>
          <cell r="AE286">
            <v>0</v>
          </cell>
          <cell r="AF286">
            <v>0</v>
          </cell>
          <cell r="AG286">
            <v>1146040</v>
          </cell>
          <cell r="AH286">
            <v>0</v>
          </cell>
          <cell r="AI286">
            <v>0</v>
          </cell>
          <cell r="AJ286">
            <v>1146040</v>
          </cell>
          <cell r="AK286">
            <v>0</v>
          </cell>
          <cell r="AL286">
            <v>89105</v>
          </cell>
          <cell r="AM286">
            <v>1235145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1235145</v>
          </cell>
          <cell r="AT286">
            <v>277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BA286">
            <v>277</v>
          </cell>
          <cell r="BB286">
            <v>278</v>
          </cell>
          <cell r="BC286" t="str">
            <v>SOUTHBRIDGE</v>
          </cell>
          <cell r="BD286">
            <v>1146040</v>
          </cell>
          <cell r="BE286">
            <v>849464</v>
          </cell>
          <cell r="BF286">
            <v>296576</v>
          </cell>
          <cell r="BG286">
            <v>66603.599999999991</v>
          </cell>
          <cell r="BH286">
            <v>290558</v>
          </cell>
          <cell r="BL286">
            <v>0</v>
          </cell>
          <cell r="BM286">
            <v>653737.6</v>
          </cell>
          <cell r="BN286">
            <v>230016.85652798152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125</v>
          </cell>
          <cell r="E287">
            <v>1581664</v>
          </cell>
          <cell r="F287">
            <v>0</v>
          </cell>
          <cell r="G287">
            <v>117250</v>
          </cell>
          <cell r="H287">
            <v>1698914</v>
          </cell>
          <cell r="J287">
            <v>117250</v>
          </cell>
          <cell r="K287">
            <v>0</v>
          </cell>
          <cell r="L287">
            <v>172418.02227670336</v>
          </cell>
          <cell r="M287">
            <v>289668.02227670338</v>
          </cell>
          <cell r="O287">
            <v>1409245.9777232967</v>
          </cell>
          <cell r="Q287">
            <v>117250</v>
          </cell>
          <cell r="R287">
            <v>0</v>
          </cell>
          <cell r="S287">
            <v>0</v>
          </cell>
          <cell r="T287">
            <v>0</v>
          </cell>
          <cell r="U287">
            <v>172418.02227670336</v>
          </cell>
          <cell r="V287">
            <v>289668.02227670338</v>
          </cell>
          <cell r="X287">
            <v>490100.60000000003</v>
          </cell>
          <cell r="AA287">
            <v>278</v>
          </cell>
          <cell r="AB287">
            <v>125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1581664</v>
          </cell>
          <cell r="AH287">
            <v>0</v>
          </cell>
          <cell r="AI287">
            <v>0</v>
          </cell>
          <cell r="AJ287">
            <v>1581664</v>
          </cell>
          <cell r="AK287">
            <v>0</v>
          </cell>
          <cell r="AL287">
            <v>117250</v>
          </cell>
          <cell r="AM287">
            <v>1698914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1698914</v>
          </cell>
          <cell r="AT287">
            <v>278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BA287">
            <v>278</v>
          </cell>
          <cell r="BB287">
            <v>275</v>
          </cell>
          <cell r="BC287" t="str">
            <v>SOUTH HADLEY</v>
          </cell>
          <cell r="BD287">
            <v>1581664</v>
          </cell>
          <cell r="BE287">
            <v>1359354</v>
          </cell>
          <cell r="BF287">
            <v>222310</v>
          </cell>
          <cell r="BG287">
            <v>136595.4</v>
          </cell>
          <cell r="BH287">
            <v>13945.2</v>
          </cell>
          <cell r="BL287">
            <v>0</v>
          </cell>
          <cell r="BM287">
            <v>372850.60000000003</v>
          </cell>
          <cell r="BN287">
            <v>172418.02227670336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AA288">
            <v>279</v>
          </cell>
          <cell r="BA288">
            <v>279</v>
          </cell>
          <cell r="BB288">
            <v>279</v>
          </cell>
          <cell r="BC288" t="str">
            <v>SOUTHWICK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L288">
            <v>0</v>
          </cell>
          <cell r="BM288">
            <v>0</v>
          </cell>
          <cell r="BN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AA289">
            <v>280</v>
          </cell>
          <cell r="BA289">
            <v>280</v>
          </cell>
          <cell r="BB289">
            <v>280</v>
          </cell>
          <cell r="BC289" t="str">
            <v>SPENCER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L289">
            <v>0</v>
          </cell>
          <cell r="BM289">
            <v>0</v>
          </cell>
          <cell r="BN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4260</v>
          </cell>
          <cell r="E290">
            <v>53848908</v>
          </cell>
          <cell r="F290">
            <v>0</v>
          </cell>
          <cell r="G290">
            <v>3995880</v>
          </cell>
          <cell r="H290">
            <v>57844788</v>
          </cell>
          <cell r="J290">
            <v>3995880</v>
          </cell>
          <cell r="K290">
            <v>0</v>
          </cell>
          <cell r="L290">
            <v>4860889.9160745153</v>
          </cell>
          <cell r="M290">
            <v>8856769.9160745144</v>
          </cell>
          <cell r="O290">
            <v>48988018.083925486</v>
          </cell>
          <cell r="Q290">
            <v>3995880</v>
          </cell>
          <cell r="R290">
            <v>0</v>
          </cell>
          <cell r="S290">
            <v>0</v>
          </cell>
          <cell r="T290">
            <v>0</v>
          </cell>
          <cell r="U290">
            <v>4860889.9160745153</v>
          </cell>
          <cell r="V290">
            <v>8856769.9160745144</v>
          </cell>
          <cell r="X290">
            <v>15204118</v>
          </cell>
          <cell r="AA290">
            <v>281</v>
          </cell>
          <cell r="AB290">
            <v>4260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53848908</v>
          </cell>
          <cell r="AH290">
            <v>0</v>
          </cell>
          <cell r="AI290">
            <v>0</v>
          </cell>
          <cell r="AJ290">
            <v>53848908</v>
          </cell>
          <cell r="AK290">
            <v>0</v>
          </cell>
          <cell r="AL290">
            <v>3995880</v>
          </cell>
          <cell r="AM290">
            <v>57844788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57844788</v>
          </cell>
          <cell r="AT290">
            <v>281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BA290">
            <v>281</v>
          </cell>
          <cell r="BB290">
            <v>281</v>
          </cell>
          <cell r="BC290" t="str">
            <v>SPRINGFIELD</v>
          </cell>
          <cell r="BD290">
            <v>53848908</v>
          </cell>
          <cell r="BE290">
            <v>47581440</v>
          </cell>
          <cell r="BF290">
            <v>6267468</v>
          </cell>
          <cell r="BG290">
            <v>3374018.4</v>
          </cell>
          <cell r="BH290">
            <v>1566751.6</v>
          </cell>
          <cell r="BL290">
            <v>0</v>
          </cell>
          <cell r="BM290">
            <v>11208238</v>
          </cell>
          <cell r="BN290">
            <v>4860889.9160745153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AA291">
            <v>282</v>
          </cell>
          <cell r="BA291">
            <v>282</v>
          </cell>
          <cell r="BB291">
            <v>282</v>
          </cell>
          <cell r="BC291" t="str">
            <v>STERLING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L291">
            <v>0</v>
          </cell>
          <cell r="BM291">
            <v>0</v>
          </cell>
          <cell r="BN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AA292">
            <v>283</v>
          </cell>
          <cell r="BA292">
            <v>283</v>
          </cell>
          <cell r="BB292">
            <v>283</v>
          </cell>
          <cell r="BC292" t="str">
            <v>STOCKBRIDGE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L292">
            <v>0</v>
          </cell>
          <cell r="BM292">
            <v>0</v>
          </cell>
          <cell r="BN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104</v>
          </cell>
          <cell r="E293">
            <v>1530356</v>
          </cell>
          <cell r="F293">
            <v>0</v>
          </cell>
          <cell r="G293">
            <v>97552</v>
          </cell>
          <cell r="H293">
            <v>1627908</v>
          </cell>
          <cell r="J293">
            <v>97552</v>
          </cell>
          <cell r="K293">
            <v>0</v>
          </cell>
          <cell r="L293">
            <v>303109.347524443</v>
          </cell>
          <cell r="M293">
            <v>400661.347524443</v>
          </cell>
          <cell r="O293">
            <v>1227246.6524755571</v>
          </cell>
          <cell r="Q293">
            <v>97552</v>
          </cell>
          <cell r="R293">
            <v>0</v>
          </cell>
          <cell r="S293">
            <v>0</v>
          </cell>
          <cell r="T293">
            <v>0</v>
          </cell>
          <cell r="U293">
            <v>303109.347524443</v>
          </cell>
          <cell r="V293">
            <v>400661.347524443</v>
          </cell>
          <cell r="X293">
            <v>656877</v>
          </cell>
          <cell r="AA293">
            <v>284</v>
          </cell>
          <cell r="AB293">
            <v>104</v>
          </cell>
          <cell r="AC293">
            <v>0</v>
          </cell>
          <cell r="AD293">
            <v>0</v>
          </cell>
          <cell r="AE293">
            <v>6</v>
          </cell>
          <cell r="AF293">
            <v>0</v>
          </cell>
          <cell r="AG293">
            <v>1530356</v>
          </cell>
          <cell r="AH293">
            <v>0</v>
          </cell>
          <cell r="AI293">
            <v>0</v>
          </cell>
          <cell r="AJ293">
            <v>1530356</v>
          </cell>
          <cell r="AK293">
            <v>0</v>
          </cell>
          <cell r="AL293">
            <v>97552</v>
          </cell>
          <cell r="AM293">
            <v>1627908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1627908</v>
          </cell>
          <cell r="AT293">
            <v>284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BA293">
            <v>284</v>
          </cell>
          <cell r="BB293">
            <v>284</v>
          </cell>
          <cell r="BC293" t="str">
            <v>STONEHAM</v>
          </cell>
          <cell r="BD293">
            <v>1530356</v>
          </cell>
          <cell r="BE293">
            <v>1139537</v>
          </cell>
          <cell r="BF293">
            <v>390819</v>
          </cell>
          <cell r="BG293">
            <v>143361.60000000001</v>
          </cell>
          <cell r="BH293">
            <v>25144.400000000001</v>
          </cell>
          <cell r="BL293">
            <v>0</v>
          </cell>
          <cell r="BM293">
            <v>559325</v>
          </cell>
          <cell r="BN293">
            <v>303109.347524443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147</v>
          </cell>
          <cell r="E294">
            <v>2050906</v>
          </cell>
          <cell r="F294">
            <v>0</v>
          </cell>
          <cell r="G294">
            <v>137886</v>
          </cell>
          <cell r="H294">
            <v>2188792</v>
          </cell>
          <cell r="J294">
            <v>137886</v>
          </cell>
          <cell r="K294">
            <v>0</v>
          </cell>
          <cell r="L294">
            <v>165383.55931035141</v>
          </cell>
          <cell r="M294">
            <v>303269.55931035138</v>
          </cell>
          <cell r="O294">
            <v>1885522.4406896485</v>
          </cell>
          <cell r="Q294">
            <v>137886</v>
          </cell>
          <cell r="R294">
            <v>0</v>
          </cell>
          <cell r="S294">
            <v>0</v>
          </cell>
          <cell r="T294">
            <v>0</v>
          </cell>
          <cell r="U294">
            <v>165383.55931035141</v>
          </cell>
          <cell r="V294">
            <v>303269.55931035138</v>
          </cell>
          <cell r="X294">
            <v>707544</v>
          </cell>
          <cell r="AA294">
            <v>285</v>
          </cell>
          <cell r="AB294">
            <v>147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2050906</v>
          </cell>
          <cell r="AH294">
            <v>0</v>
          </cell>
          <cell r="AI294">
            <v>0</v>
          </cell>
          <cell r="AJ294">
            <v>2050906</v>
          </cell>
          <cell r="AK294">
            <v>0</v>
          </cell>
          <cell r="AL294">
            <v>137886</v>
          </cell>
          <cell r="AM294">
            <v>2188792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2188792</v>
          </cell>
          <cell r="AT294">
            <v>285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BA294">
            <v>285</v>
          </cell>
          <cell r="BB294">
            <v>285</v>
          </cell>
          <cell r="BC294" t="str">
            <v>STOUGHTON</v>
          </cell>
          <cell r="BD294">
            <v>2050906</v>
          </cell>
          <cell r="BE294">
            <v>1837666</v>
          </cell>
          <cell r="BF294">
            <v>213240</v>
          </cell>
          <cell r="BG294">
            <v>182325.6</v>
          </cell>
          <cell r="BH294">
            <v>174092.40000000002</v>
          </cell>
          <cell r="BL294">
            <v>0</v>
          </cell>
          <cell r="BM294">
            <v>569658</v>
          </cell>
          <cell r="BN294">
            <v>165383.55931035141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AA295">
            <v>286</v>
          </cell>
          <cell r="BA295">
            <v>286</v>
          </cell>
          <cell r="BB295">
            <v>286</v>
          </cell>
          <cell r="BC295" t="str">
            <v>STOW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10</v>
          </cell>
          <cell r="E296">
            <v>136870</v>
          </cell>
          <cell r="F296">
            <v>0</v>
          </cell>
          <cell r="G296">
            <v>9380</v>
          </cell>
          <cell r="H296">
            <v>146250</v>
          </cell>
          <cell r="J296">
            <v>9380</v>
          </cell>
          <cell r="K296">
            <v>0</v>
          </cell>
          <cell r="L296">
            <v>0</v>
          </cell>
          <cell r="M296">
            <v>9380</v>
          </cell>
          <cell r="O296">
            <v>136870</v>
          </cell>
          <cell r="Q296">
            <v>9380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9380</v>
          </cell>
          <cell r="X296">
            <v>71607.200000000012</v>
          </cell>
          <cell r="AA296">
            <v>287</v>
          </cell>
          <cell r="AB296">
            <v>10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136870</v>
          </cell>
          <cell r="AH296">
            <v>0</v>
          </cell>
          <cell r="AI296">
            <v>0</v>
          </cell>
          <cell r="AJ296">
            <v>136870</v>
          </cell>
          <cell r="AK296">
            <v>0</v>
          </cell>
          <cell r="AL296">
            <v>9380</v>
          </cell>
          <cell r="AM296">
            <v>146250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146250</v>
          </cell>
          <cell r="AT296">
            <v>287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BA296">
            <v>287</v>
          </cell>
          <cell r="BB296">
            <v>287</v>
          </cell>
          <cell r="BC296" t="str">
            <v>STURBRIDGE</v>
          </cell>
          <cell r="BD296">
            <v>136870</v>
          </cell>
          <cell r="BE296">
            <v>153679</v>
          </cell>
          <cell r="BF296">
            <v>0</v>
          </cell>
          <cell r="BG296">
            <v>0</v>
          </cell>
          <cell r="BH296">
            <v>62227.200000000004</v>
          </cell>
          <cell r="BL296">
            <v>0</v>
          </cell>
          <cell r="BM296">
            <v>62227.200000000004</v>
          </cell>
          <cell r="BN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7</v>
          </cell>
          <cell r="E297">
            <v>106194</v>
          </cell>
          <cell r="F297">
            <v>0</v>
          </cell>
          <cell r="G297">
            <v>6530</v>
          </cell>
          <cell r="H297">
            <v>112724</v>
          </cell>
          <cell r="J297">
            <v>6530</v>
          </cell>
          <cell r="K297">
            <v>0</v>
          </cell>
          <cell r="L297">
            <v>41889.567726089808</v>
          </cell>
          <cell r="M297">
            <v>48419.567726089808</v>
          </cell>
          <cell r="O297">
            <v>64304.432273910192</v>
          </cell>
          <cell r="Q297">
            <v>6530</v>
          </cell>
          <cell r="R297">
            <v>0</v>
          </cell>
          <cell r="S297">
            <v>0</v>
          </cell>
          <cell r="T297">
            <v>0</v>
          </cell>
          <cell r="U297">
            <v>41889.567726089808</v>
          </cell>
          <cell r="V297">
            <v>48419.567726089808</v>
          </cell>
          <cell r="X297">
            <v>68739.399999999994</v>
          </cell>
          <cell r="AA297">
            <v>288</v>
          </cell>
          <cell r="AB297">
            <v>7</v>
          </cell>
          <cell r="AC297">
            <v>3.7406483790523692E-2</v>
          </cell>
          <cell r="AD297">
            <v>0</v>
          </cell>
          <cell r="AE297">
            <v>0</v>
          </cell>
          <cell r="AF297">
            <v>0</v>
          </cell>
          <cell r="AG297">
            <v>106194</v>
          </cell>
          <cell r="AH297">
            <v>0</v>
          </cell>
          <cell r="AI297">
            <v>0</v>
          </cell>
          <cell r="AJ297">
            <v>106194</v>
          </cell>
          <cell r="AK297">
            <v>0</v>
          </cell>
          <cell r="AL297">
            <v>6530</v>
          </cell>
          <cell r="AM297">
            <v>112724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112724</v>
          </cell>
          <cell r="AT297">
            <v>288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BA297">
            <v>288</v>
          </cell>
          <cell r="BB297">
            <v>288</v>
          </cell>
          <cell r="BC297" t="str">
            <v>SUDBURY</v>
          </cell>
          <cell r="BD297">
            <v>106194</v>
          </cell>
          <cell r="BE297">
            <v>52183</v>
          </cell>
          <cell r="BF297">
            <v>54011</v>
          </cell>
          <cell r="BG297">
            <v>0</v>
          </cell>
          <cell r="BH297">
            <v>8198.4</v>
          </cell>
          <cell r="BL297">
            <v>0</v>
          </cell>
          <cell r="BM297">
            <v>62209.4</v>
          </cell>
          <cell r="BN297">
            <v>41889.567726089808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5801.6</v>
          </cell>
          <cell r="AA298">
            <v>289</v>
          </cell>
          <cell r="BA298">
            <v>289</v>
          </cell>
          <cell r="BB298">
            <v>289</v>
          </cell>
          <cell r="BC298" t="str">
            <v>SUNDERLAND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5801.6</v>
          </cell>
          <cell r="BL298">
            <v>0</v>
          </cell>
          <cell r="BM298">
            <v>5801.6</v>
          </cell>
          <cell r="BN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1</v>
          </cell>
          <cell r="E299">
            <v>14438</v>
          </cell>
          <cell r="F299">
            <v>0</v>
          </cell>
          <cell r="G299">
            <v>938</v>
          </cell>
          <cell r="H299">
            <v>15376</v>
          </cell>
          <cell r="J299">
            <v>938</v>
          </cell>
          <cell r="K299">
            <v>0</v>
          </cell>
          <cell r="L299">
            <v>11197.74821479485</v>
          </cell>
          <cell r="M299">
            <v>12135.74821479485</v>
          </cell>
          <cell r="O299">
            <v>3240.2517852051496</v>
          </cell>
          <cell r="Q299">
            <v>938</v>
          </cell>
          <cell r="R299">
            <v>0</v>
          </cell>
          <cell r="S299">
            <v>0</v>
          </cell>
          <cell r="T299">
            <v>0</v>
          </cell>
          <cell r="U299">
            <v>11197.74821479485</v>
          </cell>
          <cell r="V299">
            <v>12135.74821479485</v>
          </cell>
          <cell r="X299">
            <v>15376</v>
          </cell>
          <cell r="AA299">
            <v>290</v>
          </cell>
          <cell r="AB299">
            <v>1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14438</v>
          </cell>
          <cell r="AH299">
            <v>0</v>
          </cell>
          <cell r="AI299">
            <v>0</v>
          </cell>
          <cell r="AJ299">
            <v>14438</v>
          </cell>
          <cell r="AK299">
            <v>0</v>
          </cell>
          <cell r="AL299">
            <v>938</v>
          </cell>
          <cell r="AM299">
            <v>15376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15376</v>
          </cell>
          <cell r="AT299">
            <v>290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BA299">
            <v>290</v>
          </cell>
          <cell r="BB299">
            <v>290</v>
          </cell>
          <cell r="BC299" t="str">
            <v>SUTTON</v>
          </cell>
          <cell r="BD299">
            <v>14438</v>
          </cell>
          <cell r="BE299">
            <v>0</v>
          </cell>
          <cell r="BF299">
            <v>14438</v>
          </cell>
          <cell r="BG299">
            <v>0</v>
          </cell>
          <cell r="BH299">
            <v>0</v>
          </cell>
          <cell r="BL299">
            <v>0</v>
          </cell>
          <cell r="BM299">
            <v>14438</v>
          </cell>
          <cell r="BN299">
            <v>11197.74821479485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50</v>
          </cell>
          <cell r="E300">
            <v>738200</v>
          </cell>
          <cell r="F300">
            <v>0</v>
          </cell>
          <cell r="G300">
            <v>46741</v>
          </cell>
          <cell r="H300">
            <v>784941</v>
          </cell>
          <cell r="J300">
            <v>46741</v>
          </cell>
          <cell r="K300">
            <v>0</v>
          </cell>
          <cell r="L300">
            <v>291856.5335025246</v>
          </cell>
          <cell r="M300">
            <v>338597.5335025246</v>
          </cell>
          <cell r="O300">
            <v>446343.4664974754</v>
          </cell>
          <cell r="Q300">
            <v>46741</v>
          </cell>
          <cell r="R300">
            <v>0</v>
          </cell>
          <cell r="S300">
            <v>0</v>
          </cell>
          <cell r="T300">
            <v>0</v>
          </cell>
          <cell r="U300">
            <v>291856.5335025246</v>
          </cell>
          <cell r="V300">
            <v>338597.5335025246</v>
          </cell>
          <cell r="X300">
            <v>469865.8</v>
          </cell>
          <cell r="AA300">
            <v>291</v>
          </cell>
          <cell r="AB300">
            <v>50</v>
          </cell>
          <cell r="AC300">
            <v>0.16364603857696511</v>
          </cell>
          <cell r="AD300">
            <v>0</v>
          </cell>
          <cell r="AE300">
            <v>5</v>
          </cell>
          <cell r="AF300">
            <v>0</v>
          </cell>
          <cell r="AG300">
            <v>738200</v>
          </cell>
          <cell r="AH300">
            <v>0</v>
          </cell>
          <cell r="AI300">
            <v>0</v>
          </cell>
          <cell r="AJ300">
            <v>738200</v>
          </cell>
          <cell r="AK300">
            <v>0</v>
          </cell>
          <cell r="AL300">
            <v>46741</v>
          </cell>
          <cell r="AM300">
            <v>784941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784941</v>
          </cell>
          <cell r="AT300">
            <v>291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BA300">
            <v>291</v>
          </cell>
          <cell r="BB300">
            <v>291</v>
          </cell>
          <cell r="BC300" t="str">
            <v>SWAMPSCOTT</v>
          </cell>
          <cell r="BD300">
            <v>738200</v>
          </cell>
          <cell r="BE300">
            <v>361890</v>
          </cell>
          <cell r="BF300">
            <v>376310</v>
          </cell>
          <cell r="BG300">
            <v>0</v>
          </cell>
          <cell r="BH300">
            <v>46814.8</v>
          </cell>
          <cell r="BL300">
            <v>0</v>
          </cell>
          <cell r="BM300">
            <v>423124.8</v>
          </cell>
          <cell r="BN300">
            <v>291856.5335025246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9</v>
          </cell>
          <cell r="E301">
            <v>101293</v>
          </cell>
          <cell r="F301">
            <v>0</v>
          </cell>
          <cell r="G301">
            <v>8429</v>
          </cell>
          <cell r="H301">
            <v>109722</v>
          </cell>
          <cell r="J301">
            <v>8429</v>
          </cell>
          <cell r="K301">
            <v>0</v>
          </cell>
          <cell r="L301">
            <v>794.96411692510878</v>
          </cell>
          <cell r="M301">
            <v>9223.9641169251081</v>
          </cell>
          <cell r="O301">
            <v>100498.03588307489</v>
          </cell>
          <cell r="Q301">
            <v>8429</v>
          </cell>
          <cell r="R301">
            <v>0</v>
          </cell>
          <cell r="S301">
            <v>0</v>
          </cell>
          <cell r="T301">
            <v>0</v>
          </cell>
          <cell r="U301">
            <v>794.96411692510878</v>
          </cell>
          <cell r="V301">
            <v>9223.9641169251081</v>
          </cell>
          <cell r="X301">
            <v>20726.8</v>
          </cell>
          <cell r="AA301">
            <v>292</v>
          </cell>
          <cell r="AB301">
            <v>9</v>
          </cell>
          <cell r="AC301">
            <v>1.3806706114398421E-2</v>
          </cell>
          <cell r="AD301">
            <v>0</v>
          </cell>
          <cell r="AE301">
            <v>0</v>
          </cell>
          <cell r="AF301">
            <v>0</v>
          </cell>
          <cell r="AG301">
            <v>101293</v>
          </cell>
          <cell r="AH301">
            <v>0</v>
          </cell>
          <cell r="AI301">
            <v>0</v>
          </cell>
          <cell r="AJ301">
            <v>101293</v>
          </cell>
          <cell r="AK301">
            <v>0</v>
          </cell>
          <cell r="AL301">
            <v>8429</v>
          </cell>
          <cell r="AM301">
            <v>109722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109722</v>
          </cell>
          <cell r="AT301">
            <v>292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BA301">
            <v>292</v>
          </cell>
          <cell r="BB301">
            <v>292</v>
          </cell>
          <cell r="BC301" t="str">
            <v>SWANSEA</v>
          </cell>
          <cell r="BD301">
            <v>101293</v>
          </cell>
          <cell r="BE301">
            <v>100268</v>
          </cell>
          <cell r="BF301">
            <v>1025</v>
          </cell>
          <cell r="BG301">
            <v>10004.4</v>
          </cell>
          <cell r="BH301">
            <v>1268.4000000000001</v>
          </cell>
          <cell r="BL301">
            <v>0</v>
          </cell>
          <cell r="BM301">
            <v>12297.8</v>
          </cell>
          <cell r="BN301">
            <v>794.96411692510878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69</v>
          </cell>
          <cell r="E302">
            <v>850004</v>
          </cell>
          <cell r="F302">
            <v>0</v>
          </cell>
          <cell r="G302">
            <v>64651</v>
          </cell>
          <cell r="H302">
            <v>914655</v>
          </cell>
          <cell r="J302">
            <v>64651</v>
          </cell>
          <cell r="K302">
            <v>0</v>
          </cell>
          <cell r="L302">
            <v>118289.10944895976</v>
          </cell>
          <cell r="M302">
            <v>182940.10944895976</v>
          </cell>
          <cell r="O302">
            <v>731714.89055104018</v>
          </cell>
          <cell r="Q302">
            <v>64651</v>
          </cell>
          <cell r="R302">
            <v>0</v>
          </cell>
          <cell r="S302">
            <v>0</v>
          </cell>
          <cell r="T302">
            <v>0</v>
          </cell>
          <cell r="U302">
            <v>118289.10944895976</v>
          </cell>
          <cell r="V302">
            <v>182940.10944895976</v>
          </cell>
          <cell r="X302">
            <v>504528.8</v>
          </cell>
          <cell r="AA302">
            <v>293</v>
          </cell>
          <cell r="AB302">
            <v>69</v>
          </cell>
          <cell r="AC302">
            <v>7.240804894596431E-2</v>
          </cell>
          <cell r="AD302">
            <v>0</v>
          </cell>
          <cell r="AE302">
            <v>3</v>
          </cell>
          <cell r="AF302">
            <v>0</v>
          </cell>
          <cell r="AG302">
            <v>850004</v>
          </cell>
          <cell r="AH302">
            <v>0</v>
          </cell>
          <cell r="AI302">
            <v>0</v>
          </cell>
          <cell r="AJ302">
            <v>850004</v>
          </cell>
          <cell r="AK302">
            <v>0</v>
          </cell>
          <cell r="AL302">
            <v>64651</v>
          </cell>
          <cell r="AM302">
            <v>914655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914655</v>
          </cell>
          <cell r="AT302">
            <v>293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BA302">
            <v>293</v>
          </cell>
          <cell r="BB302">
            <v>293</v>
          </cell>
          <cell r="BC302" t="str">
            <v>TAUNTON</v>
          </cell>
          <cell r="BD302">
            <v>850004</v>
          </cell>
          <cell r="BE302">
            <v>697486</v>
          </cell>
          <cell r="BF302">
            <v>152518</v>
          </cell>
          <cell r="BG302">
            <v>210511.8</v>
          </cell>
          <cell r="BH302">
            <v>76848</v>
          </cell>
          <cell r="BL302">
            <v>0</v>
          </cell>
          <cell r="BM302">
            <v>439877.8</v>
          </cell>
          <cell r="BN302">
            <v>118289.10944895976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O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X303">
            <v>0</v>
          </cell>
          <cell r="AA303">
            <v>294</v>
          </cell>
          <cell r="BA303">
            <v>294</v>
          </cell>
          <cell r="BB303">
            <v>294</v>
          </cell>
          <cell r="BC303" t="str">
            <v>TEMPLETON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L303">
            <v>0</v>
          </cell>
          <cell r="BM303">
            <v>0</v>
          </cell>
          <cell r="BN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62</v>
          </cell>
          <cell r="E304">
            <v>978660</v>
          </cell>
          <cell r="F304">
            <v>0</v>
          </cell>
          <cell r="G304">
            <v>58004</v>
          </cell>
          <cell r="H304">
            <v>1036664</v>
          </cell>
          <cell r="J304">
            <v>58004</v>
          </cell>
          <cell r="K304">
            <v>0</v>
          </cell>
          <cell r="L304">
            <v>0</v>
          </cell>
          <cell r="M304">
            <v>58004</v>
          </cell>
          <cell r="O304">
            <v>978660</v>
          </cell>
          <cell r="Q304">
            <v>58004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58004</v>
          </cell>
          <cell r="X304">
            <v>88084.4</v>
          </cell>
          <cell r="AA304">
            <v>295</v>
          </cell>
          <cell r="AB304">
            <v>62</v>
          </cell>
          <cell r="AC304">
            <v>0.16067969888780179</v>
          </cell>
          <cell r="AD304">
            <v>0</v>
          </cell>
          <cell r="AE304">
            <v>4</v>
          </cell>
          <cell r="AF304">
            <v>0</v>
          </cell>
          <cell r="AG304">
            <v>978660</v>
          </cell>
          <cell r="AH304">
            <v>0</v>
          </cell>
          <cell r="AI304">
            <v>0</v>
          </cell>
          <cell r="AJ304">
            <v>978660</v>
          </cell>
          <cell r="AK304">
            <v>0</v>
          </cell>
          <cell r="AL304">
            <v>58004</v>
          </cell>
          <cell r="AM304">
            <v>1036664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1036664</v>
          </cell>
          <cell r="AT304">
            <v>295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BA304">
            <v>295</v>
          </cell>
          <cell r="BB304">
            <v>295</v>
          </cell>
          <cell r="BC304" t="str">
            <v>TEWKSBURY</v>
          </cell>
          <cell r="BD304">
            <v>978660</v>
          </cell>
          <cell r="BE304">
            <v>1146278</v>
          </cell>
          <cell r="BF304">
            <v>0</v>
          </cell>
          <cell r="BG304">
            <v>30080.399999999998</v>
          </cell>
          <cell r="BH304">
            <v>0</v>
          </cell>
          <cell r="BL304">
            <v>0</v>
          </cell>
          <cell r="BM304">
            <v>30080.399999999998</v>
          </cell>
          <cell r="BN304">
            <v>0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32</v>
          </cell>
          <cell r="E305">
            <v>813824</v>
          </cell>
          <cell r="F305">
            <v>0</v>
          </cell>
          <cell r="G305">
            <v>30016</v>
          </cell>
          <cell r="H305">
            <v>843840</v>
          </cell>
          <cell r="J305">
            <v>30016</v>
          </cell>
          <cell r="K305">
            <v>0</v>
          </cell>
          <cell r="L305">
            <v>150553.01897489588</v>
          </cell>
          <cell r="M305">
            <v>180569.01897489588</v>
          </cell>
          <cell r="O305">
            <v>663270.98102510418</v>
          </cell>
          <cell r="Q305">
            <v>30016</v>
          </cell>
          <cell r="R305">
            <v>0</v>
          </cell>
          <cell r="S305">
            <v>0</v>
          </cell>
          <cell r="T305">
            <v>0</v>
          </cell>
          <cell r="U305">
            <v>150553.01897489588</v>
          </cell>
          <cell r="V305">
            <v>180569.01897489588</v>
          </cell>
          <cell r="X305">
            <v>224134</v>
          </cell>
          <cell r="AA305">
            <v>296</v>
          </cell>
          <cell r="AB305">
            <v>32</v>
          </cell>
          <cell r="AC305">
            <v>0</v>
          </cell>
          <cell r="AD305">
            <v>0</v>
          </cell>
          <cell r="AE305">
            <v>9</v>
          </cell>
          <cell r="AF305">
            <v>0</v>
          </cell>
          <cell r="AG305">
            <v>813824</v>
          </cell>
          <cell r="AH305">
            <v>0</v>
          </cell>
          <cell r="AI305">
            <v>0</v>
          </cell>
          <cell r="AJ305">
            <v>813824</v>
          </cell>
          <cell r="AK305">
            <v>0</v>
          </cell>
          <cell r="AL305">
            <v>30016</v>
          </cell>
          <cell r="AM305">
            <v>843840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843840</v>
          </cell>
          <cell r="AT305">
            <v>296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BA305">
            <v>296</v>
          </cell>
          <cell r="BB305">
            <v>296</v>
          </cell>
          <cell r="BC305" t="str">
            <v>TISBURY</v>
          </cell>
          <cell r="BD305">
            <v>813824</v>
          </cell>
          <cell r="BE305">
            <v>619706</v>
          </cell>
          <cell r="BF305">
            <v>194118</v>
          </cell>
          <cell r="BG305">
            <v>0</v>
          </cell>
          <cell r="BH305">
            <v>0</v>
          </cell>
          <cell r="BL305">
            <v>0</v>
          </cell>
          <cell r="BM305">
            <v>194118</v>
          </cell>
          <cell r="BN305">
            <v>150553.01897489588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X306">
            <v>0</v>
          </cell>
          <cell r="AA306">
            <v>297</v>
          </cell>
          <cell r="BA306">
            <v>297</v>
          </cell>
          <cell r="BB306">
            <v>297</v>
          </cell>
          <cell r="BC306" t="str">
            <v>TOLLAND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AA307">
            <v>298</v>
          </cell>
          <cell r="BA307">
            <v>298</v>
          </cell>
          <cell r="BB307">
            <v>298</v>
          </cell>
          <cell r="BC307" t="str">
            <v>TOPSFIELD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AA308">
            <v>299</v>
          </cell>
          <cell r="BA308">
            <v>299</v>
          </cell>
          <cell r="BB308">
            <v>299</v>
          </cell>
          <cell r="BC308" t="str">
            <v>TOWNSEND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L308">
            <v>0</v>
          </cell>
          <cell r="BM308">
            <v>0</v>
          </cell>
          <cell r="BN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116753</v>
          </cell>
          <cell r="F309">
            <v>0</v>
          </cell>
          <cell r="G309">
            <v>3752</v>
          </cell>
          <cell r="H309">
            <v>120505</v>
          </cell>
          <cell r="J309">
            <v>3752</v>
          </cell>
          <cell r="K309">
            <v>0</v>
          </cell>
          <cell r="L309">
            <v>0</v>
          </cell>
          <cell r="M309">
            <v>3752</v>
          </cell>
          <cell r="O309">
            <v>116753</v>
          </cell>
          <cell r="Q309">
            <v>3752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3752</v>
          </cell>
          <cell r="X309">
            <v>12837.199999999999</v>
          </cell>
          <cell r="AA309">
            <v>300</v>
          </cell>
          <cell r="AB309">
            <v>4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116753</v>
          </cell>
          <cell r="AH309">
            <v>0</v>
          </cell>
          <cell r="AI309">
            <v>0</v>
          </cell>
          <cell r="AJ309">
            <v>116753</v>
          </cell>
          <cell r="AK309">
            <v>0</v>
          </cell>
          <cell r="AL309">
            <v>3752</v>
          </cell>
          <cell r="AM309">
            <v>120505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120505</v>
          </cell>
          <cell r="AT309">
            <v>300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BA309">
            <v>300</v>
          </cell>
          <cell r="BB309">
            <v>300</v>
          </cell>
          <cell r="BC309" t="str">
            <v>TRURO</v>
          </cell>
          <cell r="BD309">
            <v>116753</v>
          </cell>
          <cell r="BE309">
            <v>145004</v>
          </cell>
          <cell r="BF309">
            <v>0</v>
          </cell>
          <cell r="BG309">
            <v>9085.1999999999989</v>
          </cell>
          <cell r="BH309">
            <v>0</v>
          </cell>
          <cell r="BL309">
            <v>0</v>
          </cell>
          <cell r="BM309">
            <v>9085.1999999999989</v>
          </cell>
          <cell r="BN309">
            <v>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73</v>
          </cell>
          <cell r="E310">
            <v>1072933</v>
          </cell>
          <cell r="F310">
            <v>0</v>
          </cell>
          <cell r="G310">
            <v>68426</v>
          </cell>
          <cell r="H310">
            <v>1141359</v>
          </cell>
          <cell r="J310">
            <v>68426</v>
          </cell>
          <cell r="K310">
            <v>0</v>
          </cell>
          <cell r="L310">
            <v>0</v>
          </cell>
          <cell r="M310">
            <v>68426</v>
          </cell>
          <cell r="O310">
            <v>1072933</v>
          </cell>
          <cell r="Q310">
            <v>68426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68426</v>
          </cell>
          <cell r="X310">
            <v>143175.79999999999</v>
          </cell>
          <cell r="AA310">
            <v>301</v>
          </cell>
          <cell r="AB310">
            <v>73</v>
          </cell>
          <cell r="AC310">
            <v>5.1157125456760051E-2</v>
          </cell>
          <cell r="AD310">
            <v>0</v>
          </cell>
          <cell r="AE310">
            <v>0</v>
          </cell>
          <cell r="AF310">
            <v>0</v>
          </cell>
          <cell r="AG310">
            <v>1072933</v>
          </cell>
          <cell r="AH310">
            <v>0</v>
          </cell>
          <cell r="AI310">
            <v>0</v>
          </cell>
          <cell r="AJ310">
            <v>1072933</v>
          </cell>
          <cell r="AK310">
            <v>0</v>
          </cell>
          <cell r="AL310">
            <v>68426</v>
          </cell>
          <cell r="AM310">
            <v>1141359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1141359</v>
          </cell>
          <cell r="AT310">
            <v>301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BA310">
            <v>301</v>
          </cell>
          <cell r="BB310">
            <v>301</v>
          </cell>
          <cell r="BC310" t="str">
            <v>TYNGSBOROUGH</v>
          </cell>
          <cell r="BD310">
            <v>1072933</v>
          </cell>
          <cell r="BE310">
            <v>1162947</v>
          </cell>
          <cell r="BF310">
            <v>0</v>
          </cell>
          <cell r="BG310">
            <v>74749.8</v>
          </cell>
          <cell r="BH310">
            <v>0</v>
          </cell>
          <cell r="BL310">
            <v>0</v>
          </cell>
          <cell r="BM310">
            <v>74749.8</v>
          </cell>
          <cell r="BN310">
            <v>0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X311">
            <v>0</v>
          </cell>
          <cell r="AA311">
            <v>302</v>
          </cell>
          <cell r="BA311">
            <v>302</v>
          </cell>
          <cell r="BB311">
            <v>302</v>
          </cell>
          <cell r="BC311" t="str">
            <v>TYRINGHAM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L311">
            <v>0</v>
          </cell>
          <cell r="BM311">
            <v>0</v>
          </cell>
          <cell r="BN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AA312">
            <v>303</v>
          </cell>
          <cell r="BA312">
            <v>303</v>
          </cell>
          <cell r="BB312">
            <v>303</v>
          </cell>
          <cell r="BC312" t="str">
            <v>UPTON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L312">
            <v>0</v>
          </cell>
          <cell r="BM312">
            <v>0</v>
          </cell>
          <cell r="BN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O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AA313">
            <v>304</v>
          </cell>
          <cell r="BA313">
            <v>304</v>
          </cell>
          <cell r="BB313">
            <v>304</v>
          </cell>
          <cell r="BC313" t="str">
            <v>UXBRIDGE</v>
          </cell>
          <cell r="BD313">
            <v>0</v>
          </cell>
          <cell r="BE313">
            <v>7812</v>
          </cell>
          <cell r="BF313">
            <v>0</v>
          </cell>
          <cell r="BG313">
            <v>0</v>
          </cell>
          <cell r="BH313">
            <v>0</v>
          </cell>
          <cell r="BL313">
            <v>0</v>
          </cell>
          <cell r="BM313">
            <v>0</v>
          </cell>
          <cell r="BN313">
            <v>0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65</v>
          </cell>
          <cell r="E314">
            <v>911454</v>
          </cell>
          <cell r="F314">
            <v>0</v>
          </cell>
          <cell r="G314">
            <v>60941</v>
          </cell>
          <cell r="H314">
            <v>972395</v>
          </cell>
          <cell r="J314">
            <v>60941</v>
          </cell>
          <cell r="K314">
            <v>0</v>
          </cell>
          <cell r="L314">
            <v>44747.560673279098</v>
          </cell>
          <cell r="M314">
            <v>105688.56067327911</v>
          </cell>
          <cell r="O314">
            <v>866706.43932672089</v>
          </cell>
          <cell r="Q314">
            <v>60941</v>
          </cell>
          <cell r="R314">
            <v>0</v>
          </cell>
          <cell r="S314">
            <v>0</v>
          </cell>
          <cell r="T314">
            <v>0</v>
          </cell>
          <cell r="U314">
            <v>44747.560673279098</v>
          </cell>
          <cell r="V314">
            <v>105688.56067327911</v>
          </cell>
          <cell r="X314">
            <v>233305.8</v>
          </cell>
          <cell r="AA314">
            <v>305</v>
          </cell>
          <cell r="AB314">
            <v>65</v>
          </cell>
          <cell r="AC314">
            <v>3.0303030303030304E-2</v>
          </cell>
          <cell r="AD314">
            <v>0</v>
          </cell>
          <cell r="AE314">
            <v>2</v>
          </cell>
          <cell r="AF314">
            <v>0</v>
          </cell>
          <cell r="AG314">
            <v>911454</v>
          </cell>
          <cell r="AH314">
            <v>0</v>
          </cell>
          <cell r="AI314">
            <v>0</v>
          </cell>
          <cell r="AJ314">
            <v>911454</v>
          </cell>
          <cell r="AK314">
            <v>0</v>
          </cell>
          <cell r="AL314">
            <v>60941</v>
          </cell>
          <cell r="AM314">
            <v>972395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972395</v>
          </cell>
          <cell r="AT314">
            <v>305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BA314">
            <v>305</v>
          </cell>
          <cell r="BB314">
            <v>305</v>
          </cell>
          <cell r="BC314" t="str">
            <v>WAKEFIELD</v>
          </cell>
          <cell r="BD314">
            <v>911454</v>
          </cell>
          <cell r="BE314">
            <v>853758</v>
          </cell>
          <cell r="BF314">
            <v>57696</v>
          </cell>
          <cell r="BG314">
            <v>112078.8</v>
          </cell>
          <cell r="BH314">
            <v>2590</v>
          </cell>
          <cell r="BL314">
            <v>0</v>
          </cell>
          <cell r="BM314">
            <v>172364.79999999999</v>
          </cell>
          <cell r="BN314">
            <v>44747.560673279098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8</v>
          </cell>
          <cell r="E315">
            <v>103216</v>
          </cell>
          <cell r="F315">
            <v>0</v>
          </cell>
          <cell r="G315">
            <v>7504</v>
          </cell>
          <cell r="H315">
            <v>110720</v>
          </cell>
          <cell r="J315">
            <v>7504</v>
          </cell>
          <cell r="K315">
            <v>0</v>
          </cell>
          <cell r="L315">
            <v>42586.033849991021</v>
          </cell>
          <cell r="M315">
            <v>50090.033849991021</v>
          </cell>
          <cell r="O315">
            <v>60629.966150008979</v>
          </cell>
          <cell r="Q315">
            <v>7504</v>
          </cell>
          <cell r="R315">
            <v>0</v>
          </cell>
          <cell r="S315">
            <v>0</v>
          </cell>
          <cell r="T315">
            <v>0</v>
          </cell>
          <cell r="U315">
            <v>42586.033849991021</v>
          </cell>
          <cell r="V315">
            <v>50090.033849991021</v>
          </cell>
          <cell r="X315">
            <v>86069.599999999991</v>
          </cell>
          <cell r="AA315">
            <v>306</v>
          </cell>
          <cell r="AB315">
            <v>8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103216</v>
          </cell>
          <cell r="AH315">
            <v>0</v>
          </cell>
          <cell r="AI315">
            <v>0</v>
          </cell>
          <cell r="AJ315">
            <v>103216</v>
          </cell>
          <cell r="AK315">
            <v>0</v>
          </cell>
          <cell r="AL315">
            <v>7504</v>
          </cell>
          <cell r="AM315">
            <v>110720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110720</v>
          </cell>
          <cell r="AT315">
            <v>306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BA315">
            <v>306</v>
          </cell>
          <cell r="BB315">
            <v>306</v>
          </cell>
          <cell r="BC315" t="str">
            <v>WALES</v>
          </cell>
          <cell r="BD315">
            <v>103216</v>
          </cell>
          <cell r="BE315">
            <v>48307</v>
          </cell>
          <cell r="BF315">
            <v>54909</v>
          </cell>
          <cell r="BG315">
            <v>13001.4</v>
          </cell>
          <cell r="BH315">
            <v>10655.2</v>
          </cell>
          <cell r="BL315">
            <v>0</v>
          </cell>
          <cell r="BM315">
            <v>78565.599999999991</v>
          </cell>
          <cell r="BN315">
            <v>42586.033849991021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42</v>
          </cell>
          <cell r="E316">
            <v>657544</v>
          </cell>
          <cell r="F316">
            <v>0</v>
          </cell>
          <cell r="G316">
            <v>39396</v>
          </cell>
          <cell r="H316">
            <v>696940</v>
          </cell>
          <cell r="J316">
            <v>39396</v>
          </cell>
          <cell r="K316">
            <v>0</v>
          </cell>
          <cell r="L316">
            <v>149898.43388739851</v>
          </cell>
          <cell r="M316">
            <v>189294.43388739851</v>
          </cell>
          <cell r="O316">
            <v>507645.56611260149</v>
          </cell>
          <cell r="Q316">
            <v>39396</v>
          </cell>
          <cell r="R316">
            <v>0</v>
          </cell>
          <cell r="S316">
            <v>0</v>
          </cell>
          <cell r="T316">
            <v>0</v>
          </cell>
          <cell r="U316">
            <v>149898.43388739851</v>
          </cell>
          <cell r="V316">
            <v>189294.43388739851</v>
          </cell>
          <cell r="X316">
            <v>303075.59999999998</v>
          </cell>
          <cell r="AA316">
            <v>307</v>
          </cell>
          <cell r="AB316">
            <v>42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657544</v>
          </cell>
          <cell r="AH316">
            <v>0</v>
          </cell>
          <cell r="AI316">
            <v>0</v>
          </cell>
          <cell r="AJ316">
            <v>657544</v>
          </cell>
          <cell r="AK316">
            <v>0</v>
          </cell>
          <cell r="AL316">
            <v>39396</v>
          </cell>
          <cell r="AM316">
            <v>696940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696940</v>
          </cell>
          <cell r="AT316">
            <v>307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BA316">
            <v>307</v>
          </cell>
          <cell r="BB316">
            <v>307</v>
          </cell>
          <cell r="BC316" t="str">
            <v>WALPOLE</v>
          </cell>
          <cell r="BD316">
            <v>657544</v>
          </cell>
          <cell r="BE316">
            <v>464270</v>
          </cell>
          <cell r="BF316">
            <v>193274</v>
          </cell>
          <cell r="BG316">
            <v>5140.8</v>
          </cell>
          <cell r="BH316">
            <v>65264.800000000003</v>
          </cell>
          <cell r="BL316">
            <v>0</v>
          </cell>
          <cell r="BM316">
            <v>263679.59999999998</v>
          </cell>
          <cell r="BN316">
            <v>149898.43388739851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17</v>
          </cell>
          <cell r="E317">
            <v>308056</v>
          </cell>
          <cell r="F317">
            <v>0</v>
          </cell>
          <cell r="G317">
            <v>15946</v>
          </cell>
          <cell r="H317">
            <v>324002</v>
          </cell>
          <cell r="J317">
            <v>15946</v>
          </cell>
          <cell r="K317">
            <v>0</v>
          </cell>
          <cell r="L317">
            <v>55200.757129783116</v>
          </cell>
          <cell r="M317">
            <v>71146.757129783116</v>
          </cell>
          <cell r="O317">
            <v>252855.2428702169</v>
          </cell>
          <cell r="Q317">
            <v>15946</v>
          </cell>
          <cell r="R317">
            <v>0</v>
          </cell>
          <cell r="S317">
            <v>0</v>
          </cell>
          <cell r="T317">
            <v>0</v>
          </cell>
          <cell r="U317">
            <v>55200.757129783116</v>
          </cell>
          <cell r="V317">
            <v>71146.757129783116</v>
          </cell>
          <cell r="X317">
            <v>96172.2</v>
          </cell>
          <cell r="AA317">
            <v>308</v>
          </cell>
          <cell r="AB317">
            <v>17</v>
          </cell>
          <cell r="AC317">
            <v>0</v>
          </cell>
          <cell r="AD317">
            <v>0</v>
          </cell>
          <cell r="AE317">
            <v>1</v>
          </cell>
          <cell r="AF317">
            <v>0</v>
          </cell>
          <cell r="AG317">
            <v>308056</v>
          </cell>
          <cell r="AH317">
            <v>0</v>
          </cell>
          <cell r="AI317">
            <v>0</v>
          </cell>
          <cell r="AJ317">
            <v>308056</v>
          </cell>
          <cell r="AK317">
            <v>0</v>
          </cell>
          <cell r="AL317">
            <v>15946</v>
          </cell>
          <cell r="AM317">
            <v>324002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324002</v>
          </cell>
          <cell r="AT317">
            <v>308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BA317">
            <v>308</v>
          </cell>
          <cell r="BB317">
            <v>308</v>
          </cell>
          <cell r="BC317" t="str">
            <v>WALTHAM</v>
          </cell>
          <cell r="BD317">
            <v>308056</v>
          </cell>
          <cell r="BE317">
            <v>236882</v>
          </cell>
          <cell r="BF317">
            <v>71174</v>
          </cell>
          <cell r="BG317">
            <v>9052.1999999999989</v>
          </cell>
          <cell r="BH317">
            <v>0</v>
          </cell>
          <cell r="BL317">
            <v>0</v>
          </cell>
          <cell r="BM317">
            <v>80226.2</v>
          </cell>
          <cell r="BN317">
            <v>55200.757129783116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3</v>
          </cell>
          <cell r="E318">
            <v>49458</v>
          </cell>
          <cell r="F318">
            <v>0</v>
          </cell>
          <cell r="G318">
            <v>2814</v>
          </cell>
          <cell r="H318">
            <v>52272</v>
          </cell>
          <cell r="J318">
            <v>2814</v>
          </cell>
          <cell r="K318">
            <v>0</v>
          </cell>
          <cell r="L318">
            <v>17316.257403499418</v>
          </cell>
          <cell r="M318">
            <v>20130.257403499418</v>
          </cell>
          <cell r="O318">
            <v>32141.742596500582</v>
          </cell>
          <cell r="Q318">
            <v>2814</v>
          </cell>
          <cell r="R318">
            <v>0</v>
          </cell>
          <cell r="S318">
            <v>0</v>
          </cell>
          <cell r="T318">
            <v>0</v>
          </cell>
          <cell r="U318">
            <v>17316.257403499418</v>
          </cell>
          <cell r="V318">
            <v>20130.257403499418</v>
          </cell>
          <cell r="X318">
            <v>25843.599999999999</v>
          </cell>
          <cell r="AA318">
            <v>309</v>
          </cell>
          <cell r="AB318">
            <v>3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49458</v>
          </cell>
          <cell r="AH318">
            <v>0</v>
          </cell>
          <cell r="AI318">
            <v>0</v>
          </cell>
          <cell r="AJ318">
            <v>49458</v>
          </cell>
          <cell r="AK318">
            <v>0</v>
          </cell>
          <cell r="AL318">
            <v>2814</v>
          </cell>
          <cell r="AM318">
            <v>52272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52272</v>
          </cell>
          <cell r="AT318">
            <v>309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BA318">
            <v>309</v>
          </cell>
          <cell r="BB318">
            <v>309</v>
          </cell>
          <cell r="BC318" t="str">
            <v>WARE</v>
          </cell>
          <cell r="BD318">
            <v>49458</v>
          </cell>
          <cell r="BE318">
            <v>27131</v>
          </cell>
          <cell r="BF318">
            <v>22327</v>
          </cell>
          <cell r="BG318">
            <v>702.6</v>
          </cell>
          <cell r="BH318">
            <v>0</v>
          </cell>
          <cell r="BL318">
            <v>0</v>
          </cell>
          <cell r="BM318">
            <v>23029.599999999999</v>
          </cell>
          <cell r="BN318">
            <v>17316.257403499418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92</v>
          </cell>
          <cell r="E319">
            <v>1373965</v>
          </cell>
          <cell r="F319">
            <v>0</v>
          </cell>
          <cell r="G319">
            <v>86212</v>
          </cell>
          <cell r="H319">
            <v>1460177</v>
          </cell>
          <cell r="J319">
            <v>86212</v>
          </cell>
          <cell r="K319">
            <v>0</v>
          </cell>
          <cell r="L319">
            <v>215012.58744892481</v>
          </cell>
          <cell r="M319">
            <v>301224.58744892478</v>
          </cell>
          <cell r="O319">
            <v>1158952.4125510752</v>
          </cell>
          <cell r="Q319">
            <v>86212</v>
          </cell>
          <cell r="R319">
            <v>0</v>
          </cell>
          <cell r="S319">
            <v>0</v>
          </cell>
          <cell r="T319">
            <v>0</v>
          </cell>
          <cell r="U319">
            <v>215012.58744892481</v>
          </cell>
          <cell r="V319">
            <v>301224.58744892478</v>
          </cell>
          <cell r="X319">
            <v>569704.4</v>
          </cell>
          <cell r="AA319">
            <v>310</v>
          </cell>
          <cell r="AB319">
            <v>92</v>
          </cell>
          <cell r="AC319">
            <v>8.6956521739130418E-2</v>
          </cell>
          <cell r="AD319">
            <v>0</v>
          </cell>
          <cell r="AE319">
            <v>0</v>
          </cell>
          <cell r="AF319">
            <v>0</v>
          </cell>
          <cell r="AG319">
            <v>1373965</v>
          </cell>
          <cell r="AH319">
            <v>0</v>
          </cell>
          <cell r="AI319">
            <v>0</v>
          </cell>
          <cell r="AJ319">
            <v>1373965</v>
          </cell>
          <cell r="AK319">
            <v>0</v>
          </cell>
          <cell r="AL319">
            <v>86212</v>
          </cell>
          <cell r="AM319">
            <v>1460177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1460177</v>
          </cell>
          <cell r="AT319">
            <v>310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BA319">
            <v>310</v>
          </cell>
          <cell r="BB319">
            <v>310</v>
          </cell>
          <cell r="BC319" t="str">
            <v>WAREHAM</v>
          </cell>
          <cell r="BD319">
            <v>1373965</v>
          </cell>
          <cell r="BE319">
            <v>1096735</v>
          </cell>
          <cell r="BF319">
            <v>277230</v>
          </cell>
          <cell r="BG319">
            <v>181130.4</v>
          </cell>
          <cell r="BH319">
            <v>25132</v>
          </cell>
          <cell r="BL319">
            <v>0</v>
          </cell>
          <cell r="BM319">
            <v>483492.4</v>
          </cell>
          <cell r="BN319">
            <v>215012.58744892481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AA320">
            <v>311</v>
          </cell>
          <cell r="BA320">
            <v>311</v>
          </cell>
          <cell r="BB320">
            <v>311</v>
          </cell>
          <cell r="BC320" t="str">
            <v>WARREN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AA321">
            <v>312</v>
          </cell>
          <cell r="BA321">
            <v>312</v>
          </cell>
          <cell r="BB321">
            <v>312</v>
          </cell>
          <cell r="BC321" t="str">
            <v>WARWICK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L321">
            <v>0</v>
          </cell>
          <cell r="BM321">
            <v>0</v>
          </cell>
          <cell r="BN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AA322">
            <v>313</v>
          </cell>
          <cell r="BA322">
            <v>313</v>
          </cell>
          <cell r="BB322">
            <v>313</v>
          </cell>
          <cell r="BC322" t="str">
            <v>WASHINGTON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L322">
            <v>0</v>
          </cell>
          <cell r="BM322">
            <v>0</v>
          </cell>
          <cell r="BN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6</v>
          </cell>
          <cell r="E323">
            <v>133924</v>
          </cell>
          <cell r="F323">
            <v>0</v>
          </cell>
          <cell r="G323">
            <v>5628</v>
          </cell>
          <cell r="H323">
            <v>139552</v>
          </cell>
          <cell r="J323">
            <v>5628</v>
          </cell>
          <cell r="K323">
            <v>0</v>
          </cell>
          <cell r="L323">
            <v>14312.456403644837</v>
          </cell>
          <cell r="M323">
            <v>19940.456403644836</v>
          </cell>
          <cell r="O323">
            <v>119611.54359635516</v>
          </cell>
          <cell r="Q323">
            <v>5628</v>
          </cell>
          <cell r="R323">
            <v>0</v>
          </cell>
          <cell r="S323">
            <v>0</v>
          </cell>
          <cell r="T323">
            <v>0</v>
          </cell>
          <cell r="U323">
            <v>14312.456403644837</v>
          </cell>
          <cell r="V323">
            <v>19940.456403644836</v>
          </cell>
          <cell r="X323">
            <v>25767.200000000001</v>
          </cell>
          <cell r="AA323">
            <v>314</v>
          </cell>
          <cell r="AB323">
            <v>6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133924</v>
          </cell>
          <cell r="AH323">
            <v>0</v>
          </cell>
          <cell r="AI323">
            <v>0</v>
          </cell>
          <cell r="AJ323">
            <v>133924</v>
          </cell>
          <cell r="AK323">
            <v>0</v>
          </cell>
          <cell r="AL323">
            <v>5628</v>
          </cell>
          <cell r="AM323">
            <v>139552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139552</v>
          </cell>
          <cell r="AT323">
            <v>314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BA323">
            <v>314</v>
          </cell>
          <cell r="BB323">
            <v>314</v>
          </cell>
          <cell r="BC323" t="str">
            <v>WATERTOWN</v>
          </cell>
          <cell r="BD323">
            <v>133924</v>
          </cell>
          <cell r="BE323">
            <v>115470</v>
          </cell>
          <cell r="BF323">
            <v>18454</v>
          </cell>
          <cell r="BG323">
            <v>0</v>
          </cell>
          <cell r="BH323">
            <v>1685.2</v>
          </cell>
          <cell r="BL323">
            <v>0</v>
          </cell>
          <cell r="BM323">
            <v>20139.2</v>
          </cell>
          <cell r="BN323">
            <v>14312.456403644837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O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0</v>
          </cell>
          <cell r="AA324">
            <v>315</v>
          </cell>
          <cell r="BA324">
            <v>315</v>
          </cell>
          <cell r="BB324">
            <v>315</v>
          </cell>
          <cell r="BC324" t="str">
            <v>WAYLAND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23</v>
          </cell>
          <cell r="E325">
            <v>264497</v>
          </cell>
          <cell r="F325">
            <v>0</v>
          </cell>
          <cell r="G325">
            <v>21534</v>
          </cell>
          <cell r="H325">
            <v>286031</v>
          </cell>
          <cell r="J325">
            <v>21534</v>
          </cell>
          <cell r="K325">
            <v>0</v>
          </cell>
          <cell r="L325">
            <v>55133.282126688013</v>
          </cell>
          <cell r="M325">
            <v>76667.28212668802</v>
          </cell>
          <cell r="O325">
            <v>209363.71787331198</v>
          </cell>
          <cell r="Q325">
            <v>21534</v>
          </cell>
          <cell r="R325">
            <v>0</v>
          </cell>
          <cell r="S325">
            <v>0</v>
          </cell>
          <cell r="T325">
            <v>0</v>
          </cell>
          <cell r="U325">
            <v>55133.282126688013</v>
          </cell>
          <cell r="V325">
            <v>76667.28212668802</v>
          </cell>
          <cell r="X325">
            <v>120917.6</v>
          </cell>
          <cell r="AA325">
            <v>316</v>
          </cell>
          <cell r="AB325">
            <v>23</v>
          </cell>
          <cell r="AC325">
            <v>3.5874439461883408E-2</v>
          </cell>
          <cell r="AD325">
            <v>0</v>
          </cell>
          <cell r="AE325">
            <v>0</v>
          </cell>
          <cell r="AF325">
            <v>0</v>
          </cell>
          <cell r="AG325">
            <v>264497</v>
          </cell>
          <cell r="AH325">
            <v>0</v>
          </cell>
          <cell r="AI325">
            <v>0</v>
          </cell>
          <cell r="AJ325">
            <v>264497</v>
          </cell>
          <cell r="AK325">
            <v>0</v>
          </cell>
          <cell r="AL325">
            <v>21534</v>
          </cell>
          <cell r="AM325">
            <v>286031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286031</v>
          </cell>
          <cell r="AT325">
            <v>316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BA325">
            <v>316</v>
          </cell>
          <cell r="BB325">
            <v>316</v>
          </cell>
          <cell r="BC325" t="str">
            <v>WEBSTER</v>
          </cell>
          <cell r="BD325">
            <v>264497</v>
          </cell>
          <cell r="BE325">
            <v>193410</v>
          </cell>
          <cell r="BF325">
            <v>71087</v>
          </cell>
          <cell r="BG325">
            <v>7138.2</v>
          </cell>
          <cell r="BH325">
            <v>21158.400000000001</v>
          </cell>
          <cell r="BL325">
            <v>0</v>
          </cell>
          <cell r="BM325">
            <v>99383.6</v>
          </cell>
          <cell r="BN325">
            <v>55133.282126688013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AA326">
            <v>317</v>
          </cell>
          <cell r="BA326">
            <v>317</v>
          </cell>
          <cell r="BB326">
            <v>317</v>
          </cell>
          <cell r="BC326" t="str">
            <v>WELLESLEY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L326">
            <v>0</v>
          </cell>
          <cell r="BM326">
            <v>0</v>
          </cell>
          <cell r="BN326">
            <v>0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X327">
            <v>0</v>
          </cell>
          <cell r="AA327">
            <v>318</v>
          </cell>
          <cell r="BA327">
            <v>318</v>
          </cell>
          <cell r="BB327">
            <v>318</v>
          </cell>
          <cell r="BC327" t="str">
            <v>WELLFLEET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AA328">
            <v>319</v>
          </cell>
          <cell r="BA328">
            <v>319</v>
          </cell>
          <cell r="BB328">
            <v>319</v>
          </cell>
          <cell r="BC328" t="str">
            <v>WENDELL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X329">
            <v>0</v>
          </cell>
          <cell r="AA329">
            <v>320</v>
          </cell>
          <cell r="BA329">
            <v>320</v>
          </cell>
          <cell r="BB329">
            <v>320</v>
          </cell>
          <cell r="BC329" t="str">
            <v>WENHAM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9</v>
          </cell>
          <cell r="E330">
            <v>152731</v>
          </cell>
          <cell r="F330">
            <v>0</v>
          </cell>
          <cell r="G330">
            <v>8442</v>
          </cell>
          <cell r="H330">
            <v>161173</v>
          </cell>
          <cell r="J330">
            <v>8442</v>
          </cell>
          <cell r="K330">
            <v>0</v>
          </cell>
          <cell r="L330">
            <v>0</v>
          </cell>
          <cell r="M330">
            <v>8442</v>
          </cell>
          <cell r="O330">
            <v>152731</v>
          </cell>
          <cell r="Q330">
            <v>8442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8442</v>
          </cell>
          <cell r="X330">
            <v>46446.2</v>
          </cell>
          <cell r="AA330">
            <v>321</v>
          </cell>
          <cell r="AB330">
            <v>9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152731</v>
          </cell>
          <cell r="AH330">
            <v>0</v>
          </cell>
          <cell r="AI330">
            <v>0</v>
          </cell>
          <cell r="AJ330">
            <v>152731</v>
          </cell>
          <cell r="AK330">
            <v>0</v>
          </cell>
          <cell r="AL330">
            <v>8442</v>
          </cell>
          <cell r="AM330">
            <v>161173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161173</v>
          </cell>
          <cell r="AT330">
            <v>321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BA330">
            <v>321</v>
          </cell>
          <cell r="BB330">
            <v>328</v>
          </cell>
          <cell r="BC330" t="str">
            <v>WESTBOROUGH</v>
          </cell>
          <cell r="BD330">
            <v>152731</v>
          </cell>
          <cell r="BE330">
            <v>172623</v>
          </cell>
          <cell r="BF330">
            <v>0</v>
          </cell>
          <cell r="BG330">
            <v>22069.8</v>
          </cell>
          <cell r="BH330">
            <v>15934.400000000001</v>
          </cell>
          <cell r="BL330">
            <v>0</v>
          </cell>
          <cell r="BM330">
            <v>38004.199999999997</v>
          </cell>
          <cell r="BN330">
            <v>0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10</v>
          </cell>
          <cell r="E331">
            <v>155080</v>
          </cell>
          <cell r="F331">
            <v>0</v>
          </cell>
          <cell r="G331">
            <v>9380</v>
          </cell>
          <cell r="H331">
            <v>164460</v>
          </cell>
          <cell r="J331">
            <v>9380</v>
          </cell>
          <cell r="K331">
            <v>0</v>
          </cell>
          <cell r="L331">
            <v>14746.002687899603</v>
          </cell>
          <cell r="M331">
            <v>24126.002687899603</v>
          </cell>
          <cell r="O331">
            <v>140333.9973121004</v>
          </cell>
          <cell r="Q331">
            <v>9380</v>
          </cell>
          <cell r="R331">
            <v>0</v>
          </cell>
          <cell r="S331">
            <v>0</v>
          </cell>
          <cell r="T331">
            <v>0</v>
          </cell>
          <cell r="U331">
            <v>14746.002687899603</v>
          </cell>
          <cell r="V331">
            <v>24126.002687899603</v>
          </cell>
          <cell r="X331">
            <v>37415.800000000003</v>
          </cell>
          <cell r="AA331">
            <v>322</v>
          </cell>
          <cell r="AB331">
            <v>10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155080</v>
          </cell>
          <cell r="AH331">
            <v>0</v>
          </cell>
          <cell r="AI331">
            <v>0</v>
          </cell>
          <cell r="AJ331">
            <v>155080</v>
          </cell>
          <cell r="AK331">
            <v>0</v>
          </cell>
          <cell r="AL331">
            <v>9380</v>
          </cell>
          <cell r="AM331">
            <v>164460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164460</v>
          </cell>
          <cell r="AT331">
            <v>322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BA331">
            <v>322</v>
          </cell>
          <cell r="BB331">
            <v>321</v>
          </cell>
          <cell r="BC331" t="str">
            <v>WEST BOYLSTON</v>
          </cell>
          <cell r="BD331">
            <v>155080</v>
          </cell>
          <cell r="BE331">
            <v>136067</v>
          </cell>
          <cell r="BF331">
            <v>19013</v>
          </cell>
          <cell r="BG331">
            <v>9022.7999999999993</v>
          </cell>
          <cell r="BH331">
            <v>0</v>
          </cell>
          <cell r="BL331">
            <v>0</v>
          </cell>
          <cell r="BM331">
            <v>28035.8</v>
          </cell>
          <cell r="BN331">
            <v>14746.002687899603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</v>
          </cell>
          <cell r="E332">
            <v>44772</v>
          </cell>
          <cell r="F332">
            <v>0</v>
          </cell>
          <cell r="G332">
            <v>2814</v>
          </cell>
          <cell r="H332">
            <v>47586</v>
          </cell>
          <cell r="J332">
            <v>2814</v>
          </cell>
          <cell r="K332">
            <v>0</v>
          </cell>
          <cell r="L332">
            <v>0</v>
          </cell>
          <cell r="M332">
            <v>2814</v>
          </cell>
          <cell r="O332">
            <v>44772</v>
          </cell>
          <cell r="Q332">
            <v>2814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2814</v>
          </cell>
          <cell r="X332">
            <v>29244.600000000002</v>
          </cell>
          <cell r="AA332">
            <v>323</v>
          </cell>
          <cell r="AB332">
            <v>3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44772</v>
          </cell>
          <cell r="AH332">
            <v>0</v>
          </cell>
          <cell r="AI332">
            <v>0</v>
          </cell>
          <cell r="AJ332">
            <v>44772</v>
          </cell>
          <cell r="AK332">
            <v>0</v>
          </cell>
          <cell r="AL332">
            <v>2814</v>
          </cell>
          <cell r="AM332">
            <v>47586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47586</v>
          </cell>
          <cell r="AT332">
            <v>323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BA332">
            <v>323</v>
          </cell>
          <cell r="BB332">
            <v>322</v>
          </cell>
          <cell r="BC332" t="str">
            <v>WEST BRIDGEWATER</v>
          </cell>
          <cell r="BD332">
            <v>44772</v>
          </cell>
          <cell r="BE332">
            <v>81810</v>
          </cell>
          <cell r="BF332">
            <v>0</v>
          </cell>
          <cell r="BG332">
            <v>19042.2</v>
          </cell>
          <cell r="BH332">
            <v>7388.4000000000005</v>
          </cell>
          <cell r="BL332">
            <v>0</v>
          </cell>
          <cell r="BM332">
            <v>26430.600000000002</v>
          </cell>
          <cell r="BN332">
            <v>0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O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AA333">
            <v>324</v>
          </cell>
          <cell r="BA333">
            <v>324</v>
          </cell>
          <cell r="BB333">
            <v>323</v>
          </cell>
          <cell r="BC333" t="str">
            <v>WEST BROOKFIELD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55</v>
          </cell>
          <cell r="E334">
            <v>658472</v>
          </cell>
          <cell r="F334">
            <v>0</v>
          </cell>
          <cell r="G334">
            <v>51590</v>
          </cell>
          <cell r="H334">
            <v>710062</v>
          </cell>
          <cell r="J334">
            <v>51590</v>
          </cell>
          <cell r="K334">
            <v>0</v>
          </cell>
          <cell r="L334">
            <v>10686.644455718122</v>
          </cell>
          <cell r="M334">
            <v>62276.644455718124</v>
          </cell>
          <cell r="O334">
            <v>647785.35554428189</v>
          </cell>
          <cell r="Q334">
            <v>51590</v>
          </cell>
          <cell r="R334">
            <v>0</v>
          </cell>
          <cell r="S334">
            <v>0</v>
          </cell>
          <cell r="T334">
            <v>0</v>
          </cell>
          <cell r="U334">
            <v>10686.644455718122</v>
          </cell>
          <cell r="V334">
            <v>62276.644455718124</v>
          </cell>
          <cell r="X334">
            <v>372171.8</v>
          </cell>
          <cell r="AA334">
            <v>325</v>
          </cell>
          <cell r="AB334">
            <v>55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658472</v>
          </cell>
          <cell r="AH334">
            <v>0</v>
          </cell>
          <cell r="AI334">
            <v>0</v>
          </cell>
          <cell r="AJ334">
            <v>658472</v>
          </cell>
          <cell r="AK334">
            <v>0</v>
          </cell>
          <cell r="AL334">
            <v>51590</v>
          </cell>
          <cell r="AM334">
            <v>710062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710062</v>
          </cell>
          <cell r="AT334">
            <v>325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BA334">
            <v>325</v>
          </cell>
          <cell r="BB334">
            <v>329</v>
          </cell>
          <cell r="BC334" t="str">
            <v>WESTFIELD</v>
          </cell>
          <cell r="BD334">
            <v>658472</v>
          </cell>
          <cell r="BE334">
            <v>644693</v>
          </cell>
          <cell r="BF334">
            <v>13779</v>
          </cell>
          <cell r="BG334">
            <v>306802.8</v>
          </cell>
          <cell r="BH334">
            <v>0</v>
          </cell>
          <cell r="BL334">
            <v>0</v>
          </cell>
          <cell r="BM334">
            <v>320581.8</v>
          </cell>
          <cell r="BN334">
            <v>10686.644455718122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14</v>
          </cell>
          <cell r="E335">
            <v>185315</v>
          </cell>
          <cell r="F335">
            <v>0</v>
          </cell>
          <cell r="G335">
            <v>13132</v>
          </cell>
          <cell r="H335">
            <v>198447</v>
          </cell>
          <cell r="J335">
            <v>13132</v>
          </cell>
          <cell r="K335">
            <v>0</v>
          </cell>
          <cell r="L335">
            <v>3444.3274568433253</v>
          </cell>
          <cell r="M335">
            <v>16576.327456843326</v>
          </cell>
          <cell r="O335">
            <v>181870.67254315666</v>
          </cell>
          <cell r="Q335">
            <v>13132</v>
          </cell>
          <cell r="R335">
            <v>0</v>
          </cell>
          <cell r="S335">
            <v>0</v>
          </cell>
          <cell r="T335">
            <v>0</v>
          </cell>
          <cell r="U335">
            <v>3444.3274568433253</v>
          </cell>
          <cell r="V335">
            <v>16576.327456843326</v>
          </cell>
          <cell r="X335">
            <v>37744.199999999997</v>
          </cell>
          <cell r="AA335">
            <v>326</v>
          </cell>
          <cell r="AB335">
            <v>14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185315</v>
          </cell>
          <cell r="AH335">
            <v>0</v>
          </cell>
          <cell r="AI335">
            <v>0</v>
          </cell>
          <cell r="AJ335">
            <v>185315</v>
          </cell>
          <cell r="AK335">
            <v>0</v>
          </cell>
          <cell r="AL335">
            <v>13132</v>
          </cell>
          <cell r="AM335">
            <v>198447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198447</v>
          </cell>
          <cell r="AT335">
            <v>326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BA335">
            <v>326</v>
          </cell>
          <cell r="BB335">
            <v>330</v>
          </cell>
          <cell r="BC335" t="str">
            <v>WESTFORD</v>
          </cell>
          <cell r="BD335">
            <v>185315</v>
          </cell>
          <cell r="BE335">
            <v>180874</v>
          </cell>
          <cell r="BF335">
            <v>4441</v>
          </cell>
          <cell r="BG335">
            <v>4680</v>
          </cell>
          <cell r="BH335">
            <v>15491.2</v>
          </cell>
          <cell r="BL335">
            <v>0</v>
          </cell>
          <cell r="BM335">
            <v>24612.2</v>
          </cell>
          <cell r="BN335">
            <v>3444.3274568433253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5</v>
          </cell>
          <cell r="E336">
            <v>86090</v>
          </cell>
          <cell r="F336">
            <v>0</v>
          </cell>
          <cell r="G336">
            <v>4690</v>
          </cell>
          <cell r="H336">
            <v>90780</v>
          </cell>
          <cell r="J336">
            <v>4690</v>
          </cell>
          <cell r="K336">
            <v>0</v>
          </cell>
          <cell r="L336">
            <v>8055.1193350089561</v>
          </cell>
          <cell r="M336">
            <v>12745.119335008956</v>
          </cell>
          <cell r="O336">
            <v>78034.88066499104</v>
          </cell>
          <cell r="Q336">
            <v>4690</v>
          </cell>
          <cell r="R336">
            <v>0</v>
          </cell>
          <cell r="S336">
            <v>0</v>
          </cell>
          <cell r="T336">
            <v>0</v>
          </cell>
          <cell r="U336">
            <v>8055.1193350089561</v>
          </cell>
          <cell r="V336">
            <v>12745.119335008956</v>
          </cell>
          <cell r="X336">
            <v>19650.400000000001</v>
          </cell>
          <cell r="AA336">
            <v>327</v>
          </cell>
          <cell r="AB336">
            <v>5</v>
          </cell>
          <cell r="AC336">
            <v>0</v>
          </cell>
          <cell r="AD336">
            <v>0</v>
          </cell>
          <cell r="AE336">
            <v>2</v>
          </cell>
          <cell r="AF336">
            <v>0</v>
          </cell>
          <cell r="AG336">
            <v>86090</v>
          </cell>
          <cell r="AH336">
            <v>0</v>
          </cell>
          <cell r="AI336">
            <v>0</v>
          </cell>
          <cell r="AJ336">
            <v>86090</v>
          </cell>
          <cell r="AK336">
            <v>0</v>
          </cell>
          <cell r="AL336">
            <v>4690</v>
          </cell>
          <cell r="AM336">
            <v>90780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90780</v>
          </cell>
          <cell r="AT336">
            <v>327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BA336">
            <v>327</v>
          </cell>
          <cell r="BB336">
            <v>331</v>
          </cell>
          <cell r="BC336" t="str">
            <v>WESTHAMPTON</v>
          </cell>
          <cell r="BD336">
            <v>86090</v>
          </cell>
          <cell r="BE336">
            <v>75704</v>
          </cell>
          <cell r="BF336">
            <v>10386</v>
          </cell>
          <cell r="BG336">
            <v>0</v>
          </cell>
          <cell r="BH336">
            <v>4574.4000000000005</v>
          </cell>
          <cell r="BL336">
            <v>0</v>
          </cell>
          <cell r="BM336">
            <v>14960.400000000001</v>
          </cell>
          <cell r="BN336">
            <v>8055.1193350089561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X337">
            <v>0</v>
          </cell>
          <cell r="AA337">
            <v>328</v>
          </cell>
          <cell r="BA337">
            <v>328</v>
          </cell>
          <cell r="BB337">
            <v>332</v>
          </cell>
          <cell r="BC337" t="str">
            <v>WESTMINSTER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L337">
            <v>0</v>
          </cell>
          <cell r="BM337">
            <v>0</v>
          </cell>
          <cell r="BN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AA338">
            <v>329</v>
          </cell>
          <cell r="BA338">
            <v>329</v>
          </cell>
          <cell r="BB338">
            <v>324</v>
          </cell>
          <cell r="BC338" t="str">
            <v>WEST NEWBURY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AA339">
            <v>330</v>
          </cell>
          <cell r="BA339">
            <v>330</v>
          </cell>
          <cell r="BB339">
            <v>333</v>
          </cell>
          <cell r="BC339" t="str">
            <v>WESTON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L339">
            <v>0</v>
          </cell>
          <cell r="BM339">
            <v>0</v>
          </cell>
          <cell r="BN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32</v>
          </cell>
          <cell r="E340">
            <v>511410</v>
          </cell>
          <cell r="F340">
            <v>0</v>
          </cell>
          <cell r="G340">
            <v>30001</v>
          </cell>
          <cell r="H340">
            <v>541411</v>
          </cell>
          <cell r="J340">
            <v>30001</v>
          </cell>
          <cell r="K340">
            <v>0</v>
          </cell>
          <cell r="L340">
            <v>34364.165944114851</v>
          </cell>
          <cell r="M340">
            <v>64365.165944114851</v>
          </cell>
          <cell r="O340">
            <v>477045.83405588515</v>
          </cell>
          <cell r="Q340">
            <v>30001</v>
          </cell>
          <cell r="R340">
            <v>0</v>
          </cell>
          <cell r="S340">
            <v>0</v>
          </cell>
          <cell r="T340">
            <v>0</v>
          </cell>
          <cell r="U340">
            <v>34364.165944114851</v>
          </cell>
          <cell r="V340">
            <v>64365.165944114851</v>
          </cell>
          <cell r="X340">
            <v>206783.8</v>
          </cell>
          <cell r="AA340">
            <v>331</v>
          </cell>
          <cell r="AB340">
            <v>32</v>
          </cell>
          <cell r="AC340">
            <v>1.3782542113323125E-2</v>
          </cell>
          <cell r="AD340">
            <v>0</v>
          </cell>
          <cell r="AE340">
            <v>0</v>
          </cell>
          <cell r="AF340">
            <v>0</v>
          </cell>
          <cell r="AG340">
            <v>511410</v>
          </cell>
          <cell r="AH340">
            <v>0</v>
          </cell>
          <cell r="AI340">
            <v>0</v>
          </cell>
          <cell r="AJ340">
            <v>511410</v>
          </cell>
          <cell r="AK340">
            <v>0</v>
          </cell>
          <cell r="AL340">
            <v>30001</v>
          </cell>
          <cell r="AM340">
            <v>541411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541411</v>
          </cell>
          <cell r="AT340">
            <v>331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BA340">
            <v>331</v>
          </cell>
          <cell r="BB340">
            <v>334</v>
          </cell>
          <cell r="BC340" t="str">
            <v>WESTPORT</v>
          </cell>
          <cell r="BD340">
            <v>511410</v>
          </cell>
          <cell r="BE340">
            <v>467102</v>
          </cell>
          <cell r="BF340">
            <v>44308</v>
          </cell>
          <cell r="BG340">
            <v>74526</v>
          </cell>
          <cell r="BH340">
            <v>57948.800000000003</v>
          </cell>
          <cell r="BL340">
            <v>0</v>
          </cell>
          <cell r="BM340">
            <v>176782.8</v>
          </cell>
          <cell r="BN340">
            <v>34364.165944114851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74</v>
          </cell>
          <cell r="E341">
            <v>948602</v>
          </cell>
          <cell r="F341">
            <v>0</v>
          </cell>
          <cell r="G341">
            <v>69412</v>
          </cell>
          <cell r="H341">
            <v>1018014</v>
          </cell>
          <cell r="J341">
            <v>69412</v>
          </cell>
          <cell r="K341">
            <v>0</v>
          </cell>
          <cell r="L341">
            <v>103490.36767818121</v>
          </cell>
          <cell r="M341">
            <v>172902.36767818121</v>
          </cell>
          <cell r="O341">
            <v>845111.63232181873</v>
          </cell>
          <cell r="Q341">
            <v>69412</v>
          </cell>
          <cell r="R341">
            <v>0</v>
          </cell>
          <cell r="S341">
            <v>0</v>
          </cell>
          <cell r="T341">
            <v>0</v>
          </cell>
          <cell r="U341">
            <v>103490.36767818121</v>
          </cell>
          <cell r="V341">
            <v>172902.36767818121</v>
          </cell>
          <cell r="X341">
            <v>319111</v>
          </cell>
          <cell r="AA341">
            <v>332</v>
          </cell>
          <cell r="AB341">
            <v>74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948602</v>
          </cell>
          <cell r="AH341">
            <v>0</v>
          </cell>
          <cell r="AI341">
            <v>0</v>
          </cell>
          <cell r="AJ341">
            <v>948602</v>
          </cell>
          <cell r="AK341">
            <v>0</v>
          </cell>
          <cell r="AL341">
            <v>69412</v>
          </cell>
          <cell r="AM341">
            <v>1018014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1018014</v>
          </cell>
          <cell r="AT341">
            <v>332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BA341">
            <v>332</v>
          </cell>
          <cell r="BB341">
            <v>325</v>
          </cell>
          <cell r="BC341" t="str">
            <v>WEST SPRINGFIELD</v>
          </cell>
          <cell r="BD341">
            <v>948602</v>
          </cell>
          <cell r="BE341">
            <v>815165</v>
          </cell>
          <cell r="BF341">
            <v>133437</v>
          </cell>
          <cell r="BG341">
            <v>116262</v>
          </cell>
          <cell r="BH341">
            <v>0</v>
          </cell>
          <cell r="BL341">
            <v>0</v>
          </cell>
          <cell r="BM341">
            <v>249699</v>
          </cell>
          <cell r="BN341">
            <v>103490.36767818121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AA342">
            <v>333</v>
          </cell>
          <cell r="BA342">
            <v>333</v>
          </cell>
          <cell r="BB342">
            <v>326</v>
          </cell>
          <cell r="BC342" t="str">
            <v>WEST STOCKBRIDGE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X343">
            <v>0</v>
          </cell>
          <cell r="AA343">
            <v>334</v>
          </cell>
          <cell r="BA343">
            <v>334</v>
          </cell>
          <cell r="BB343">
            <v>327</v>
          </cell>
          <cell r="BC343" t="str">
            <v>WEST TISBURY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L343">
            <v>0</v>
          </cell>
          <cell r="BM343">
            <v>0</v>
          </cell>
          <cell r="BN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1</v>
          </cell>
          <cell r="E344">
            <v>19489</v>
          </cell>
          <cell r="F344">
            <v>0</v>
          </cell>
          <cell r="G344">
            <v>938</v>
          </cell>
          <cell r="H344">
            <v>20427</v>
          </cell>
          <cell r="J344">
            <v>938</v>
          </cell>
          <cell r="K344">
            <v>0</v>
          </cell>
          <cell r="L344">
            <v>794.96411692510878</v>
          </cell>
          <cell r="M344">
            <v>1732.9641169251088</v>
          </cell>
          <cell r="O344">
            <v>18694.035883074892</v>
          </cell>
          <cell r="Q344">
            <v>938</v>
          </cell>
          <cell r="R344">
            <v>0</v>
          </cell>
          <cell r="S344">
            <v>0</v>
          </cell>
          <cell r="T344">
            <v>0</v>
          </cell>
          <cell r="U344">
            <v>794.96411692510878</v>
          </cell>
          <cell r="V344">
            <v>1732.9641169251088</v>
          </cell>
          <cell r="X344">
            <v>3182.2</v>
          </cell>
          <cell r="AA344">
            <v>335</v>
          </cell>
          <cell r="AB344">
            <v>1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19489</v>
          </cell>
          <cell r="AH344">
            <v>0</v>
          </cell>
          <cell r="AI344">
            <v>0</v>
          </cell>
          <cell r="AJ344">
            <v>19489</v>
          </cell>
          <cell r="AK344">
            <v>0</v>
          </cell>
          <cell r="AL344">
            <v>938</v>
          </cell>
          <cell r="AM344">
            <v>20427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20427</v>
          </cell>
          <cell r="AT344">
            <v>335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BA344">
            <v>335</v>
          </cell>
          <cell r="BB344">
            <v>335</v>
          </cell>
          <cell r="BC344" t="str">
            <v>WESTWOOD</v>
          </cell>
          <cell r="BD344">
            <v>19489</v>
          </cell>
          <cell r="BE344">
            <v>18464</v>
          </cell>
          <cell r="BF344">
            <v>1025</v>
          </cell>
          <cell r="BG344">
            <v>1219.2</v>
          </cell>
          <cell r="BH344">
            <v>0</v>
          </cell>
          <cell r="BL344">
            <v>0</v>
          </cell>
          <cell r="BM344">
            <v>2244.1999999999998</v>
          </cell>
          <cell r="BN344">
            <v>794.96411692510878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286</v>
          </cell>
          <cell r="E345">
            <v>4119677</v>
          </cell>
          <cell r="F345">
            <v>0</v>
          </cell>
          <cell r="G345">
            <v>268262</v>
          </cell>
          <cell r="H345">
            <v>4387939</v>
          </cell>
          <cell r="J345">
            <v>268262</v>
          </cell>
          <cell r="K345">
            <v>0</v>
          </cell>
          <cell r="L345">
            <v>574878.49504807952</v>
          </cell>
          <cell r="M345">
            <v>843140.49504807952</v>
          </cell>
          <cell r="O345">
            <v>3544798.5049519204</v>
          </cell>
          <cell r="Q345">
            <v>268262</v>
          </cell>
          <cell r="R345">
            <v>0</v>
          </cell>
          <cell r="S345">
            <v>0</v>
          </cell>
          <cell r="T345">
            <v>0</v>
          </cell>
          <cell r="U345">
            <v>574878.49504807952</v>
          </cell>
          <cell r="V345">
            <v>843140.49504807952</v>
          </cell>
          <cell r="X345">
            <v>1756957.8</v>
          </cell>
          <cell r="AA345">
            <v>336</v>
          </cell>
          <cell r="AB345">
            <v>286</v>
          </cell>
          <cell r="AC345">
            <v>6.2111801242236021E-3</v>
          </cell>
          <cell r="AD345">
            <v>0</v>
          </cell>
          <cell r="AE345">
            <v>2</v>
          </cell>
          <cell r="AF345">
            <v>0</v>
          </cell>
          <cell r="AG345">
            <v>4119677</v>
          </cell>
          <cell r="AH345">
            <v>0</v>
          </cell>
          <cell r="AI345">
            <v>0</v>
          </cell>
          <cell r="AJ345">
            <v>4119677</v>
          </cell>
          <cell r="AK345">
            <v>0</v>
          </cell>
          <cell r="AL345">
            <v>268262</v>
          </cell>
          <cell r="AM345">
            <v>4387939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4387939</v>
          </cell>
          <cell r="AT345">
            <v>336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BA345">
            <v>336</v>
          </cell>
          <cell r="BB345">
            <v>336</v>
          </cell>
          <cell r="BC345" t="str">
            <v>WEYMOUTH</v>
          </cell>
          <cell r="BD345">
            <v>4119677</v>
          </cell>
          <cell r="BE345">
            <v>3378448</v>
          </cell>
          <cell r="BF345">
            <v>741229</v>
          </cell>
          <cell r="BG345">
            <v>439983.6</v>
          </cell>
          <cell r="BH345">
            <v>307483.2</v>
          </cell>
          <cell r="BL345">
            <v>0</v>
          </cell>
          <cell r="BM345">
            <v>1488695.8</v>
          </cell>
          <cell r="BN345">
            <v>574878.49504807952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3</v>
          </cell>
          <cell r="E346">
            <v>70917</v>
          </cell>
          <cell r="F346">
            <v>0</v>
          </cell>
          <cell r="G346">
            <v>2814</v>
          </cell>
          <cell r="H346">
            <v>73731</v>
          </cell>
          <cell r="J346">
            <v>2814</v>
          </cell>
          <cell r="K346">
            <v>0</v>
          </cell>
          <cell r="L346">
            <v>30229.576961356066</v>
          </cell>
          <cell r="M346">
            <v>33043.57696135607</v>
          </cell>
          <cell r="O346">
            <v>40687.42303864393</v>
          </cell>
          <cell r="Q346">
            <v>2814</v>
          </cell>
          <cell r="R346">
            <v>0</v>
          </cell>
          <cell r="S346">
            <v>0</v>
          </cell>
          <cell r="T346">
            <v>0</v>
          </cell>
          <cell r="U346">
            <v>30229.576961356066</v>
          </cell>
          <cell r="V346">
            <v>33043.57696135607</v>
          </cell>
          <cell r="X346">
            <v>49596.4</v>
          </cell>
          <cell r="AA346">
            <v>337</v>
          </cell>
          <cell r="AB346">
            <v>3</v>
          </cell>
          <cell r="AC346">
            <v>0</v>
          </cell>
          <cell r="AD346">
            <v>0</v>
          </cell>
          <cell r="AE346">
            <v>1</v>
          </cell>
          <cell r="AF346">
            <v>0</v>
          </cell>
          <cell r="AG346">
            <v>70917</v>
          </cell>
          <cell r="AH346">
            <v>0</v>
          </cell>
          <cell r="AI346">
            <v>0</v>
          </cell>
          <cell r="AJ346">
            <v>70917</v>
          </cell>
          <cell r="AK346">
            <v>0</v>
          </cell>
          <cell r="AL346">
            <v>2814</v>
          </cell>
          <cell r="AM346">
            <v>73731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73731</v>
          </cell>
          <cell r="AT346">
            <v>337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BA346">
            <v>337</v>
          </cell>
          <cell r="BB346">
            <v>337</v>
          </cell>
          <cell r="BC346" t="str">
            <v>WHATELY</v>
          </cell>
          <cell r="BD346">
            <v>70917</v>
          </cell>
          <cell r="BE346">
            <v>31940</v>
          </cell>
          <cell r="BF346">
            <v>38977</v>
          </cell>
          <cell r="BG346">
            <v>7805.4</v>
          </cell>
          <cell r="BH346">
            <v>0</v>
          </cell>
          <cell r="BL346">
            <v>0</v>
          </cell>
          <cell r="BM346">
            <v>46782.400000000001</v>
          </cell>
          <cell r="BN346">
            <v>30229.576961356066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X347">
            <v>0</v>
          </cell>
          <cell r="AA347">
            <v>338</v>
          </cell>
          <cell r="BA347">
            <v>338</v>
          </cell>
          <cell r="BB347">
            <v>338</v>
          </cell>
          <cell r="BC347" t="str">
            <v>WHITMAN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X348">
            <v>0</v>
          </cell>
          <cell r="AA348">
            <v>339</v>
          </cell>
          <cell r="BA348">
            <v>339</v>
          </cell>
          <cell r="BB348">
            <v>339</v>
          </cell>
          <cell r="BC348" t="str">
            <v>WILBRAHAM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L348">
            <v>0</v>
          </cell>
          <cell r="BM348">
            <v>0</v>
          </cell>
          <cell r="BN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15</v>
          </cell>
          <cell r="E349">
            <v>264794</v>
          </cell>
          <cell r="F349">
            <v>0</v>
          </cell>
          <cell r="G349">
            <v>14070</v>
          </cell>
          <cell r="H349">
            <v>278864</v>
          </cell>
          <cell r="J349">
            <v>14070</v>
          </cell>
          <cell r="K349">
            <v>0</v>
          </cell>
          <cell r="L349">
            <v>68724.454014488598</v>
          </cell>
          <cell r="M349">
            <v>82794.454014488598</v>
          </cell>
          <cell r="O349">
            <v>196069.54598551139</v>
          </cell>
          <cell r="Q349">
            <v>14070</v>
          </cell>
          <cell r="R349">
            <v>0</v>
          </cell>
          <cell r="S349">
            <v>0</v>
          </cell>
          <cell r="T349">
            <v>0</v>
          </cell>
          <cell r="U349">
            <v>68724.454014488598</v>
          </cell>
          <cell r="V349">
            <v>82794.454014488598</v>
          </cell>
          <cell r="X349">
            <v>102681</v>
          </cell>
          <cell r="AA349">
            <v>340</v>
          </cell>
          <cell r="AB349">
            <v>15</v>
          </cell>
          <cell r="AC349">
            <v>0</v>
          </cell>
          <cell r="AD349">
            <v>0</v>
          </cell>
          <cell r="AE349">
            <v>3</v>
          </cell>
          <cell r="AF349">
            <v>0</v>
          </cell>
          <cell r="AG349">
            <v>264794</v>
          </cell>
          <cell r="AH349">
            <v>0</v>
          </cell>
          <cell r="AI349">
            <v>0</v>
          </cell>
          <cell r="AJ349">
            <v>264794</v>
          </cell>
          <cell r="AK349">
            <v>0</v>
          </cell>
          <cell r="AL349">
            <v>14070</v>
          </cell>
          <cell r="AM349">
            <v>278864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278864</v>
          </cell>
          <cell r="AT349">
            <v>340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BA349">
            <v>340</v>
          </cell>
          <cell r="BB349">
            <v>340</v>
          </cell>
          <cell r="BC349" t="str">
            <v>WILLIAMSBURG</v>
          </cell>
          <cell r="BD349">
            <v>264794</v>
          </cell>
          <cell r="BE349">
            <v>176183</v>
          </cell>
          <cell r="BF349">
            <v>88611</v>
          </cell>
          <cell r="BG349">
            <v>0</v>
          </cell>
          <cell r="BH349">
            <v>0</v>
          </cell>
          <cell r="BL349">
            <v>0</v>
          </cell>
          <cell r="BM349">
            <v>88611</v>
          </cell>
          <cell r="BN349">
            <v>68724.454014488598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X350">
            <v>1820</v>
          </cell>
          <cell r="AA350">
            <v>341</v>
          </cell>
          <cell r="BA350">
            <v>341</v>
          </cell>
          <cell r="BB350">
            <v>341</v>
          </cell>
          <cell r="BC350" t="str">
            <v>WILLIAMSTOWN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1820</v>
          </cell>
          <cell r="BL350">
            <v>0</v>
          </cell>
          <cell r="BM350">
            <v>1820</v>
          </cell>
          <cell r="BN350">
            <v>0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4</v>
          </cell>
          <cell r="E351">
            <v>61484</v>
          </cell>
          <cell r="F351">
            <v>0</v>
          </cell>
          <cell r="G351">
            <v>3752</v>
          </cell>
          <cell r="H351">
            <v>65236</v>
          </cell>
          <cell r="J351">
            <v>3752</v>
          </cell>
          <cell r="K351">
            <v>0</v>
          </cell>
          <cell r="L351">
            <v>0</v>
          </cell>
          <cell r="M351">
            <v>3752</v>
          </cell>
          <cell r="O351">
            <v>61484</v>
          </cell>
          <cell r="Q351">
            <v>3752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3752</v>
          </cell>
          <cell r="X351">
            <v>17455.400000000001</v>
          </cell>
          <cell r="AA351">
            <v>342</v>
          </cell>
          <cell r="AB351">
            <v>4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61484</v>
          </cell>
          <cell r="AH351">
            <v>0</v>
          </cell>
          <cell r="AI351">
            <v>0</v>
          </cell>
          <cell r="AJ351">
            <v>61484</v>
          </cell>
          <cell r="AK351">
            <v>0</v>
          </cell>
          <cell r="AL351">
            <v>3752</v>
          </cell>
          <cell r="AM351">
            <v>65236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65236</v>
          </cell>
          <cell r="AT351">
            <v>342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BA351">
            <v>342</v>
          </cell>
          <cell r="BB351">
            <v>342</v>
          </cell>
          <cell r="BC351" t="str">
            <v>WILMINGTON</v>
          </cell>
          <cell r="BD351">
            <v>61484</v>
          </cell>
          <cell r="BE351">
            <v>72355</v>
          </cell>
          <cell r="BF351">
            <v>0</v>
          </cell>
          <cell r="BG351">
            <v>13703.4</v>
          </cell>
          <cell r="BH351">
            <v>0</v>
          </cell>
          <cell r="BL351">
            <v>0</v>
          </cell>
          <cell r="BM351">
            <v>13703.4</v>
          </cell>
          <cell r="BN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22</v>
          </cell>
          <cell r="E352">
            <v>255640</v>
          </cell>
          <cell r="F352">
            <v>0</v>
          </cell>
          <cell r="G352">
            <v>20636</v>
          </cell>
          <cell r="H352">
            <v>276276</v>
          </cell>
          <cell r="J352">
            <v>20636</v>
          </cell>
          <cell r="K352">
            <v>0</v>
          </cell>
          <cell r="L352">
            <v>0</v>
          </cell>
          <cell r="M352">
            <v>20636</v>
          </cell>
          <cell r="O352">
            <v>255640</v>
          </cell>
          <cell r="Q352">
            <v>20636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20636</v>
          </cell>
          <cell r="X352">
            <v>20636</v>
          </cell>
          <cell r="AA352">
            <v>343</v>
          </cell>
          <cell r="AB352">
            <v>22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255640</v>
          </cell>
          <cell r="AH352">
            <v>0</v>
          </cell>
          <cell r="AI352">
            <v>0</v>
          </cell>
          <cell r="AJ352">
            <v>255640</v>
          </cell>
          <cell r="AK352">
            <v>0</v>
          </cell>
          <cell r="AL352">
            <v>20636</v>
          </cell>
          <cell r="AM352">
            <v>276276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276276</v>
          </cell>
          <cell r="AT352">
            <v>343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BA352">
            <v>343</v>
          </cell>
          <cell r="BB352">
            <v>343</v>
          </cell>
          <cell r="BC352" t="str">
            <v>WINCHENDON</v>
          </cell>
          <cell r="BD352">
            <v>255640</v>
          </cell>
          <cell r="BE352">
            <v>259858</v>
          </cell>
          <cell r="BF352">
            <v>0</v>
          </cell>
          <cell r="BG352">
            <v>0</v>
          </cell>
          <cell r="BH352">
            <v>0</v>
          </cell>
          <cell r="BL352">
            <v>0</v>
          </cell>
          <cell r="BM352">
            <v>0</v>
          </cell>
          <cell r="BN352">
            <v>0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</v>
          </cell>
          <cell r="E353">
            <v>13954</v>
          </cell>
          <cell r="F353">
            <v>0</v>
          </cell>
          <cell r="G353">
            <v>938</v>
          </cell>
          <cell r="H353">
            <v>14892</v>
          </cell>
          <cell r="J353">
            <v>938</v>
          </cell>
          <cell r="K353">
            <v>0</v>
          </cell>
          <cell r="L353">
            <v>1734.1851370190666</v>
          </cell>
          <cell r="M353">
            <v>2672.1851370190666</v>
          </cell>
          <cell r="O353">
            <v>12219.814862980933</v>
          </cell>
          <cell r="Q353">
            <v>938</v>
          </cell>
          <cell r="R353">
            <v>0</v>
          </cell>
          <cell r="S353">
            <v>0</v>
          </cell>
          <cell r="T353">
            <v>0</v>
          </cell>
          <cell r="U353">
            <v>1734.1851370190666</v>
          </cell>
          <cell r="V353">
            <v>2672.1851370190666</v>
          </cell>
          <cell r="X353">
            <v>8555.2000000000007</v>
          </cell>
          <cell r="AA353">
            <v>344</v>
          </cell>
          <cell r="AB353">
            <v>1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13954</v>
          </cell>
          <cell r="AH353">
            <v>0</v>
          </cell>
          <cell r="AI353">
            <v>0</v>
          </cell>
          <cell r="AJ353">
            <v>13954</v>
          </cell>
          <cell r="AK353">
            <v>0</v>
          </cell>
          <cell r="AL353">
            <v>938</v>
          </cell>
          <cell r="AM353">
            <v>14892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14892</v>
          </cell>
          <cell r="AT353">
            <v>344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BA353">
            <v>344</v>
          </cell>
          <cell r="BB353">
            <v>344</v>
          </cell>
          <cell r="BC353" t="str">
            <v>WINCHESTER</v>
          </cell>
          <cell r="BD353">
            <v>13954</v>
          </cell>
          <cell r="BE353">
            <v>11718</v>
          </cell>
          <cell r="BF353">
            <v>2236</v>
          </cell>
          <cell r="BG353">
            <v>0</v>
          </cell>
          <cell r="BH353">
            <v>5381.2000000000007</v>
          </cell>
          <cell r="BL353">
            <v>0</v>
          </cell>
          <cell r="BM353">
            <v>7617.2000000000007</v>
          </cell>
          <cell r="BN353">
            <v>1734.1851370190666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O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X354">
            <v>0</v>
          </cell>
          <cell r="AA354">
            <v>345</v>
          </cell>
          <cell r="BA354">
            <v>345</v>
          </cell>
          <cell r="BB354">
            <v>345</v>
          </cell>
          <cell r="BC354" t="str">
            <v>WINDSOR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L354">
            <v>0</v>
          </cell>
          <cell r="BM354">
            <v>0</v>
          </cell>
          <cell r="BN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22</v>
          </cell>
          <cell r="E355">
            <v>326540</v>
          </cell>
          <cell r="F355">
            <v>0</v>
          </cell>
          <cell r="G355">
            <v>20572</v>
          </cell>
          <cell r="H355">
            <v>347112</v>
          </cell>
          <cell r="J355">
            <v>20572</v>
          </cell>
          <cell r="K355">
            <v>0</v>
          </cell>
          <cell r="L355">
            <v>0</v>
          </cell>
          <cell r="M355">
            <v>20572</v>
          </cell>
          <cell r="O355">
            <v>326540</v>
          </cell>
          <cell r="Q355">
            <v>20572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20572</v>
          </cell>
          <cell r="X355">
            <v>138530.4</v>
          </cell>
          <cell r="AA355">
            <v>346</v>
          </cell>
          <cell r="AB355">
            <v>22</v>
          </cell>
          <cell r="AC355">
            <v>6.5573770491803282E-2</v>
          </cell>
          <cell r="AD355">
            <v>0</v>
          </cell>
          <cell r="AE355">
            <v>4</v>
          </cell>
          <cell r="AF355">
            <v>0</v>
          </cell>
          <cell r="AG355">
            <v>326540</v>
          </cell>
          <cell r="AH355">
            <v>0</v>
          </cell>
          <cell r="AI355">
            <v>0</v>
          </cell>
          <cell r="AJ355">
            <v>326540</v>
          </cell>
          <cell r="AK355">
            <v>0</v>
          </cell>
          <cell r="AL355">
            <v>20572</v>
          </cell>
          <cell r="AM355">
            <v>347112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347112</v>
          </cell>
          <cell r="AT355">
            <v>346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BA355">
            <v>346</v>
          </cell>
          <cell r="BB355">
            <v>346</v>
          </cell>
          <cell r="BC355" t="str">
            <v>WINTHROP</v>
          </cell>
          <cell r="BD355">
            <v>326540</v>
          </cell>
          <cell r="BE355">
            <v>399994</v>
          </cell>
          <cell r="BF355">
            <v>0</v>
          </cell>
          <cell r="BG355">
            <v>109002</v>
          </cell>
          <cell r="BH355">
            <v>8956.4</v>
          </cell>
          <cell r="BL355">
            <v>0</v>
          </cell>
          <cell r="BM355">
            <v>117958.39999999999</v>
          </cell>
          <cell r="BN355">
            <v>0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31</v>
          </cell>
          <cell r="E356">
            <v>546774</v>
          </cell>
          <cell r="F356">
            <v>0</v>
          </cell>
          <cell r="G356">
            <v>29062</v>
          </cell>
          <cell r="H356">
            <v>575836</v>
          </cell>
          <cell r="J356">
            <v>29062</v>
          </cell>
          <cell r="K356">
            <v>0</v>
          </cell>
          <cell r="L356">
            <v>157851.95293039072</v>
          </cell>
          <cell r="M356">
            <v>186913.95293039072</v>
          </cell>
          <cell r="O356">
            <v>388922.04706960928</v>
          </cell>
          <cell r="Q356">
            <v>29062</v>
          </cell>
          <cell r="R356">
            <v>0</v>
          </cell>
          <cell r="S356">
            <v>0</v>
          </cell>
          <cell r="T356">
            <v>0</v>
          </cell>
          <cell r="U356">
            <v>157851.95293039072</v>
          </cell>
          <cell r="V356">
            <v>186913.95293039072</v>
          </cell>
          <cell r="X356">
            <v>262521.8</v>
          </cell>
          <cell r="AA356">
            <v>347</v>
          </cell>
          <cell r="AB356">
            <v>31</v>
          </cell>
          <cell r="AC356">
            <v>1.6393442622950821E-2</v>
          </cell>
          <cell r="AD356">
            <v>0</v>
          </cell>
          <cell r="AE356">
            <v>5</v>
          </cell>
          <cell r="AF356">
            <v>0</v>
          </cell>
          <cell r="AG356">
            <v>546774</v>
          </cell>
          <cell r="AH356">
            <v>0</v>
          </cell>
          <cell r="AI356">
            <v>0</v>
          </cell>
          <cell r="AJ356">
            <v>546774</v>
          </cell>
          <cell r="AK356">
            <v>0</v>
          </cell>
          <cell r="AL356">
            <v>29062</v>
          </cell>
          <cell r="AM356">
            <v>575836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575836</v>
          </cell>
          <cell r="AT356">
            <v>347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BA356">
            <v>347</v>
          </cell>
          <cell r="BB356">
            <v>347</v>
          </cell>
          <cell r="BC356" t="str">
            <v>WOBURN</v>
          </cell>
          <cell r="BD356">
            <v>546774</v>
          </cell>
          <cell r="BE356">
            <v>343245</v>
          </cell>
          <cell r="BF356">
            <v>203529</v>
          </cell>
          <cell r="BG356">
            <v>11084.4</v>
          </cell>
          <cell r="BH356">
            <v>18846.400000000001</v>
          </cell>
          <cell r="BL356">
            <v>0</v>
          </cell>
          <cell r="BM356">
            <v>233459.8</v>
          </cell>
          <cell r="BN356">
            <v>157851.95293039072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1978</v>
          </cell>
          <cell r="E357">
            <v>24023049</v>
          </cell>
          <cell r="F357">
            <v>1109704</v>
          </cell>
          <cell r="G357">
            <v>1852194</v>
          </cell>
          <cell r="H357">
            <v>26984947</v>
          </cell>
          <cell r="J357">
            <v>1852194</v>
          </cell>
          <cell r="K357">
            <v>0</v>
          </cell>
          <cell r="L357">
            <v>707435.07756528736</v>
          </cell>
          <cell r="M357">
            <v>2559629.0775652872</v>
          </cell>
          <cell r="O357">
            <v>24425317.922434714</v>
          </cell>
          <cell r="Q357">
            <v>1852194</v>
          </cell>
          <cell r="R357">
            <v>0</v>
          </cell>
          <cell r="S357">
            <v>0</v>
          </cell>
          <cell r="T357">
            <v>0</v>
          </cell>
          <cell r="U357">
            <v>707435.07756528736</v>
          </cell>
          <cell r="V357">
            <v>2559629.0775652872</v>
          </cell>
          <cell r="X357">
            <v>3259515.2</v>
          </cell>
          <cell r="AA357">
            <v>348</v>
          </cell>
          <cell r="AB357">
            <v>1978</v>
          </cell>
          <cell r="AC357">
            <v>2.8430493273542234</v>
          </cell>
          <cell r="AD357">
            <v>0</v>
          </cell>
          <cell r="AE357">
            <v>0</v>
          </cell>
          <cell r="AF357">
            <v>0</v>
          </cell>
          <cell r="AG357">
            <v>24023049</v>
          </cell>
          <cell r="AH357">
            <v>0</v>
          </cell>
          <cell r="AI357">
            <v>0</v>
          </cell>
          <cell r="AJ357">
            <v>24023049</v>
          </cell>
          <cell r="AK357">
            <v>0</v>
          </cell>
          <cell r="AL357">
            <v>1852194</v>
          </cell>
          <cell r="AM357">
            <v>25875243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25875243</v>
          </cell>
          <cell r="AT357">
            <v>348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BA357">
            <v>348</v>
          </cell>
          <cell r="BB357">
            <v>348</v>
          </cell>
          <cell r="BC357" t="str">
            <v>WORCESTER</v>
          </cell>
          <cell r="BD357">
            <v>24023049</v>
          </cell>
          <cell r="BE357">
            <v>23110906</v>
          </cell>
          <cell r="BF357">
            <v>912143</v>
          </cell>
          <cell r="BG357">
            <v>495178.19999999995</v>
          </cell>
          <cell r="BH357">
            <v>0</v>
          </cell>
          <cell r="BL357">
            <v>0</v>
          </cell>
          <cell r="BM357">
            <v>1407321.2</v>
          </cell>
          <cell r="BN357">
            <v>707435.07756528736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X358">
            <v>0</v>
          </cell>
          <cell r="AA358">
            <v>349</v>
          </cell>
          <cell r="BA358">
            <v>349</v>
          </cell>
          <cell r="BB358">
            <v>349</v>
          </cell>
          <cell r="BC358" t="str">
            <v>WORTHINGTON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42</v>
          </cell>
          <cell r="E359">
            <v>695652</v>
          </cell>
          <cell r="F359">
            <v>0</v>
          </cell>
          <cell r="G359">
            <v>39396</v>
          </cell>
          <cell r="H359">
            <v>735048</v>
          </cell>
          <cell r="J359">
            <v>39396</v>
          </cell>
          <cell r="K359">
            <v>0</v>
          </cell>
          <cell r="L359">
            <v>178860.72171016372</v>
          </cell>
          <cell r="M359">
            <v>218256.72171016372</v>
          </cell>
          <cell r="O359">
            <v>516791.27828983625</v>
          </cell>
          <cell r="Q359">
            <v>39396</v>
          </cell>
          <cell r="R359">
            <v>0</v>
          </cell>
          <cell r="S359">
            <v>0</v>
          </cell>
          <cell r="T359">
            <v>0</v>
          </cell>
          <cell r="U359">
            <v>178860.72171016372</v>
          </cell>
          <cell r="V359">
            <v>218256.72171016372</v>
          </cell>
          <cell r="X359">
            <v>419180.4</v>
          </cell>
          <cell r="AA359">
            <v>350</v>
          </cell>
          <cell r="AB359">
            <v>42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695652</v>
          </cell>
          <cell r="AH359">
            <v>0</v>
          </cell>
          <cell r="AI359">
            <v>0</v>
          </cell>
          <cell r="AJ359">
            <v>695652</v>
          </cell>
          <cell r="AK359">
            <v>0</v>
          </cell>
          <cell r="AL359">
            <v>39396</v>
          </cell>
          <cell r="AM359">
            <v>735048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735048</v>
          </cell>
          <cell r="AT359">
            <v>350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BA359">
            <v>350</v>
          </cell>
          <cell r="BB359">
            <v>350</v>
          </cell>
          <cell r="BC359" t="str">
            <v>WRENTHAM</v>
          </cell>
          <cell r="BD359">
            <v>695652</v>
          </cell>
          <cell r="BE359">
            <v>465035</v>
          </cell>
          <cell r="BF359">
            <v>230617</v>
          </cell>
          <cell r="BG359">
            <v>82708.2</v>
          </cell>
          <cell r="BH359">
            <v>66459.199999999997</v>
          </cell>
          <cell r="BL359">
            <v>0</v>
          </cell>
          <cell r="BM359">
            <v>379784.4</v>
          </cell>
          <cell r="BN359">
            <v>178860.72171016372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AA360">
            <v>351</v>
          </cell>
          <cell r="BA360">
            <v>351</v>
          </cell>
          <cell r="BB360">
            <v>351</v>
          </cell>
          <cell r="BC360" t="str">
            <v>YARMOUTH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7</v>
          </cell>
          <cell r="E361">
            <v>113904</v>
          </cell>
          <cell r="F361">
            <v>0</v>
          </cell>
          <cell r="G361">
            <v>6566</v>
          </cell>
          <cell r="H361">
            <v>120470</v>
          </cell>
          <cell r="J361">
            <v>6566</v>
          </cell>
          <cell r="K361">
            <v>0</v>
          </cell>
          <cell r="L361">
            <v>11819.759162866983</v>
          </cell>
          <cell r="M361">
            <v>18385.759162866983</v>
          </cell>
          <cell r="O361">
            <v>102084.24083713302</v>
          </cell>
          <cell r="Q361">
            <v>6566</v>
          </cell>
          <cell r="R361">
            <v>0</v>
          </cell>
          <cell r="S361">
            <v>0</v>
          </cell>
          <cell r="T361">
            <v>0</v>
          </cell>
          <cell r="U361">
            <v>11819.759162866983</v>
          </cell>
          <cell r="V361">
            <v>18385.759162866983</v>
          </cell>
          <cell r="X361">
            <v>57594.400000000001</v>
          </cell>
          <cell r="AA361">
            <v>352</v>
          </cell>
          <cell r="AB361">
            <v>7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113904</v>
          </cell>
          <cell r="AH361">
            <v>0</v>
          </cell>
          <cell r="AI361">
            <v>0</v>
          </cell>
          <cell r="AJ361">
            <v>113904</v>
          </cell>
          <cell r="AK361">
            <v>0</v>
          </cell>
          <cell r="AL361">
            <v>6566</v>
          </cell>
          <cell r="AM361">
            <v>120470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120470</v>
          </cell>
          <cell r="AT361">
            <v>352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BA361">
            <v>352</v>
          </cell>
          <cell r="BB361">
            <v>352</v>
          </cell>
          <cell r="BC361" t="str">
            <v>DEVENS</v>
          </cell>
          <cell r="BD361">
            <v>113904</v>
          </cell>
          <cell r="BE361">
            <v>98664</v>
          </cell>
          <cell r="BF361">
            <v>15240</v>
          </cell>
          <cell r="BG361">
            <v>23706</v>
          </cell>
          <cell r="BH361">
            <v>12082.400000000001</v>
          </cell>
          <cell r="BL361">
            <v>0</v>
          </cell>
          <cell r="BM361">
            <v>51028.4</v>
          </cell>
          <cell r="BN361">
            <v>11819.759162866983</v>
          </cell>
        </row>
        <row r="362">
          <cell r="A362">
            <v>406</v>
          </cell>
          <cell r="B362">
            <v>406</v>
          </cell>
          <cell r="C362" t="str">
            <v>NORTHAMPTON SMITH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X362">
            <v>0</v>
          </cell>
          <cell r="AA362">
            <v>406</v>
          </cell>
          <cell r="BA362">
            <v>406</v>
          </cell>
          <cell r="BB362">
            <v>406</v>
          </cell>
          <cell r="BC362" t="str">
            <v>NORTHAMPTON SMITH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L362">
            <v>0</v>
          </cell>
          <cell r="BM362">
            <v>0</v>
          </cell>
          <cell r="BN362">
            <v>0</v>
          </cell>
        </row>
        <row r="363">
          <cell r="A363">
            <v>600</v>
          </cell>
          <cell r="B363">
            <v>701</v>
          </cell>
          <cell r="C363" t="str">
            <v>ACTON BOXBOROUGH</v>
          </cell>
          <cell r="D363">
            <v>26</v>
          </cell>
          <cell r="E363">
            <v>367380</v>
          </cell>
          <cell r="F363">
            <v>0</v>
          </cell>
          <cell r="G363">
            <v>24388</v>
          </cell>
          <cell r="H363">
            <v>391768</v>
          </cell>
          <cell r="J363">
            <v>24388</v>
          </cell>
          <cell r="K363">
            <v>0</v>
          </cell>
          <cell r="L363">
            <v>63965.527359413027</v>
          </cell>
          <cell r="M363">
            <v>88353.527359413027</v>
          </cell>
          <cell r="O363">
            <v>303414.47264058696</v>
          </cell>
          <cell r="Q363">
            <v>24388</v>
          </cell>
          <cell r="R363">
            <v>0</v>
          </cell>
          <cell r="S363">
            <v>0</v>
          </cell>
          <cell r="T363">
            <v>0</v>
          </cell>
          <cell r="U363">
            <v>63965.527359413027</v>
          </cell>
          <cell r="V363">
            <v>88353.527359413027</v>
          </cell>
          <cell r="X363">
            <v>106863</v>
          </cell>
          <cell r="AA363">
            <v>600</v>
          </cell>
          <cell r="AB363">
            <v>26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367380</v>
          </cell>
          <cell r="AH363">
            <v>0</v>
          </cell>
          <cell r="AI363">
            <v>0</v>
          </cell>
          <cell r="AJ363">
            <v>367380</v>
          </cell>
          <cell r="AK363">
            <v>0</v>
          </cell>
          <cell r="AL363">
            <v>24388</v>
          </cell>
          <cell r="AM363">
            <v>391768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391768</v>
          </cell>
          <cell r="AT363">
            <v>600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BA363">
            <v>600</v>
          </cell>
          <cell r="BB363">
            <v>701</v>
          </cell>
          <cell r="BC363" t="str">
            <v>ACTON BOXBOROUGH</v>
          </cell>
          <cell r="BD363">
            <v>367380</v>
          </cell>
          <cell r="BE363">
            <v>284905</v>
          </cell>
          <cell r="BF363">
            <v>82475</v>
          </cell>
          <cell r="BG363">
            <v>0</v>
          </cell>
          <cell r="BH363">
            <v>0</v>
          </cell>
          <cell r="BL363">
            <v>0</v>
          </cell>
          <cell r="BM363">
            <v>82475</v>
          </cell>
          <cell r="BN363">
            <v>63965.527359413027</v>
          </cell>
        </row>
        <row r="364">
          <cell r="A364">
            <v>603</v>
          </cell>
          <cell r="B364">
            <v>702</v>
          </cell>
          <cell r="C364" t="str">
            <v>HOOSAC VALLEY</v>
          </cell>
          <cell r="D364">
            <v>81</v>
          </cell>
          <cell r="E364">
            <v>1015578</v>
          </cell>
          <cell r="F364">
            <v>0</v>
          </cell>
          <cell r="G364">
            <v>74115</v>
          </cell>
          <cell r="H364">
            <v>1089693</v>
          </cell>
          <cell r="J364">
            <v>74115</v>
          </cell>
          <cell r="K364">
            <v>0</v>
          </cell>
          <cell r="L364">
            <v>0</v>
          </cell>
          <cell r="M364">
            <v>74115</v>
          </cell>
          <cell r="O364">
            <v>1015578</v>
          </cell>
          <cell r="Q364">
            <v>74115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74115</v>
          </cell>
          <cell r="X364">
            <v>156618.20000000001</v>
          </cell>
          <cell r="AA364">
            <v>603</v>
          </cell>
          <cell r="AB364">
            <v>81</v>
          </cell>
          <cell r="AC364">
            <v>1.9596774193548374</v>
          </cell>
          <cell r="AD364">
            <v>0</v>
          </cell>
          <cell r="AE364">
            <v>0</v>
          </cell>
          <cell r="AF364">
            <v>0</v>
          </cell>
          <cell r="AG364">
            <v>1015578</v>
          </cell>
          <cell r="AH364">
            <v>0</v>
          </cell>
          <cell r="AI364">
            <v>0</v>
          </cell>
          <cell r="AJ364">
            <v>1015578</v>
          </cell>
          <cell r="AK364">
            <v>0</v>
          </cell>
          <cell r="AL364">
            <v>74115</v>
          </cell>
          <cell r="AM364">
            <v>1089693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1089693</v>
          </cell>
          <cell r="AT364">
            <v>603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BA364">
            <v>603</v>
          </cell>
          <cell r="BB364">
            <v>702</v>
          </cell>
          <cell r="BC364" t="str">
            <v>ADAMS CHESHIRE</v>
          </cell>
          <cell r="BD364">
            <v>1015578</v>
          </cell>
          <cell r="BE364">
            <v>1019548</v>
          </cell>
          <cell r="BF364">
            <v>0</v>
          </cell>
          <cell r="BG364">
            <v>0</v>
          </cell>
          <cell r="BH364">
            <v>82503.200000000012</v>
          </cell>
          <cell r="BL364">
            <v>0</v>
          </cell>
          <cell r="BM364">
            <v>82503.200000000012</v>
          </cell>
          <cell r="BN364">
            <v>0</v>
          </cell>
        </row>
        <row r="365">
          <cell r="A365">
            <v>605</v>
          </cell>
          <cell r="B365">
            <v>703</v>
          </cell>
          <cell r="C365" t="str">
            <v>AMHERST PELHAM</v>
          </cell>
          <cell r="D365">
            <v>88</v>
          </cell>
          <cell r="E365">
            <v>1633222</v>
          </cell>
          <cell r="F365">
            <v>0</v>
          </cell>
          <cell r="G365">
            <v>82544</v>
          </cell>
          <cell r="H365">
            <v>1715766</v>
          </cell>
          <cell r="J365">
            <v>82544</v>
          </cell>
          <cell r="K365">
            <v>0</v>
          </cell>
          <cell r="L365">
            <v>79646.097618917265</v>
          </cell>
          <cell r="M365">
            <v>162190.09761891727</v>
          </cell>
          <cell r="O365">
            <v>1553575.9023810828</v>
          </cell>
          <cell r="Q365">
            <v>82544</v>
          </cell>
          <cell r="R365">
            <v>0</v>
          </cell>
          <cell r="S365">
            <v>0</v>
          </cell>
          <cell r="T365">
            <v>0</v>
          </cell>
          <cell r="U365">
            <v>79646.097618917265</v>
          </cell>
          <cell r="V365">
            <v>162190.09761891727</v>
          </cell>
          <cell r="X365">
            <v>213515.6</v>
          </cell>
          <cell r="AA365">
            <v>605</v>
          </cell>
          <cell r="AB365">
            <v>88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1633222</v>
          </cell>
          <cell r="AH365">
            <v>0</v>
          </cell>
          <cell r="AI365">
            <v>0</v>
          </cell>
          <cell r="AJ365">
            <v>1633222</v>
          </cell>
          <cell r="AK365">
            <v>0</v>
          </cell>
          <cell r="AL365">
            <v>82544</v>
          </cell>
          <cell r="AM365">
            <v>1715766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1715766</v>
          </cell>
          <cell r="AT365">
            <v>605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BA365">
            <v>605</v>
          </cell>
          <cell r="BB365">
            <v>703</v>
          </cell>
          <cell r="BC365" t="str">
            <v>AMHERST PELHAM</v>
          </cell>
          <cell r="BD365">
            <v>1633222</v>
          </cell>
          <cell r="BE365">
            <v>1530529</v>
          </cell>
          <cell r="BF365">
            <v>102693</v>
          </cell>
          <cell r="BG365">
            <v>28278.6</v>
          </cell>
          <cell r="BH365">
            <v>0</v>
          </cell>
          <cell r="BL365">
            <v>0</v>
          </cell>
          <cell r="BM365">
            <v>130971.6</v>
          </cell>
          <cell r="BN365">
            <v>79646.097618917265</v>
          </cell>
        </row>
        <row r="366">
          <cell r="A366">
            <v>610</v>
          </cell>
          <cell r="B366">
            <v>704</v>
          </cell>
          <cell r="C366" t="str">
            <v>ASHBURNHAM WESTMINSTER</v>
          </cell>
          <cell r="D366">
            <v>19</v>
          </cell>
          <cell r="E366">
            <v>222069</v>
          </cell>
          <cell r="F366">
            <v>0</v>
          </cell>
          <cell r="G366">
            <v>17822</v>
          </cell>
          <cell r="H366">
            <v>239891</v>
          </cell>
          <cell r="J366">
            <v>17822</v>
          </cell>
          <cell r="K366">
            <v>0</v>
          </cell>
          <cell r="L366">
            <v>69498.477613211784</v>
          </cell>
          <cell r="M366">
            <v>87320.477613211784</v>
          </cell>
          <cell r="O366">
            <v>152570.52238678822</v>
          </cell>
          <cell r="Q366">
            <v>17822</v>
          </cell>
          <cell r="R366">
            <v>0</v>
          </cell>
          <cell r="S366">
            <v>0</v>
          </cell>
          <cell r="T366">
            <v>0</v>
          </cell>
          <cell r="U366">
            <v>69498.477613211784</v>
          </cell>
          <cell r="V366">
            <v>87320.477613211784</v>
          </cell>
          <cell r="X366">
            <v>123025</v>
          </cell>
          <cell r="AA366">
            <v>610</v>
          </cell>
          <cell r="AB366">
            <v>19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222069</v>
          </cell>
          <cell r="AH366">
            <v>0</v>
          </cell>
          <cell r="AI366">
            <v>0</v>
          </cell>
          <cell r="AJ366">
            <v>222069</v>
          </cell>
          <cell r="AK366">
            <v>0</v>
          </cell>
          <cell r="AL366">
            <v>17822</v>
          </cell>
          <cell r="AM366">
            <v>239891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239891</v>
          </cell>
          <cell r="AT366">
            <v>610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BA366">
            <v>610</v>
          </cell>
          <cell r="BB366">
            <v>704</v>
          </cell>
          <cell r="BC366" t="str">
            <v>ASHBURNHAM WESTMINSTER</v>
          </cell>
          <cell r="BD366">
            <v>222069</v>
          </cell>
          <cell r="BE366">
            <v>132460</v>
          </cell>
          <cell r="BF366">
            <v>89609</v>
          </cell>
          <cell r="BG366">
            <v>15594</v>
          </cell>
          <cell r="BH366">
            <v>0</v>
          </cell>
          <cell r="BL366">
            <v>0</v>
          </cell>
          <cell r="BM366">
            <v>105203</v>
          </cell>
          <cell r="BN366">
            <v>69498.477613211784</v>
          </cell>
        </row>
        <row r="367">
          <cell r="A367">
            <v>615</v>
          </cell>
          <cell r="B367">
            <v>705</v>
          </cell>
          <cell r="C367" t="str">
            <v>ATHOL ROYALSTON</v>
          </cell>
          <cell r="D367">
            <v>5</v>
          </cell>
          <cell r="E367">
            <v>51091</v>
          </cell>
          <cell r="F367">
            <v>0</v>
          </cell>
          <cell r="G367">
            <v>4690</v>
          </cell>
          <cell r="H367">
            <v>55781</v>
          </cell>
          <cell r="J367">
            <v>4690</v>
          </cell>
          <cell r="K367">
            <v>0</v>
          </cell>
          <cell r="L367">
            <v>15811.642391953359</v>
          </cell>
          <cell r="M367">
            <v>20501.642391953359</v>
          </cell>
          <cell r="O367">
            <v>35279.357608046645</v>
          </cell>
          <cell r="Q367">
            <v>4690</v>
          </cell>
          <cell r="R367">
            <v>0</v>
          </cell>
          <cell r="S367">
            <v>0</v>
          </cell>
          <cell r="T367">
            <v>0</v>
          </cell>
          <cell r="U367">
            <v>15811.642391953359</v>
          </cell>
          <cell r="V367">
            <v>20501.642391953359</v>
          </cell>
          <cell r="X367">
            <v>37109.4</v>
          </cell>
          <cell r="AA367">
            <v>615</v>
          </cell>
          <cell r="AB367">
            <v>5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51091</v>
          </cell>
          <cell r="AH367">
            <v>0</v>
          </cell>
          <cell r="AI367">
            <v>0</v>
          </cell>
          <cell r="AJ367">
            <v>51091</v>
          </cell>
          <cell r="AK367">
            <v>0</v>
          </cell>
          <cell r="AL367">
            <v>4690</v>
          </cell>
          <cell r="AM367">
            <v>55781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55781</v>
          </cell>
          <cell r="AT367">
            <v>615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BA367">
            <v>615</v>
          </cell>
          <cell r="BB367">
            <v>705</v>
          </cell>
          <cell r="BC367" t="str">
            <v>ATHOL ROYALSTON</v>
          </cell>
          <cell r="BD367">
            <v>51091</v>
          </cell>
          <cell r="BE367">
            <v>30704</v>
          </cell>
          <cell r="BF367">
            <v>20387</v>
          </cell>
          <cell r="BG367">
            <v>12032.4</v>
          </cell>
          <cell r="BH367">
            <v>0</v>
          </cell>
          <cell r="BL367">
            <v>0</v>
          </cell>
          <cell r="BM367">
            <v>32419.4</v>
          </cell>
          <cell r="BN367">
            <v>15811.642391953359</v>
          </cell>
        </row>
        <row r="368">
          <cell r="A368">
            <v>616</v>
          </cell>
          <cell r="B368">
            <v>616</v>
          </cell>
          <cell r="C368" t="str">
            <v>AYER SHIRLEY</v>
          </cell>
          <cell r="D368">
            <v>67</v>
          </cell>
          <cell r="E368">
            <v>960095</v>
          </cell>
          <cell r="F368">
            <v>0</v>
          </cell>
          <cell r="G368">
            <v>62846</v>
          </cell>
          <cell r="H368">
            <v>1022941</v>
          </cell>
          <cell r="J368">
            <v>62846</v>
          </cell>
          <cell r="K368">
            <v>0</v>
          </cell>
          <cell r="L368">
            <v>66483.042992133909</v>
          </cell>
          <cell r="M368">
            <v>129329.04299213391</v>
          </cell>
          <cell r="O368">
            <v>893611.95700786612</v>
          </cell>
          <cell r="Q368">
            <v>62846</v>
          </cell>
          <cell r="R368">
            <v>0</v>
          </cell>
          <cell r="S368">
            <v>0</v>
          </cell>
          <cell r="T368">
            <v>0</v>
          </cell>
          <cell r="U368">
            <v>66483.042992133909</v>
          </cell>
          <cell r="V368">
            <v>129329.04299213391</v>
          </cell>
          <cell r="X368">
            <v>167706.20000000001</v>
          </cell>
          <cell r="AA368">
            <v>616</v>
          </cell>
          <cell r="AB368">
            <v>67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960095</v>
          </cell>
          <cell r="AH368">
            <v>0</v>
          </cell>
          <cell r="AI368">
            <v>0</v>
          </cell>
          <cell r="AJ368">
            <v>960095</v>
          </cell>
          <cell r="AK368">
            <v>0</v>
          </cell>
          <cell r="AL368">
            <v>62846</v>
          </cell>
          <cell r="AM368">
            <v>1022941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1022941</v>
          </cell>
          <cell r="AT368">
            <v>616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BA368">
            <v>616</v>
          </cell>
          <cell r="BB368">
            <v>616</v>
          </cell>
          <cell r="BC368" t="str">
            <v>AYER SHIRLEY</v>
          </cell>
          <cell r="BD368">
            <v>960095</v>
          </cell>
          <cell r="BE368">
            <v>874374</v>
          </cell>
          <cell r="BF368">
            <v>85721</v>
          </cell>
          <cell r="BG368">
            <v>0</v>
          </cell>
          <cell r="BH368">
            <v>19139.2</v>
          </cell>
          <cell r="BL368">
            <v>0</v>
          </cell>
          <cell r="BM368">
            <v>104860.2</v>
          </cell>
          <cell r="BN368">
            <v>66483.042992133909</v>
          </cell>
        </row>
        <row r="369">
          <cell r="A369">
            <v>618</v>
          </cell>
          <cell r="B369">
            <v>706</v>
          </cell>
          <cell r="C369" t="str">
            <v>BERKSHIRE HILLS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O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X369">
            <v>4511.2000000000007</v>
          </cell>
          <cell r="AA369">
            <v>618</v>
          </cell>
          <cell r="BA369">
            <v>618</v>
          </cell>
          <cell r="BB369">
            <v>706</v>
          </cell>
          <cell r="BC369" t="str">
            <v>BERKSHIRE HILLS</v>
          </cell>
          <cell r="BD369">
            <v>0</v>
          </cell>
          <cell r="BE369">
            <v>10218</v>
          </cell>
          <cell r="BF369">
            <v>0</v>
          </cell>
          <cell r="BG369">
            <v>1272</v>
          </cell>
          <cell r="BH369">
            <v>3239.2000000000003</v>
          </cell>
          <cell r="BL369">
            <v>0</v>
          </cell>
          <cell r="BM369">
            <v>4511.2000000000007</v>
          </cell>
          <cell r="BN369">
            <v>0</v>
          </cell>
        </row>
        <row r="370">
          <cell r="A370">
            <v>620</v>
          </cell>
          <cell r="B370">
            <v>707</v>
          </cell>
          <cell r="C370" t="str">
            <v>BERLIN BOYLSTON</v>
          </cell>
          <cell r="D370">
            <v>12</v>
          </cell>
          <cell r="E370">
            <v>199534</v>
          </cell>
          <cell r="F370">
            <v>0</v>
          </cell>
          <cell r="G370">
            <v>11256</v>
          </cell>
          <cell r="H370">
            <v>210790</v>
          </cell>
          <cell r="J370">
            <v>11256</v>
          </cell>
          <cell r="K370">
            <v>0</v>
          </cell>
          <cell r="L370">
            <v>1949.019342275901</v>
          </cell>
          <cell r="M370">
            <v>13205.0193422759</v>
          </cell>
          <cell r="O370">
            <v>197584.98065772411</v>
          </cell>
          <cell r="Q370">
            <v>11256</v>
          </cell>
          <cell r="R370">
            <v>0</v>
          </cell>
          <cell r="S370">
            <v>0</v>
          </cell>
          <cell r="T370">
            <v>0</v>
          </cell>
          <cell r="U370">
            <v>1949.019342275901</v>
          </cell>
          <cell r="V370">
            <v>13205.0193422759</v>
          </cell>
          <cell r="X370">
            <v>23372.6</v>
          </cell>
          <cell r="AA370">
            <v>620</v>
          </cell>
          <cell r="AB370">
            <v>12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199534</v>
          </cell>
          <cell r="AH370">
            <v>0</v>
          </cell>
          <cell r="AI370">
            <v>0</v>
          </cell>
          <cell r="AJ370">
            <v>199534</v>
          </cell>
          <cell r="AK370">
            <v>0</v>
          </cell>
          <cell r="AL370">
            <v>11256</v>
          </cell>
          <cell r="AM370">
            <v>210790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210790</v>
          </cell>
          <cell r="AT370">
            <v>620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BA370">
            <v>620</v>
          </cell>
          <cell r="BB370">
            <v>707</v>
          </cell>
          <cell r="BC370" t="str">
            <v>BERLIN BOYLSTON</v>
          </cell>
          <cell r="BD370">
            <v>199534</v>
          </cell>
          <cell r="BE370">
            <v>197021</v>
          </cell>
          <cell r="BF370">
            <v>2513</v>
          </cell>
          <cell r="BG370">
            <v>0</v>
          </cell>
          <cell r="BH370">
            <v>9603.6</v>
          </cell>
          <cell r="BL370">
            <v>0</v>
          </cell>
          <cell r="BM370">
            <v>12116.6</v>
          </cell>
          <cell r="BN370">
            <v>1949.019342275901</v>
          </cell>
        </row>
        <row r="371">
          <cell r="A371">
            <v>622</v>
          </cell>
          <cell r="B371">
            <v>765</v>
          </cell>
          <cell r="C371" t="str">
            <v>BLACKSTONE MILLVILLE</v>
          </cell>
          <cell r="D371">
            <v>35</v>
          </cell>
          <cell r="E371">
            <v>471590</v>
          </cell>
          <cell r="F371">
            <v>0</v>
          </cell>
          <cell r="G371">
            <v>32830</v>
          </cell>
          <cell r="H371">
            <v>504420</v>
          </cell>
          <cell r="J371">
            <v>32830</v>
          </cell>
          <cell r="K371">
            <v>0</v>
          </cell>
          <cell r="L371">
            <v>324403.5278115609</v>
          </cell>
          <cell r="M371">
            <v>357233.5278115609</v>
          </cell>
          <cell r="O371">
            <v>147186.4721884391</v>
          </cell>
          <cell r="Q371">
            <v>32830</v>
          </cell>
          <cell r="R371">
            <v>0</v>
          </cell>
          <cell r="S371">
            <v>0</v>
          </cell>
          <cell r="T371">
            <v>0</v>
          </cell>
          <cell r="U371">
            <v>324403.5278115609</v>
          </cell>
          <cell r="V371">
            <v>357233.5278115609</v>
          </cell>
          <cell r="X371">
            <v>470586.4</v>
          </cell>
          <cell r="AA371">
            <v>622</v>
          </cell>
          <cell r="AB371">
            <v>35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471590</v>
          </cell>
          <cell r="AH371">
            <v>0</v>
          </cell>
          <cell r="AI371">
            <v>0</v>
          </cell>
          <cell r="AJ371">
            <v>471590</v>
          </cell>
          <cell r="AK371">
            <v>0</v>
          </cell>
          <cell r="AL371">
            <v>32830</v>
          </cell>
          <cell r="AM371">
            <v>504420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504420</v>
          </cell>
          <cell r="AT371">
            <v>622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BA371">
            <v>622</v>
          </cell>
          <cell r="BB371">
            <v>765</v>
          </cell>
          <cell r="BC371" t="str">
            <v>BLACKSTONE MILLVILLE</v>
          </cell>
          <cell r="BD371">
            <v>471590</v>
          </cell>
          <cell r="BE371">
            <v>53315</v>
          </cell>
          <cell r="BF371">
            <v>418275</v>
          </cell>
          <cell r="BG371">
            <v>19481.399999999998</v>
          </cell>
          <cell r="BH371">
            <v>0</v>
          </cell>
          <cell r="BL371">
            <v>0</v>
          </cell>
          <cell r="BM371">
            <v>437756.4</v>
          </cell>
          <cell r="BN371">
            <v>324403.5278115609</v>
          </cell>
        </row>
        <row r="372">
          <cell r="A372">
            <v>625</v>
          </cell>
          <cell r="B372">
            <v>710</v>
          </cell>
          <cell r="C372" t="str">
            <v>BRIDGEWATER RAYNHAM</v>
          </cell>
          <cell r="D372">
            <v>27</v>
          </cell>
          <cell r="E372">
            <v>382052</v>
          </cell>
          <cell r="F372">
            <v>0</v>
          </cell>
          <cell r="G372">
            <v>25320</v>
          </cell>
          <cell r="H372">
            <v>407372</v>
          </cell>
          <cell r="J372">
            <v>25320</v>
          </cell>
          <cell r="K372">
            <v>0</v>
          </cell>
          <cell r="L372">
            <v>102809.41304924439</v>
          </cell>
          <cell r="M372">
            <v>128129.41304924439</v>
          </cell>
          <cell r="O372">
            <v>279242.58695075562</v>
          </cell>
          <cell r="Q372">
            <v>25320</v>
          </cell>
          <cell r="R372">
            <v>0</v>
          </cell>
          <cell r="S372">
            <v>0</v>
          </cell>
          <cell r="T372">
            <v>0</v>
          </cell>
          <cell r="U372">
            <v>102809.41304924439</v>
          </cell>
          <cell r="V372">
            <v>128129.41304924439</v>
          </cell>
          <cell r="X372">
            <v>236408</v>
          </cell>
          <cell r="AA372">
            <v>625</v>
          </cell>
          <cell r="AB372">
            <v>27</v>
          </cell>
          <cell r="AC372">
            <v>6.2111801242236021E-3</v>
          </cell>
          <cell r="AD372">
            <v>0</v>
          </cell>
          <cell r="AE372">
            <v>0</v>
          </cell>
          <cell r="AF372">
            <v>0</v>
          </cell>
          <cell r="AG372">
            <v>382052</v>
          </cell>
          <cell r="AH372">
            <v>0</v>
          </cell>
          <cell r="AI372">
            <v>0</v>
          </cell>
          <cell r="AJ372">
            <v>382052</v>
          </cell>
          <cell r="AK372">
            <v>0</v>
          </cell>
          <cell r="AL372">
            <v>25320</v>
          </cell>
          <cell r="AM372">
            <v>407372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407372</v>
          </cell>
          <cell r="AT372">
            <v>625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BA372">
            <v>625</v>
          </cell>
          <cell r="BB372">
            <v>710</v>
          </cell>
          <cell r="BC372" t="str">
            <v>BRIDGEWATER RAYNHAM</v>
          </cell>
          <cell r="BD372">
            <v>382052</v>
          </cell>
          <cell r="BE372">
            <v>249493</v>
          </cell>
          <cell r="BF372">
            <v>132559</v>
          </cell>
          <cell r="BG372">
            <v>51155.4</v>
          </cell>
          <cell r="BH372">
            <v>27373.600000000002</v>
          </cell>
          <cell r="BL372">
            <v>0</v>
          </cell>
          <cell r="BM372">
            <v>211088</v>
          </cell>
          <cell r="BN372">
            <v>102809.41304924439</v>
          </cell>
        </row>
        <row r="373">
          <cell r="A373">
            <v>632</v>
          </cell>
          <cell r="B373">
            <v>632</v>
          </cell>
          <cell r="C373" t="str">
            <v>CHESTERFIELD GOSHEN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O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AA373">
            <v>632</v>
          </cell>
          <cell r="BA373">
            <v>632</v>
          </cell>
          <cell r="BB373">
            <v>632</v>
          </cell>
          <cell r="BC373" t="str">
            <v>CHESTERFIELD GOSHEN</v>
          </cell>
          <cell r="BD373">
            <v>0</v>
          </cell>
          <cell r="BE373">
            <v>10218</v>
          </cell>
          <cell r="BF373">
            <v>0</v>
          </cell>
          <cell r="BG373">
            <v>0</v>
          </cell>
          <cell r="BH373">
            <v>0</v>
          </cell>
          <cell r="BL373">
            <v>0</v>
          </cell>
          <cell r="BM373">
            <v>0</v>
          </cell>
          <cell r="BN373">
            <v>0</v>
          </cell>
        </row>
        <row r="374">
          <cell r="A374">
            <v>635</v>
          </cell>
          <cell r="B374">
            <v>712</v>
          </cell>
          <cell r="C374" t="str">
            <v>CENTRAL BERKSHIRE</v>
          </cell>
          <cell r="D374">
            <v>23</v>
          </cell>
          <cell r="E374">
            <v>329168</v>
          </cell>
          <cell r="F374">
            <v>0</v>
          </cell>
          <cell r="G374">
            <v>21091</v>
          </cell>
          <cell r="H374">
            <v>350259</v>
          </cell>
          <cell r="J374">
            <v>21091</v>
          </cell>
          <cell r="K374">
            <v>0</v>
          </cell>
          <cell r="L374">
            <v>0</v>
          </cell>
          <cell r="M374">
            <v>21091</v>
          </cell>
          <cell r="O374">
            <v>329168</v>
          </cell>
          <cell r="Q374">
            <v>21091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21091</v>
          </cell>
          <cell r="X374">
            <v>62871</v>
          </cell>
          <cell r="AA374">
            <v>635</v>
          </cell>
          <cell r="AB374">
            <v>23</v>
          </cell>
          <cell r="AC374">
            <v>0.50806451612903214</v>
          </cell>
          <cell r="AD374">
            <v>0</v>
          </cell>
          <cell r="AE374">
            <v>0</v>
          </cell>
          <cell r="AF374">
            <v>0</v>
          </cell>
          <cell r="AG374">
            <v>329168</v>
          </cell>
          <cell r="AH374">
            <v>0</v>
          </cell>
          <cell r="AI374">
            <v>0</v>
          </cell>
          <cell r="AJ374">
            <v>329168</v>
          </cell>
          <cell r="AK374">
            <v>0</v>
          </cell>
          <cell r="AL374">
            <v>21091</v>
          </cell>
          <cell r="AM374">
            <v>350259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350259</v>
          </cell>
          <cell r="AT374">
            <v>635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BA374">
            <v>635</v>
          </cell>
          <cell r="BB374">
            <v>712</v>
          </cell>
          <cell r="BC374" t="str">
            <v>CENTRAL BERKSHIRE</v>
          </cell>
          <cell r="BD374">
            <v>329168</v>
          </cell>
          <cell r="BE374">
            <v>369944</v>
          </cell>
          <cell r="BF374">
            <v>0</v>
          </cell>
          <cell r="BG374">
            <v>33259.199999999997</v>
          </cell>
          <cell r="BH374">
            <v>8520.8000000000011</v>
          </cell>
          <cell r="BL374">
            <v>0</v>
          </cell>
          <cell r="BM374">
            <v>41780</v>
          </cell>
          <cell r="BN374">
            <v>0</v>
          </cell>
        </row>
        <row r="375">
          <cell r="A375">
            <v>640</v>
          </cell>
          <cell r="B375">
            <v>713</v>
          </cell>
          <cell r="C375" t="str">
            <v>CONCORD CARLISLE</v>
          </cell>
          <cell r="D375">
            <v>3</v>
          </cell>
          <cell r="E375">
            <v>57189</v>
          </cell>
          <cell r="F375">
            <v>0</v>
          </cell>
          <cell r="G375">
            <v>2814</v>
          </cell>
          <cell r="H375">
            <v>60003</v>
          </cell>
          <cell r="J375">
            <v>2814</v>
          </cell>
          <cell r="K375">
            <v>0</v>
          </cell>
          <cell r="L375">
            <v>0</v>
          </cell>
          <cell r="M375">
            <v>2814</v>
          </cell>
          <cell r="O375">
            <v>57189</v>
          </cell>
          <cell r="Q375">
            <v>2814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2814</v>
          </cell>
          <cell r="X375">
            <v>5686.7999999999993</v>
          </cell>
          <cell r="AA375">
            <v>640</v>
          </cell>
          <cell r="AB375">
            <v>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57189</v>
          </cell>
          <cell r="AH375">
            <v>0</v>
          </cell>
          <cell r="AI375">
            <v>0</v>
          </cell>
          <cell r="AJ375">
            <v>57189</v>
          </cell>
          <cell r="AK375">
            <v>0</v>
          </cell>
          <cell r="AL375">
            <v>2814</v>
          </cell>
          <cell r="AM375">
            <v>60003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60003</v>
          </cell>
          <cell r="AT375">
            <v>640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BA375">
            <v>640</v>
          </cell>
          <cell r="BB375">
            <v>713</v>
          </cell>
          <cell r="BC375" t="str">
            <v>CONCORD CARLISLE</v>
          </cell>
          <cell r="BD375">
            <v>57189</v>
          </cell>
          <cell r="BE375">
            <v>71720</v>
          </cell>
          <cell r="BF375">
            <v>0</v>
          </cell>
          <cell r="BG375">
            <v>2872.7999999999997</v>
          </cell>
          <cell r="BH375">
            <v>0</v>
          </cell>
          <cell r="BL375">
            <v>0</v>
          </cell>
          <cell r="BM375">
            <v>2872.7999999999997</v>
          </cell>
          <cell r="BN375">
            <v>0</v>
          </cell>
        </row>
        <row r="376">
          <cell r="A376">
            <v>645</v>
          </cell>
          <cell r="B376">
            <v>714</v>
          </cell>
          <cell r="C376" t="str">
            <v>DENNIS YARMOUTH</v>
          </cell>
          <cell r="D376">
            <v>139</v>
          </cell>
          <cell r="E376">
            <v>1972010</v>
          </cell>
          <cell r="F376">
            <v>0</v>
          </cell>
          <cell r="G376">
            <v>130382</v>
          </cell>
          <cell r="H376">
            <v>2102392</v>
          </cell>
          <cell r="J376">
            <v>130382</v>
          </cell>
          <cell r="K376">
            <v>0</v>
          </cell>
          <cell r="L376">
            <v>121223.10872147456</v>
          </cell>
          <cell r="M376">
            <v>251605.10872147456</v>
          </cell>
          <cell r="O376">
            <v>1850786.8912785253</v>
          </cell>
          <cell r="Q376">
            <v>130382</v>
          </cell>
          <cell r="R376">
            <v>0</v>
          </cell>
          <cell r="S376">
            <v>0</v>
          </cell>
          <cell r="T376">
            <v>0</v>
          </cell>
          <cell r="U376">
            <v>121223.10872147456</v>
          </cell>
          <cell r="V376">
            <v>251605.10872147456</v>
          </cell>
          <cell r="X376">
            <v>335888.6</v>
          </cell>
          <cell r="AA376">
            <v>645</v>
          </cell>
          <cell r="AB376">
            <v>139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1972010</v>
          </cell>
          <cell r="AH376">
            <v>0</v>
          </cell>
          <cell r="AI376">
            <v>0</v>
          </cell>
          <cell r="AJ376">
            <v>1972010</v>
          </cell>
          <cell r="AK376">
            <v>0</v>
          </cell>
          <cell r="AL376">
            <v>130382</v>
          </cell>
          <cell r="AM376">
            <v>2102392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2102392</v>
          </cell>
          <cell r="AT376">
            <v>645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BA376">
            <v>645</v>
          </cell>
          <cell r="BB376">
            <v>714</v>
          </cell>
          <cell r="BC376" t="str">
            <v>DENNIS YARMOUTH</v>
          </cell>
          <cell r="BD376">
            <v>1972010</v>
          </cell>
          <cell r="BE376">
            <v>1815709</v>
          </cell>
          <cell r="BF376">
            <v>156301</v>
          </cell>
          <cell r="BG376">
            <v>3423.6</v>
          </cell>
          <cell r="BH376">
            <v>45782</v>
          </cell>
          <cell r="BL376">
            <v>0</v>
          </cell>
          <cell r="BM376">
            <v>205506.6</v>
          </cell>
          <cell r="BN376">
            <v>121223.10872147456</v>
          </cell>
        </row>
        <row r="377">
          <cell r="A377">
            <v>650</v>
          </cell>
          <cell r="B377">
            <v>715</v>
          </cell>
          <cell r="C377" t="str">
            <v>DIGHTON REHOBOTH</v>
          </cell>
          <cell r="D377">
            <v>7</v>
          </cell>
          <cell r="E377">
            <v>108602</v>
          </cell>
          <cell r="F377">
            <v>0</v>
          </cell>
          <cell r="G377">
            <v>6566</v>
          </cell>
          <cell r="H377">
            <v>115168</v>
          </cell>
          <cell r="J377">
            <v>6566</v>
          </cell>
          <cell r="K377">
            <v>0</v>
          </cell>
          <cell r="L377">
            <v>32373.265565435089</v>
          </cell>
          <cell r="M377">
            <v>38939.265565435089</v>
          </cell>
          <cell r="O377">
            <v>76228.734434564918</v>
          </cell>
          <cell r="Q377">
            <v>6566</v>
          </cell>
          <cell r="R377">
            <v>0</v>
          </cell>
          <cell r="S377">
            <v>0</v>
          </cell>
          <cell r="T377">
            <v>0</v>
          </cell>
          <cell r="U377">
            <v>32373.265565435089</v>
          </cell>
          <cell r="V377">
            <v>38939.265565435089</v>
          </cell>
          <cell r="X377">
            <v>74513.799999999988</v>
          </cell>
          <cell r="AA377">
            <v>650</v>
          </cell>
          <cell r="AB377">
            <v>7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108602</v>
          </cell>
          <cell r="AH377">
            <v>0</v>
          </cell>
          <cell r="AI377">
            <v>0</v>
          </cell>
          <cell r="AJ377">
            <v>108602</v>
          </cell>
          <cell r="AK377">
            <v>0</v>
          </cell>
          <cell r="AL377">
            <v>6566</v>
          </cell>
          <cell r="AM377">
            <v>115168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115168</v>
          </cell>
          <cell r="AT377">
            <v>650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BA377">
            <v>650</v>
          </cell>
          <cell r="BB377">
            <v>715</v>
          </cell>
          <cell r="BC377" t="str">
            <v>DIGHTON REHOBOTH</v>
          </cell>
          <cell r="BD377">
            <v>108602</v>
          </cell>
          <cell r="BE377">
            <v>66861</v>
          </cell>
          <cell r="BF377">
            <v>41741</v>
          </cell>
          <cell r="BG377">
            <v>22700.399999999998</v>
          </cell>
          <cell r="BH377">
            <v>3506.4</v>
          </cell>
          <cell r="BL377">
            <v>0</v>
          </cell>
          <cell r="BM377">
            <v>67947.799999999988</v>
          </cell>
          <cell r="BN377">
            <v>32373.265565435089</v>
          </cell>
        </row>
        <row r="378">
          <cell r="A378">
            <v>655</v>
          </cell>
          <cell r="B378">
            <v>716</v>
          </cell>
          <cell r="C378" t="str">
            <v>DOVER SHERBORN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X378">
            <v>0</v>
          </cell>
          <cell r="AA378">
            <v>655</v>
          </cell>
          <cell r="BA378">
            <v>655</v>
          </cell>
          <cell r="BB378">
            <v>716</v>
          </cell>
          <cell r="BC378" t="str">
            <v>DOVER SHERBORN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A379">
            <v>658</v>
          </cell>
          <cell r="B379">
            <v>780</v>
          </cell>
          <cell r="C379" t="str">
            <v>DUDLEY CHARLTON</v>
          </cell>
          <cell r="D379">
            <v>10</v>
          </cell>
          <cell r="E379">
            <v>113608</v>
          </cell>
          <cell r="F379">
            <v>0</v>
          </cell>
          <cell r="G379">
            <v>9380</v>
          </cell>
          <cell r="H379">
            <v>122988</v>
          </cell>
          <cell r="J379">
            <v>9380</v>
          </cell>
          <cell r="K379">
            <v>0</v>
          </cell>
          <cell r="L379">
            <v>29009.597882406604</v>
          </cell>
          <cell r="M379">
            <v>38389.597882406604</v>
          </cell>
          <cell r="O379">
            <v>84598.402117593389</v>
          </cell>
          <cell r="Q379">
            <v>9380</v>
          </cell>
          <cell r="R379">
            <v>0</v>
          </cell>
          <cell r="S379">
            <v>0</v>
          </cell>
          <cell r="T379">
            <v>0</v>
          </cell>
          <cell r="U379">
            <v>29009.597882406604</v>
          </cell>
          <cell r="V379">
            <v>38389.597882406604</v>
          </cell>
          <cell r="X379">
            <v>77379.600000000006</v>
          </cell>
          <cell r="AA379">
            <v>658</v>
          </cell>
          <cell r="AB379">
            <v>10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113608</v>
          </cell>
          <cell r="AH379">
            <v>0</v>
          </cell>
          <cell r="AI379">
            <v>0</v>
          </cell>
          <cell r="AJ379">
            <v>113608</v>
          </cell>
          <cell r="AK379">
            <v>0</v>
          </cell>
          <cell r="AL379">
            <v>9380</v>
          </cell>
          <cell r="AM379">
            <v>122988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122988</v>
          </cell>
          <cell r="AT379">
            <v>658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BA379">
            <v>658</v>
          </cell>
          <cell r="BB379">
            <v>780</v>
          </cell>
          <cell r="BC379" t="str">
            <v>DUDLEY CHARLTON</v>
          </cell>
          <cell r="BD379">
            <v>113608</v>
          </cell>
          <cell r="BE379">
            <v>76204</v>
          </cell>
          <cell r="BF379">
            <v>37404</v>
          </cell>
          <cell r="BG379">
            <v>342</v>
          </cell>
          <cell r="BH379">
            <v>30253.600000000002</v>
          </cell>
          <cell r="BL379">
            <v>0</v>
          </cell>
          <cell r="BM379">
            <v>67999.600000000006</v>
          </cell>
          <cell r="BN379">
            <v>29009.597882406604</v>
          </cell>
        </row>
        <row r="380">
          <cell r="A380">
            <v>660</v>
          </cell>
          <cell r="B380">
            <v>776</v>
          </cell>
          <cell r="C380" t="str">
            <v>NAUSET</v>
          </cell>
          <cell r="D380">
            <v>62</v>
          </cell>
          <cell r="E380">
            <v>1178437</v>
          </cell>
          <cell r="F380">
            <v>0</v>
          </cell>
          <cell r="G380">
            <v>58156</v>
          </cell>
          <cell r="H380">
            <v>1236593</v>
          </cell>
          <cell r="J380">
            <v>58156</v>
          </cell>
          <cell r="K380">
            <v>0</v>
          </cell>
          <cell r="L380">
            <v>0</v>
          </cell>
          <cell r="M380">
            <v>58156</v>
          </cell>
          <cell r="O380">
            <v>1178437</v>
          </cell>
          <cell r="Q380">
            <v>58156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58156</v>
          </cell>
          <cell r="X380">
            <v>86499.6</v>
          </cell>
          <cell r="AA380">
            <v>660</v>
          </cell>
          <cell r="AB380">
            <v>62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1178437</v>
          </cell>
          <cell r="AH380">
            <v>0</v>
          </cell>
          <cell r="AI380">
            <v>0</v>
          </cell>
          <cell r="AJ380">
            <v>1178437</v>
          </cell>
          <cell r="AK380">
            <v>0</v>
          </cell>
          <cell r="AL380">
            <v>58156</v>
          </cell>
          <cell r="AM380">
            <v>1236593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1236593</v>
          </cell>
          <cell r="AT380">
            <v>660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BA380">
            <v>660</v>
          </cell>
          <cell r="BB380">
            <v>776</v>
          </cell>
          <cell r="BC380" t="str">
            <v>NAUSET</v>
          </cell>
          <cell r="BD380">
            <v>1178437</v>
          </cell>
          <cell r="BE380">
            <v>1266769</v>
          </cell>
          <cell r="BF380">
            <v>0</v>
          </cell>
          <cell r="BG380">
            <v>0</v>
          </cell>
          <cell r="BH380">
            <v>28343.600000000002</v>
          </cell>
          <cell r="BL380">
            <v>0</v>
          </cell>
          <cell r="BM380">
            <v>28343.600000000002</v>
          </cell>
          <cell r="BN380">
            <v>0</v>
          </cell>
        </row>
        <row r="381">
          <cell r="A381">
            <v>662</v>
          </cell>
          <cell r="B381">
            <v>788</v>
          </cell>
          <cell r="C381" t="str">
            <v>FARMINGTON RIVER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O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AA381">
            <v>662</v>
          </cell>
          <cell r="BA381">
            <v>662</v>
          </cell>
          <cell r="BB381">
            <v>788</v>
          </cell>
          <cell r="BC381" t="str">
            <v>FARMINGTON RIVER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L381">
            <v>0</v>
          </cell>
          <cell r="BM381">
            <v>0</v>
          </cell>
          <cell r="BN381">
            <v>0</v>
          </cell>
        </row>
        <row r="382">
          <cell r="A382">
            <v>665</v>
          </cell>
          <cell r="B382">
            <v>718</v>
          </cell>
          <cell r="C382" t="str">
            <v>FREETOWN LAKEVILLE</v>
          </cell>
          <cell r="D382">
            <v>12</v>
          </cell>
          <cell r="E382">
            <v>164590</v>
          </cell>
          <cell r="F382">
            <v>0</v>
          </cell>
          <cell r="G382">
            <v>11250</v>
          </cell>
          <cell r="H382">
            <v>175840</v>
          </cell>
          <cell r="J382">
            <v>11250</v>
          </cell>
          <cell r="K382">
            <v>0</v>
          </cell>
          <cell r="L382">
            <v>0</v>
          </cell>
          <cell r="M382">
            <v>11250</v>
          </cell>
          <cell r="O382">
            <v>164590</v>
          </cell>
          <cell r="Q382">
            <v>11250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11250</v>
          </cell>
          <cell r="X382">
            <v>11871.2</v>
          </cell>
          <cell r="AA382">
            <v>665</v>
          </cell>
          <cell r="AB382">
            <v>12</v>
          </cell>
          <cell r="AC382">
            <v>6.2111801242236021E-3</v>
          </cell>
          <cell r="AD382">
            <v>0</v>
          </cell>
          <cell r="AE382">
            <v>0</v>
          </cell>
          <cell r="AF382">
            <v>0</v>
          </cell>
          <cell r="AG382">
            <v>164590</v>
          </cell>
          <cell r="AH382">
            <v>0</v>
          </cell>
          <cell r="AI382">
            <v>0</v>
          </cell>
          <cell r="AJ382">
            <v>164590</v>
          </cell>
          <cell r="AK382">
            <v>0</v>
          </cell>
          <cell r="AL382">
            <v>11250</v>
          </cell>
          <cell r="AM382">
            <v>175840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175840</v>
          </cell>
          <cell r="AT382">
            <v>665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BA382">
            <v>665</v>
          </cell>
          <cell r="BB382">
            <v>718</v>
          </cell>
          <cell r="BC382" t="str">
            <v>FREETOWN LAKEVILLE</v>
          </cell>
          <cell r="BD382">
            <v>164590</v>
          </cell>
          <cell r="BE382">
            <v>190781</v>
          </cell>
          <cell r="BF382">
            <v>0</v>
          </cell>
          <cell r="BG382">
            <v>614.4</v>
          </cell>
          <cell r="BH382">
            <v>6.8000000000000007</v>
          </cell>
          <cell r="BL382">
            <v>0</v>
          </cell>
          <cell r="BM382">
            <v>621.19999999999993</v>
          </cell>
          <cell r="BN382">
            <v>0</v>
          </cell>
        </row>
        <row r="383">
          <cell r="A383">
            <v>670</v>
          </cell>
          <cell r="B383">
            <v>720</v>
          </cell>
          <cell r="C383" t="str">
            <v>FRONTIER</v>
          </cell>
          <cell r="D383">
            <v>49</v>
          </cell>
          <cell r="E383">
            <v>889112</v>
          </cell>
          <cell r="F383">
            <v>0</v>
          </cell>
          <cell r="G383">
            <v>45962</v>
          </cell>
          <cell r="H383">
            <v>935074</v>
          </cell>
          <cell r="J383">
            <v>45962</v>
          </cell>
          <cell r="K383">
            <v>0</v>
          </cell>
          <cell r="L383">
            <v>105838.80801579021</v>
          </cell>
          <cell r="M383">
            <v>151800.80801579021</v>
          </cell>
          <cell r="O383">
            <v>783273.19198420981</v>
          </cell>
          <cell r="Q383">
            <v>45962</v>
          </cell>
          <cell r="R383">
            <v>0</v>
          </cell>
          <cell r="S383">
            <v>0</v>
          </cell>
          <cell r="T383">
            <v>0</v>
          </cell>
          <cell r="U383">
            <v>105838.80801579021</v>
          </cell>
          <cell r="V383">
            <v>151800.80801579021</v>
          </cell>
          <cell r="X383">
            <v>263413.40000000002</v>
          </cell>
          <cell r="AA383">
            <v>670</v>
          </cell>
          <cell r="AB383">
            <v>49</v>
          </cell>
          <cell r="AC383">
            <v>0</v>
          </cell>
          <cell r="AD383">
            <v>0</v>
          </cell>
          <cell r="AE383">
            <v>5</v>
          </cell>
          <cell r="AF383">
            <v>0</v>
          </cell>
          <cell r="AG383">
            <v>889112</v>
          </cell>
          <cell r="AH383">
            <v>0</v>
          </cell>
          <cell r="AI383">
            <v>0</v>
          </cell>
          <cell r="AJ383">
            <v>889112</v>
          </cell>
          <cell r="AK383">
            <v>0</v>
          </cell>
          <cell r="AL383">
            <v>45962</v>
          </cell>
          <cell r="AM383">
            <v>935074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935074</v>
          </cell>
          <cell r="AT383">
            <v>670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BA383">
            <v>670</v>
          </cell>
          <cell r="BB383">
            <v>720</v>
          </cell>
          <cell r="BC383" t="str">
            <v>FRONTIER</v>
          </cell>
          <cell r="BD383">
            <v>889112</v>
          </cell>
          <cell r="BE383">
            <v>752647</v>
          </cell>
          <cell r="BF383">
            <v>136465</v>
          </cell>
          <cell r="BG383">
            <v>0</v>
          </cell>
          <cell r="BH383">
            <v>80986.400000000009</v>
          </cell>
          <cell r="BL383">
            <v>0</v>
          </cell>
          <cell r="BM383">
            <v>217451.40000000002</v>
          </cell>
          <cell r="BN383">
            <v>105838.80801579021</v>
          </cell>
        </row>
        <row r="384">
          <cell r="A384">
            <v>672</v>
          </cell>
          <cell r="B384">
            <v>721</v>
          </cell>
          <cell r="C384" t="str">
            <v>GATEWAY</v>
          </cell>
          <cell r="D384">
            <v>3</v>
          </cell>
          <cell r="E384">
            <v>51133</v>
          </cell>
          <cell r="F384">
            <v>0</v>
          </cell>
          <cell r="G384">
            <v>2814</v>
          </cell>
          <cell r="H384">
            <v>53947</v>
          </cell>
          <cell r="J384">
            <v>2814</v>
          </cell>
          <cell r="K384">
            <v>0</v>
          </cell>
          <cell r="L384">
            <v>0</v>
          </cell>
          <cell r="M384">
            <v>2814</v>
          </cell>
          <cell r="O384">
            <v>51133</v>
          </cell>
          <cell r="Q384">
            <v>2814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2814</v>
          </cell>
          <cell r="X384">
            <v>7873.2</v>
          </cell>
          <cell r="AA384">
            <v>672</v>
          </cell>
          <cell r="AB384">
            <v>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51133</v>
          </cell>
          <cell r="AH384">
            <v>0</v>
          </cell>
          <cell r="AI384">
            <v>0</v>
          </cell>
          <cell r="AJ384">
            <v>51133</v>
          </cell>
          <cell r="AK384">
            <v>0</v>
          </cell>
          <cell r="AL384">
            <v>2814</v>
          </cell>
          <cell r="AM384">
            <v>53947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53947</v>
          </cell>
          <cell r="AT384">
            <v>672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BA384">
            <v>672</v>
          </cell>
          <cell r="BB384">
            <v>721</v>
          </cell>
          <cell r="BC384" t="str">
            <v>GATEWAY</v>
          </cell>
          <cell r="BD384">
            <v>51133</v>
          </cell>
          <cell r="BE384">
            <v>63608</v>
          </cell>
          <cell r="BF384">
            <v>0</v>
          </cell>
          <cell r="BG384">
            <v>5059.2</v>
          </cell>
          <cell r="BH384">
            <v>0</v>
          </cell>
          <cell r="BL384">
            <v>0</v>
          </cell>
          <cell r="BM384">
            <v>5059.2</v>
          </cell>
          <cell r="BN384">
            <v>0</v>
          </cell>
        </row>
        <row r="385">
          <cell r="A385">
            <v>673</v>
          </cell>
          <cell r="B385">
            <v>772</v>
          </cell>
          <cell r="C385" t="str">
            <v>GROTON DUNSTABLE</v>
          </cell>
          <cell r="D385">
            <v>43</v>
          </cell>
          <cell r="E385">
            <v>673737</v>
          </cell>
          <cell r="F385">
            <v>0</v>
          </cell>
          <cell r="G385">
            <v>40286</v>
          </cell>
          <cell r="H385">
            <v>714023</v>
          </cell>
          <cell r="J385">
            <v>40286</v>
          </cell>
          <cell r="K385">
            <v>0</v>
          </cell>
          <cell r="L385">
            <v>0</v>
          </cell>
          <cell r="M385">
            <v>40286</v>
          </cell>
          <cell r="O385">
            <v>673737</v>
          </cell>
          <cell r="Q385">
            <v>40286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40286</v>
          </cell>
          <cell r="X385">
            <v>108301.79999999999</v>
          </cell>
          <cell r="AA385">
            <v>673</v>
          </cell>
          <cell r="AB385">
            <v>43</v>
          </cell>
          <cell r="AC385">
            <v>5.1157125456760051E-2</v>
          </cell>
          <cell r="AD385">
            <v>0</v>
          </cell>
          <cell r="AE385">
            <v>0</v>
          </cell>
          <cell r="AF385">
            <v>0</v>
          </cell>
          <cell r="AG385">
            <v>673737</v>
          </cell>
          <cell r="AH385">
            <v>0</v>
          </cell>
          <cell r="AI385">
            <v>0</v>
          </cell>
          <cell r="AJ385">
            <v>673737</v>
          </cell>
          <cell r="AK385">
            <v>0</v>
          </cell>
          <cell r="AL385">
            <v>40286</v>
          </cell>
          <cell r="AM385">
            <v>714023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714023</v>
          </cell>
          <cell r="AT385">
            <v>673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BA385">
            <v>673</v>
          </cell>
          <cell r="BB385">
            <v>772</v>
          </cell>
          <cell r="BC385" t="str">
            <v>GROTON DUNSTABLE</v>
          </cell>
          <cell r="BD385">
            <v>673737</v>
          </cell>
          <cell r="BE385">
            <v>705109</v>
          </cell>
          <cell r="BF385">
            <v>0</v>
          </cell>
          <cell r="BG385">
            <v>58903.799999999996</v>
          </cell>
          <cell r="BH385">
            <v>9112</v>
          </cell>
          <cell r="BL385">
            <v>0</v>
          </cell>
          <cell r="BM385">
            <v>68015.799999999988</v>
          </cell>
          <cell r="BN385">
            <v>0</v>
          </cell>
        </row>
        <row r="386">
          <cell r="A386">
            <v>674</v>
          </cell>
          <cell r="B386">
            <v>764</v>
          </cell>
          <cell r="C386" t="str">
            <v>GILL MONTAGUE</v>
          </cell>
          <cell r="D386">
            <v>64</v>
          </cell>
          <cell r="E386">
            <v>920312</v>
          </cell>
          <cell r="F386">
            <v>0</v>
          </cell>
          <cell r="G386">
            <v>60032</v>
          </cell>
          <cell r="H386">
            <v>980344</v>
          </cell>
          <cell r="J386">
            <v>60032</v>
          </cell>
          <cell r="K386">
            <v>0</v>
          </cell>
          <cell r="L386">
            <v>83824.118787576357</v>
          </cell>
          <cell r="M386">
            <v>143856.11878757636</v>
          </cell>
          <cell r="O386">
            <v>836487.88121242367</v>
          </cell>
          <cell r="Q386">
            <v>60032</v>
          </cell>
          <cell r="R386">
            <v>0</v>
          </cell>
          <cell r="S386">
            <v>0</v>
          </cell>
          <cell r="T386">
            <v>0</v>
          </cell>
          <cell r="U386">
            <v>83824.118787576357</v>
          </cell>
          <cell r="V386">
            <v>143856.11878757636</v>
          </cell>
          <cell r="X386">
            <v>168112</v>
          </cell>
          <cell r="AA386">
            <v>674</v>
          </cell>
          <cell r="AB386">
            <v>64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920312</v>
          </cell>
          <cell r="AH386">
            <v>0</v>
          </cell>
          <cell r="AI386">
            <v>0</v>
          </cell>
          <cell r="AJ386">
            <v>920312</v>
          </cell>
          <cell r="AK386">
            <v>0</v>
          </cell>
          <cell r="AL386">
            <v>60032</v>
          </cell>
          <cell r="AM386">
            <v>980344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980344</v>
          </cell>
          <cell r="AT386">
            <v>674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BA386">
            <v>674</v>
          </cell>
          <cell r="BB386">
            <v>764</v>
          </cell>
          <cell r="BC386" t="str">
            <v>GILL MONTAGUE</v>
          </cell>
          <cell r="BD386">
            <v>920312</v>
          </cell>
          <cell r="BE386">
            <v>812232</v>
          </cell>
          <cell r="BF386">
            <v>108080</v>
          </cell>
          <cell r="BG386">
            <v>0</v>
          </cell>
          <cell r="BH386">
            <v>0</v>
          </cell>
          <cell r="BL386">
            <v>0</v>
          </cell>
          <cell r="BM386">
            <v>108080</v>
          </cell>
          <cell r="BN386">
            <v>83824.118787576357</v>
          </cell>
        </row>
        <row r="387">
          <cell r="A387">
            <v>675</v>
          </cell>
          <cell r="B387">
            <v>724</v>
          </cell>
          <cell r="C387" t="str">
            <v>HAMILTON WENHAM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O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X387">
            <v>9394.1999999999989</v>
          </cell>
          <cell r="AA387">
            <v>675</v>
          </cell>
          <cell r="BA387">
            <v>675</v>
          </cell>
          <cell r="BB387">
            <v>724</v>
          </cell>
          <cell r="BC387" t="str">
            <v>HAMILTON WENHAM</v>
          </cell>
          <cell r="BD387">
            <v>0</v>
          </cell>
          <cell r="BE387">
            <v>23189</v>
          </cell>
          <cell r="BF387">
            <v>0</v>
          </cell>
          <cell r="BG387">
            <v>9394.1999999999989</v>
          </cell>
          <cell r="BH387">
            <v>0</v>
          </cell>
          <cell r="BL387">
            <v>0</v>
          </cell>
          <cell r="BM387">
            <v>9394.1999999999989</v>
          </cell>
          <cell r="BN387">
            <v>0</v>
          </cell>
        </row>
        <row r="388">
          <cell r="A388">
            <v>680</v>
          </cell>
          <cell r="B388">
            <v>725</v>
          </cell>
          <cell r="C388" t="str">
            <v>HAMPDEN WILBRAHAM</v>
          </cell>
          <cell r="D388">
            <v>7</v>
          </cell>
          <cell r="E388">
            <v>101855</v>
          </cell>
          <cell r="F388">
            <v>0</v>
          </cell>
          <cell r="G388">
            <v>6566</v>
          </cell>
          <cell r="H388">
            <v>108421</v>
          </cell>
          <cell r="J388">
            <v>6566</v>
          </cell>
          <cell r="K388">
            <v>0</v>
          </cell>
          <cell r="L388">
            <v>0</v>
          </cell>
          <cell r="M388">
            <v>6566</v>
          </cell>
          <cell r="O388">
            <v>101855</v>
          </cell>
          <cell r="Q388">
            <v>6566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6566</v>
          </cell>
          <cell r="X388">
            <v>52111.200000000004</v>
          </cell>
          <cell r="AA388">
            <v>680</v>
          </cell>
          <cell r="AB388">
            <v>7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101855</v>
          </cell>
          <cell r="AH388">
            <v>0</v>
          </cell>
          <cell r="AI388">
            <v>0</v>
          </cell>
          <cell r="AJ388">
            <v>101855</v>
          </cell>
          <cell r="AK388">
            <v>0</v>
          </cell>
          <cell r="AL388">
            <v>6566</v>
          </cell>
          <cell r="AM388">
            <v>108421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108421</v>
          </cell>
          <cell r="AT388">
            <v>680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BA388">
            <v>680</v>
          </cell>
          <cell r="BB388">
            <v>725</v>
          </cell>
          <cell r="BC388" t="str">
            <v>HAMPDEN WILBRAHAM</v>
          </cell>
          <cell r="BD388">
            <v>101855</v>
          </cell>
          <cell r="BE388">
            <v>128973</v>
          </cell>
          <cell r="BF388">
            <v>0</v>
          </cell>
          <cell r="BG388">
            <v>35510.400000000001</v>
          </cell>
          <cell r="BH388">
            <v>10034.800000000001</v>
          </cell>
          <cell r="BL388">
            <v>0</v>
          </cell>
          <cell r="BM388">
            <v>45545.200000000004</v>
          </cell>
          <cell r="BN388">
            <v>0</v>
          </cell>
        </row>
        <row r="389">
          <cell r="A389">
            <v>683</v>
          </cell>
          <cell r="B389">
            <v>726</v>
          </cell>
          <cell r="C389" t="str">
            <v>HAMPSHIRE</v>
          </cell>
          <cell r="D389">
            <v>19</v>
          </cell>
          <cell r="E389">
            <v>325736</v>
          </cell>
          <cell r="F389">
            <v>0</v>
          </cell>
          <cell r="G389">
            <v>17822</v>
          </cell>
          <cell r="H389">
            <v>343558</v>
          </cell>
          <cell r="J389">
            <v>17822</v>
          </cell>
          <cell r="K389">
            <v>0</v>
          </cell>
          <cell r="L389">
            <v>0</v>
          </cell>
          <cell r="M389">
            <v>17822</v>
          </cell>
          <cell r="O389">
            <v>325736</v>
          </cell>
          <cell r="Q389">
            <v>17822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17822</v>
          </cell>
          <cell r="X389">
            <v>54422.8</v>
          </cell>
          <cell r="AA389">
            <v>683</v>
          </cell>
          <cell r="AB389">
            <v>19</v>
          </cell>
          <cell r="AC389">
            <v>0</v>
          </cell>
          <cell r="AD389">
            <v>0</v>
          </cell>
          <cell r="AE389">
            <v>4</v>
          </cell>
          <cell r="AF389">
            <v>0</v>
          </cell>
          <cell r="AG389">
            <v>325736</v>
          </cell>
          <cell r="AH389">
            <v>0</v>
          </cell>
          <cell r="AI389">
            <v>0</v>
          </cell>
          <cell r="AJ389">
            <v>325736</v>
          </cell>
          <cell r="AK389">
            <v>0</v>
          </cell>
          <cell r="AL389">
            <v>17822</v>
          </cell>
          <cell r="AM389">
            <v>343558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343558</v>
          </cell>
          <cell r="AT389">
            <v>683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BA389">
            <v>683</v>
          </cell>
          <cell r="BB389">
            <v>726</v>
          </cell>
          <cell r="BC389" t="str">
            <v>HAMPSHIRE</v>
          </cell>
          <cell r="BD389">
            <v>325736</v>
          </cell>
          <cell r="BE389">
            <v>346790</v>
          </cell>
          <cell r="BF389">
            <v>0</v>
          </cell>
          <cell r="BG389">
            <v>0</v>
          </cell>
          <cell r="BH389">
            <v>36600.800000000003</v>
          </cell>
          <cell r="BL389">
            <v>0</v>
          </cell>
          <cell r="BM389">
            <v>36600.800000000003</v>
          </cell>
          <cell r="BN389">
            <v>0</v>
          </cell>
        </row>
        <row r="390">
          <cell r="A390">
            <v>685</v>
          </cell>
          <cell r="B390">
            <v>727</v>
          </cell>
          <cell r="C390" t="str">
            <v>HAWLEMONT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AA390">
            <v>685</v>
          </cell>
          <cell r="BA390">
            <v>685</v>
          </cell>
          <cell r="BB390">
            <v>727</v>
          </cell>
          <cell r="BC390" t="str">
            <v>HAWLEMONT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L390">
            <v>0</v>
          </cell>
          <cell r="BM390">
            <v>0</v>
          </cell>
          <cell r="BN390">
            <v>0</v>
          </cell>
        </row>
        <row r="391">
          <cell r="A391">
            <v>690</v>
          </cell>
          <cell r="B391">
            <v>728</v>
          </cell>
          <cell r="C391" t="str">
            <v>KING PHILIP</v>
          </cell>
          <cell r="D391">
            <v>14</v>
          </cell>
          <cell r="E391">
            <v>195056</v>
          </cell>
          <cell r="F391">
            <v>0</v>
          </cell>
          <cell r="G391">
            <v>13132</v>
          </cell>
          <cell r="H391">
            <v>208188</v>
          </cell>
          <cell r="J391">
            <v>13132</v>
          </cell>
          <cell r="K391">
            <v>0</v>
          </cell>
          <cell r="L391">
            <v>19857.040278666889</v>
          </cell>
          <cell r="M391">
            <v>32989.040278666886</v>
          </cell>
          <cell r="O391">
            <v>175198.95972133311</v>
          </cell>
          <cell r="Q391">
            <v>13132</v>
          </cell>
          <cell r="R391">
            <v>0</v>
          </cell>
          <cell r="S391">
            <v>0</v>
          </cell>
          <cell r="T391">
            <v>0</v>
          </cell>
          <cell r="U391">
            <v>19857.040278666889</v>
          </cell>
          <cell r="V391">
            <v>32989.040278666886</v>
          </cell>
          <cell r="X391">
            <v>60391.8</v>
          </cell>
          <cell r="AA391">
            <v>690</v>
          </cell>
          <cell r="AB391">
            <v>14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195056</v>
          </cell>
          <cell r="AH391">
            <v>0</v>
          </cell>
          <cell r="AI391">
            <v>0</v>
          </cell>
          <cell r="AJ391">
            <v>195056</v>
          </cell>
          <cell r="AK391">
            <v>0</v>
          </cell>
          <cell r="AL391">
            <v>13132</v>
          </cell>
          <cell r="AM391">
            <v>208188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208188</v>
          </cell>
          <cell r="AT391">
            <v>690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BA391">
            <v>690</v>
          </cell>
          <cell r="BB391">
            <v>728</v>
          </cell>
          <cell r="BC391" t="str">
            <v>KING PHILIP</v>
          </cell>
          <cell r="BD391">
            <v>195056</v>
          </cell>
          <cell r="BE391">
            <v>169453</v>
          </cell>
          <cell r="BF391">
            <v>25603</v>
          </cell>
          <cell r="BG391">
            <v>0</v>
          </cell>
          <cell r="BH391">
            <v>21656.800000000003</v>
          </cell>
          <cell r="BL391">
            <v>0</v>
          </cell>
          <cell r="BM391">
            <v>47259.8</v>
          </cell>
          <cell r="BN391">
            <v>19857.040278666889</v>
          </cell>
        </row>
        <row r="392">
          <cell r="A392">
            <v>695</v>
          </cell>
          <cell r="B392">
            <v>729</v>
          </cell>
          <cell r="C392" t="str">
            <v>LINCOLN SUDBURY</v>
          </cell>
          <cell r="D392">
            <v>4</v>
          </cell>
          <cell r="E392">
            <v>69794</v>
          </cell>
          <cell r="F392">
            <v>0</v>
          </cell>
          <cell r="G392">
            <v>3752</v>
          </cell>
          <cell r="H392">
            <v>73546</v>
          </cell>
          <cell r="J392">
            <v>3752</v>
          </cell>
          <cell r="K392">
            <v>0</v>
          </cell>
          <cell r="L392">
            <v>27189.323948335161</v>
          </cell>
          <cell r="M392">
            <v>30941.323948335161</v>
          </cell>
          <cell r="O392">
            <v>42604.676051664836</v>
          </cell>
          <cell r="Q392">
            <v>3752</v>
          </cell>
          <cell r="R392">
            <v>0</v>
          </cell>
          <cell r="S392">
            <v>0</v>
          </cell>
          <cell r="T392">
            <v>0</v>
          </cell>
          <cell r="U392">
            <v>27189.323948335161</v>
          </cell>
          <cell r="V392">
            <v>30941.323948335161</v>
          </cell>
          <cell r="X392">
            <v>50507.4</v>
          </cell>
          <cell r="AA392">
            <v>695</v>
          </cell>
          <cell r="AB392">
            <v>4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69794</v>
          </cell>
          <cell r="AH392">
            <v>0</v>
          </cell>
          <cell r="AI392">
            <v>0</v>
          </cell>
          <cell r="AJ392">
            <v>69794</v>
          </cell>
          <cell r="AK392">
            <v>0</v>
          </cell>
          <cell r="AL392">
            <v>3752</v>
          </cell>
          <cell r="AM392">
            <v>73546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73546</v>
          </cell>
          <cell r="AT392">
            <v>695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BA392">
            <v>695</v>
          </cell>
          <cell r="BB392">
            <v>729</v>
          </cell>
          <cell r="BC392" t="str">
            <v>LINCOLN SUDBURY</v>
          </cell>
          <cell r="BD392">
            <v>69794</v>
          </cell>
          <cell r="BE392">
            <v>34737</v>
          </cell>
          <cell r="BF392">
            <v>35057</v>
          </cell>
          <cell r="BG392">
            <v>11478</v>
          </cell>
          <cell r="BH392">
            <v>220.4</v>
          </cell>
          <cell r="BL392">
            <v>0</v>
          </cell>
          <cell r="BM392">
            <v>46755.4</v>
          </cell>
          <cell r="BN392">
            <v>27189.323948335161</v>
          </cell>
        </row>
        <row r="393">
          <cell r="A393">
            <v>698</v>
          </cell>
          <cell r="B393">
            <v>698</v>
          </cell>
          <cell r="C393" t="str">
            <v>MANCHESTER ESSEX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O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X393">
            <v>9999</v>
          </cell>
          <cell r="AA393">
            <v>698</v>
          </cell>
          <cell r="BA393">
            <v>698</v>
          </cell>
          <cell r="BB393">
            <v>698</v>
          </cell>
          <cell r="BC393" t="str">
            <v>MANCHESTER ESSEX</v>
          </cell>
          <cell r="BD393">
            <v>0</v>
          </cell>
          <cell r="BE393">
            <v>16665</v>
          </cell>
          <cell r="BF393">
            <v>0</v>
          </cell>
          <cell r="BG393">
            <v>9999</v>
          </cell>
          <cell r="BH393">
            <v>0</v>
          </cell>
          <cell r="BL393">
            <v>0</v>
          </cell>
          <cell r="BM393">
            <v>9999</v>
          </cell>
          <cell r="BN393">
            <v>0</v>
          </cell>
        </row>
        <row r="394">
          <cell r="A394">
            <v>700</v>
          </cell>
          <cell r="B394">
            <v>731</v>
          </cell>
          <cell r="C394" t="str">
            <v>MARTHAS VINEYARD</v>
          </cell>
          <cell r="D394">
            <v>27</v>
          </cell>
          <cell r="E394">
            <v>719766</v>
          </cell>
          <cell r="F394">
            <v>0</v>
          </cell>
          <cell r="G394">
            <v>25326</v>
          </cell>
          <cell r="H394">
            <v>745092</v>
          </cell>
          <cell r="J394">
            <v>25326</v>
          </cell>
          <cell r="K394">
            <v>0</v>
          </cell>
          <cell r="L394">
            <v>0</v>
          </cell>
          <cell r="M394">
            <v>25326</v>
          </cell>
          <cell r="O394">
            <v>719766</v>
          </cell>
          <cell r="Q394">
            <v>25326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25326</v>
          </cell>
          <cell r="X394">
            <v>99120</v>
          </cell>
          <cell r="AA394">
            <v>700</v>
          </cell>
          <cell r="AB394">
            <v>27</v>
          </cell>
          <cell r="AC394">
            <v>0</v>
          </cell>
          <cell r="AD394">
            <v>0</v>
          </cell>
          <cell r="AE394">
            <v>8</v>
          </cell>
          <cell r="AF394">
            <v>0</v>
          </cell>
          <cell r="AG394">
            <v>719766</v>
          </cell>
          <cell r="AH394">
            <v>0</v>
          </cell>
          <cell r="AI394">
            <v>0</v>
          </cell>
          <cell r="AJ394">
            <v>719766</v>
          </cell>
          <cell r="AK394">
            <v>0</v>
          </cell>
          <cell r="AL394">
            <v>25326</v>
          </cell>
          <cell r="AM394">
            <v>745092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745092</v>
          </cell>
          <cell r="AT394">
            <v>700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BA394">
            <v>700</v>
          </cell>
          <cell r="BB394">
            <v>731</v>
          </cell>
          <cell r="BC394" t="str">
            <v>MARTHAS VINEYARD</v>
          </cell>
          <cell r="BD394">
            <v>719766</v>
          </cell>
          <cell r="BE394">
            <v>746481</v>
          </cell>
          <cell r="BF394">
            <v>0</v>
          </cell>
          <cell r="BG394">
            <v>73794</v>
          </cell>
          <cell r="BH394">
            <v>0</v>
          </cell>
          <cell r="BL394">
            <v>0</v>
          </cell>
          <cell r="BM394">
            <v>73794</v>
          </cell>
          <cell r="BN394">
            <v>0</v>
          </cell>
        </row>
        <row r="395">
          <cell r="A395">
            <v>705</v>
          </cell>
          <cell r="B395">
            <v>732</v>
          </cell>
          <cell r="C395" t="str">
            <v>MASCONOMET</v>
          </cell>
          <cell r="D395">
            <v>2</v>
          </cell>
          <cell r="E395">
            <v>30952</v>
          </cell>
          <cell r="F395">
            <v>0</v>
          </cell>
          <cell r="G395">
            <v>1876</v>
          </cell>
          <cell r="H395">
            <v>32828</v>
          </cell>
          <cell r="J395">
            <v>1876</v>
          </cell>
          <cell r="K395">
            <v>0</v>
          </cell>
          <cell r="L395">
            <v>0</v>
          </cell>
          <cell r="M395">
            <v>1876</v>
          </cell>
          <cell r="O395">
            <v>30952</v>
          </cell>
          <cell r="Q395">
            <v>1876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1876</v>
          </cell>
          <cell r="X395">
            <v>16362.400000000001</v>
          </cell>
          <cell r="AA395">
            <v>705</v>
          </cell>
          <cell r="AB395">
            <v>2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30952</v>
          </cell>
          <cell r="AH395">
            <v>0</v>
          </cell>
          <cell r="AI395">
            <v>0</v>
          </cell>
          <cell r="AJ395">
            <v>30952</v>
          </cell>
          <cell r="AK395">
            <v>0</v>
          </cell>
          <cell r="AL395">
            <v>1876</v>
          </cell>
          <cell r="AM395">
            <v>32828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32828</v>
          </cell>
          <cell r="AT395">
            <v>705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BA395">
            <v>705</v>
          </cell>
          <cell r="BB395">
            <v>732</v>
          </cell>
          <cell r="BC395" t="str">
            <v>MASCONOMET</v>
          </cell>
          <cell r="BD395">
            <v>30952</v>
          </cell>
          <cell r="BE395">
            <v>31835</v>
          </cell>
          <cell r="BF395">
            <v>0</v>
          </cell>
          <cell r="BG395">
            <v>0</v>
          </cell>
          <cell r="BH395">
            <v>14486.400000000001</v>
          </cell>
          <cell r="BL395">
            <v>0</v>
          </cell>
          <cell r="BM395">
            <v>14486.400000000001</v>
          </cell>
          <cell r="BN395">
            <v>0</v>
          </cell>
        </row>
        <row r="396">
          <cell r="A396">
            <v>710</v>
          </cell>
          <cell r="B396">
            <v>733</v>
          </cell>
          <cell r="C396" t="str">
            <v>MENDON UPTON</v>
          </cell>
          <cell r="D396">
            <v>12</v>
          </cell>
          <cell r="E396">
            <v>164611</v>
          </cell>
          <cell r="F396">
            <v>0</v>
          </cell>
          <cell r="G396">
            <v>11256</v>
          </cell>
          <cell r="H396">
            <v>175867</v>
          </cell>
          <cell r="J396">
            <v>11256</v>
          </cell>
          <cell r="K396">
            <v>0</v>
          </cell>
          <cell r="L396">
            <v>60884.944459484701</v>
          </cell>
          <cell r="M396">
            <v>72140.944459484701</v>
          </cell>
          <cell r="O396">
            <v>103726.0555405153</v>
          </cell>
          <cell r="Q396">
            <v>11256</v>
          </cell>
          <cell r="R396">
            <v>0</v>
          </cell>
          <cell r="S396">
            <v>0</v>
          </cell>
          <cell r="T396">
            <v>0</v>
          </cell>
          <cell r="U396">
            <v>60884.944459484701</v>
          </cell>
          <cell r="V396">
            <v>72140.944459484701</v>
          </cell>
          <cell r="X396">
            <v>89759</v>
          </cell>
          <cell r="AA396">
            <v>710</v>
          </cell>
          <cell r="AB396">
            <v>12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164611</v>
          </cell>
          <cell r="AH396">
            <v>0</v>
          </cell>
          <cell r="AI396">
            <v>0</v>
          </cell>
          <cell r="AJ396">
            <v>164611</v>
          </cell>
          <cell r="AK396">
            <v>0</v>
          </cell>
          <cell r="AL396">
            <v>11256</v>
          </cell>
          <cell r="AM396">
            <v>175867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175867</v>
          </cell>
          <cell r="AT396">
            <v>710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BA396">
            <v>710</v>
          </cell>
          <cell r="BB396">
            <v>733</v>
          </cell>
          <cell r="BC396" t="str">
            <v>MENDON UPTON</v>
          </cell>
          <cell r="BD396">
            <v>164611</v>
          </cell>
          <cell r="BE396">
            <v>86108</v>
          </cell>
          <cell r="BF396">
            <v>78503</v>
          </cell>
          <cell r="BG396">
            <v>0</v>
          </cell>
          <cell r="BH396">
            <v>0</v>
          </cell>
          <cell r="BL396">
            <v>0</v>
          </cell>
          <cell r="BM396">
            <v>78503</v>
          </cell>
          <cell r="BN396">
            <v>60884.944459484701</v>
          </cell>
        </row>
        <row r="397">
          <cell r="A397">
            <v>712</v>
          </cell>
          <cell r="B397">
            <v>811</v>
          </cell>
          <cell r="C397" t="str">
            <v>MONOMOY</v>
          </cell>
          <cell r="D397">
            <v>64</v>
          </cell>
          <cell r="E397">
            <v>1130358</v>
          </cell>
          <cell r="F397">
            <v>0</v>
          </cell>
          <cell r="G397">
            <v>60032</v>
          </cell>
          <cell r="H397">
            <v>1190390</v>
          </cell>
          <cell r="J397">
            <v>60032</v>
          </cell>
          <cell r="K397">
            <v>0</v>
          </cell>
          <cell r="L397">
            <v>0</v>
          </cell>
          <cell r="M397">
            <v>60032</v>
          </cell>
          <cell r="O397">
            <v>1130358</v>
          </cell>
          <cell r="Q397">
            <v>60032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60032</v>
          </cell>
          <cell r="X397">
            <v>153736.4</v>
          </cell>
          <cell r="AA397">
            <v>712</v>
          </cell>
          <cell r="AB397">
            <v>64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1130358</v>
          </cell>
          <cell r="AH397">
            <v>0</v>
          </cell>
          <cell r="AI397">
            <v>0</v>
          </cell>
          <cell r="AJ397">
            <v>1130358</v>
          </cell>
          <cell r="AK397">
            <v>0</v>
          </cell>
          <cell r="AL397">
            <v>60032</v>
          </cell>
          <cell r="AM397">
            <v>1190390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1190390</v>
          </cell>
          <cell r="AT397">
            <v>712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BA397">
            <v>712</v>
          </cell>
          <cell r="BB397">
            <v>811</v>
          </cell>
          <cell r="BC397" t="str">
            <v>MONOMOY</v>
          </cell>
          <cell r="BD397">
            <v>1130358</v>
          </cell>
          <cell r="BE397">
            <v>1234056</v>
          </cell>
          <cell r="BF397">
            <v>0</v>
          </cell>
          <cell r="BG397">
            <v>93704.4</v>
          </cell>
          <cell r="BH397">
            <v>0</v>
          </cell>
          <cell r="BL397">
            <v>0</v>
          </cell>
          <cell r="BM397">
            <v>93704.4</v>
          </cell>
          <cell r="BN397">
            <v>0</v>
          </cell>
        </row>
        <row r="398">
          <cell r="A398">
            <v>715</v>
          </cell>
          <cell r="B398">
            <v>736</v>
          </cell>
          <cell r="C398" t="str">
            <v>MOUNT GREYLOCK</v>
          </cell>
          <cell r="D398">
            <v>8</v>
          </cell>
          <cell r="E398">
            <v>167632</v>
          </cell>
          <cell r="F398">
            <v>0</v>
          </cell>
          <cell r="G398">
            <v>7320</v>
          </cell>
          <cell r="H398">
            <v>174952</v>
          </cell>
          <cell r="J398">
            <v>7320</v>
          </cell>
          <cell r="K398">
            <v>0</v>
          </cell>
          <cell r="L398">
            <v>0</v>
          </cell>
          <cell r="M398">
            <v>7320</v>
          </cell>
          <cell r="O398">
            <v>167632</v>
          </cell>
          <cell r="Q398">
            <v>7320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7320</v>
          </cell>
          <cell r="X398">
            <v>7320</v>
          </cell>
          <cell r="AA398">
            <v>715</v>
          </cell>
          <cell r="AB398">
            <v>8</v>
          </cell>
          <cell r="AC398">
            <v>0.19354838709677422</v>
          </cell>
          <cell r="AD398">
            <v>0</v>
          </cell>
          <cell r="AE398">
            <v>0</v>
          </cell>
          <cell r="AF398">
            <v>0</v>
          </cell>
          <cell r="AG398">
            <v>167632</v>
          </cell>
          <cell r="AH398">
            <v>0</v>
          </cell>
          <cell r="AI398">
            <v>0</v>
          </cell>
          <cell r="AJ398">
            <v>167632</v>
          </cell>
          <cell r="AK398">
            <v>0</v>
          </cell>
          <cell r="AL398">
            <v>7320</v>
          </cell>
          <cell r="AM398">
            <v>174952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174952</v>
          </cell>
          <cell r="AT398">
            <v>715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BA398">
            <v>715</v>
          </cell>
          <cell r="BB398">
            <v>736</v>
          </cell>
          <cell r="BC398" t="str">
            <v>MOUNT GREYLOCK</v>
          </cell>
          <cell r="BD398">
            <v>167632</v>
          </cell>
          <cell r="BE398">
            <v>241703</v>
          </cell>
          <cell r="BF398">
            <v>0</v>
          </cell>
          <cell r="BG398">
            <v>0</v>
          </cell>
          <cell r="BH398">
            <v>0</v>
          </cell>
          <cell r="BL398">
            <v>0</v>
          </cell>
          <cell r="BM398">
            <v>0</v>
          </cell>
          <cell r="BN398">
            <v>0</v>
          </cell>
        </row>
        <row r="399">
          <cell r="A399">
            <v>717</v>
          </cell>
          <cell r="B399">
            <v>734</v>
          </cell>
          <cell r="C399" t="str">
            <v>MOHAWK TRAIL</v>
          </cell>
          <cell r="D399">
            <v>45</v>
          </cell>
          <cell r="E399">
            <v>797436</v>
          </cell>
          <cell r="F399">
            <v>0</v>
          </cell>
          <cell r="G399">
            <v>42210</v>
          </cell>
          <cell r="H399">
            <v>839646</v>
          </cell>
          <cell r="J399">
            <v>42210</v>
          </cell>
          <cell r="K399">
            <v>0</v>
          </cell>
          <cell r="L399">
            <v>11186.114593571556</v>
          </cell>
          <cell r="M399">
            <v>53396.114593571554</v>
          </cell>
          <cell r="O399">
            <v>786249.88540642848</v>
          </cell>
          <cell r="Q399">
            <v>42210</v>
          </cell>
          <cell r="R399">
            <v>0</v>
          </cell>
          <cell r="S399">
            <v>0</v>
          </cell>
          <cell r="T399">
            <v>0</v>
          </cell>
          <cell r="U399">
            <v>11186.114593571556</v>
          </cell>
          <cell r="V399">
            <v>53396.114593571554</v>
          </cell>
          <cell r="X399">
            <v>71897.600000000006</v>
          </cell>
          <cell r="AA399">
            <v>717</v>
          </cell>
          <cell r="AB399">
            <v>45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797436</v>
          </cell>
          <cell r="AH399">
            <v>0</v>
          </cell>
          <cell r="AI399">
            <v>0</v>
          </cell>
          <cell r="AJ399">
            <v>797436</v>
          </cell>
          <cell r="AK399">
            <v>0</v>
          </cell>
          <cell r="AL399">
            <v>42210</v>
          </cell>
          <cell r="AM399">
            <v>839646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839646</v>
          </cell>
          <cell r="AT399">
            <v>717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BA399">
            <v>717</v>
          </cell>
          <cell r="BB399">
            <v>734</v>
          </cell>
          <cell r="BC399" t="str">
            <v>MOHAWK TRAIL</v>
          </cell>
          <cell r="BD399">
            <v>797436</v>
          </cell>
          <cell r="BE399">
            <v>783013</v>
          </cell>
          <cell r="BF399">
            <v>14423</v>
          </cell>
          <cell r="BG399">
            <v>15264.599999999999</v>
          </cell>
          <cell r="BH399">
            <v>0</v>
          </cell>
          <cell r="BL399">
            <v>0</v>
          </cell>
          <cell r="BM399">
            <v>29687.599999999999</v>
          </cell>
          <cell r="BN399">
            <v>11186.114593571556</v>
          </cell>
        </row>
        <row r="400">
          <cell r="A400">
            <v>720</v>
          </cell>
          <cell r="B400">
            <v>737</v>
          </cell>
          <cell r="C400" t="str">
            <v>NARRAGANSETT</v>
          </cell>
          <cell r="D400">
            <v>8</v>
          </cell>
          <cell r="E400">
            <v>108684</v>
          </cell>
          <cell r="F400">
            <v>0</v>
          </cell>
          <cell r="G400">
            <v>7504</v>
          </cell>
          <cell r="H400">
            <v>116188</v>
          </cell>
          <cell r="J400">
            <v>7504</v>
          </cell>
          <cell r="K400">
            <v>0</v>
          </cell>
          <cell r="L400">
            <v>0</v>
          </cell>
          <cell r="M400">
            <v>7504</v>
          </cell>
          <cell r="O400">
            <v>108684</v>
          </cell>
          <cell r="Q400">
            <v>7504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7504</v>
          </cell>
          <cell r="X400">
            <v>31057</v>
          </cell>
          <cell r="AA400">
            <v>720</v>
          </cell>
          <cell r="AB400">
            <v>8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108684</v>
          </cell>
          <cell r="AH400">
            <v>0</v>
          </cell>
          <cell r="AI400">
            <v>0</v>
          </cell>
          <cell r="AJ400">
            <v>108684</v>
          </cell>
          <cell r="AK400">
            <v>0</v>
          </cell>
          <cell r="AL400">
            <v>7504</v>
          </cell>
          <cell r="AM400">
            <v>116188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116188</v>
          </cell>
          <cell r="AT400">
            <v>720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BA400">
            <v>720</v>
          </cell>
          <cell r="BB400">
            <v>737</v>
          </cell>
          <cell r="BC400" t="str">
            <v>NARRAGANSETT</v>
          </cell>
          <cell r="BD400">
            <v>108684</v>
          </cell>
          <cell r="BE400">
            <v>175871</v>
          </cell>
          <cell r="BF400">
            <v>0</v>
          </cell>
          <cell r="BG400">
            <v>23553</v>
          </cell>
          <cell r="BH400">
            <v>0</v>
          </cell>
          <cell r="BL400">
            <v>0</v>
          </cell>
          <cell r="BM400">
            <v>23553</v>
          </cell>
          <cell r="BN400">
            <v>0</v>
          </cell>
        </row>
        <row r="401">
          <cell r="A401">
            <v>725</v>
          </cell>
          <cell r="B401">
            <v>738</v>
          </cell>
          <cell r="C401" t="str">
            <v>NASHOBA</v>
          </cell>
          <cell r="D401">
            <v>34</v>
          </cell>
          <cell r="E401">
            <v>479933</v>
          </cell>
          <cell r="F401">
            <v>0</v>
          </cell>
          <cell r="G401">
            <v>31892</v>
          </cell>
          <cell r="H401">
            <v>511825</v>
          </cell>
          <cell r="J401">
            <v>31892</v>
          </cell>
          <cell r="K401">
            <v>0</v>
          </cell>
          <cell r="L401">
            <v>47898.72087529541</v>
          </cell>
          <cell r="M401">
            <v>79790.720875295403</v>
          </cell>
          <cell r="O401">
            <v>432034.2791247046</v>
          </cell>
          <cell r="Q401">
            <v>31892</v>
          </cell>
          <cell r="R401">
            <v>0</v>
          </cell>
          <cell r="S401">
            <v>0</v>
          </cell>
          <cell r="T401">
            <v>0</v>
          </cell>
          <cell r="U401">
            <v>47898.72087529541</v>
          </cell>
          <cell r="V401">
            <v>79790.720875295403</v>
          </cell>
          <cell r="X401">
            <v>169421.6</v>
          </cell>
          <cell r="AA401">
            <v>725</v>
          </cell>
          <cell r="AB401">
            <v>34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479933</v>
          </cell>
          <cell r="AH401">
            <v>0</v>
          </cell>
          <cell r="AI401">
            <v>0</v>
          </cell>
          <cell r="AJ401">
            <v>479933</v>
          </cell>
          <cell r="AK401">
            <v>0</v>
          </cell>
          <cell r="AL401">
            <v>31892</v>
          </cell>
          <cell r="AM401">
            <v>511825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511825</v>
          </cell>
          <cell r="AT401">
            <v>725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BA401">
            <v>725</v>
          </cell>
          <cell r="BB401">
            <v>738</v>
          </cell>
          <cell r="BC401" t="str">
            <v>NASHOBA</v>
          </cell>
          <cell r="BD401">
            <v>479933</v>
          </cell>
          <cell r="BE401">
            <v>418174</v>
          </cell>
          <cell r="BF401">
            <v>61759</v>
          </cell>
          <cell r="BG401">
            <v>8694.6</v>
          </cell>
          <cell r="BH401">
            <v>67076</v>
          </cell>
          <cell r="BL401">
            <v>0</v>
          </cell>
          <cell r="BM401">
            <v>137529.60000000001</v>
          </cell>
          <cell r="BN401">
            <v>47898.72087529541</v>
          </cell>
        </row>
        <row r="402">
          <cell r="A402">
            <v>728</v>
          </cell>
          <cell r="B402">
            <v>787</v>
          </cell>
          <cell r="C402" t="str">
            <v>NEW SALEM WENDELL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X402">
            <v>4692.8</v>
          </cell>
          <cell r="AA402">
            <v>728</v>
          </cell>
          <cell r="BA402">
            <v>728</v>
          </cell>
          <cell r="BB402">
            <v>787</v>
          </cell>
          <cell r="BC402" t="str">
            <v>NEW SALEM WENDELL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4692.8</v>
          </cell>
          <cell r="BL402">
            <v>0</v>
          </cell>
          <cell r="BM402">
            <v>4692.8</v>
          </cell>
          <cell r="BN402">
            <v>0</v>
          </cell>
        </row>
        <row r="403">
          <cell r="A403">
            <v>730</v>
          </cell>
          <cell r="B403">
            <v>741</v>
          </cell>
          <cell r="C403" t="str">
            <v>NORTHBORO SOUTHBORO</v>
          </cell>
          <cell r="D403">
            <v>9</v>
          </cell>
          <cell r="E403">
            <v>131404</v>
          </cell>
          <cell r="F403">
            <v>0</v>
          </cell>
          <cell r="G403">
            <v>8442</v>
          </cell>
          <cell r="H403">
            <v>139846</v>
          </cell>
          <cell r="J403">
            <v>8442</v>
          </cell>
          <cell r="K403">
            <v>0</v>
          </cell>
          <cell r="L403">
            <v>0</v>
          </cell>
          <cell r="M403">
            <v>8442</v>
          </cell>
          <cell r="O403">
            <v>131404</v>
          </cell>
          <cell r="Q403">
            <v>8442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8442</v>
          </cell>
          <cell r="X403">
            <v>8786.4</v>
          </cell>
          <cell r="AA403">
            <v>730</v>
          </cell>
          <cell r="AB403">
            <v>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131404</v>
          </cell>
          <cell r="AH403">
            <v>0</v>
          </cell>
          <cell r="AI403">
            <v>0</v>
          </cell>
          <cell r="AJ403">
            <v>131404</v>
          </cell>
          <cell r="AK403">
            <v>0</v>
          </cell>
          <cell r="AL403">
            <v>8442</v>
          </cell>
          <cell r="AM403">
            <v>139846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139846</v>
          </cell>
          <cell r="AT403">
            <v>730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BA403">
            <v>730</v>
          </cell>
          <cell r="BB403">
            <v>741</v>
          </cell>
          <cell r="BC403" t="str">
            <v>NORTHBORO SOUTHBORO</v>
          </cell>
          <cell r="BD403">
            <v>131404</v>
          </cell>
          <cell r="BE403">
            <v>216010</v>
          </cell>
          <cell r="BF403">
            <v>0</v>
          </cell>
          <cell r="BG403">
            <v>0</v>
          </cell>
          <cell r="BH403">
            <v>344.40000000000003</v>
          </cell>
          <cell r="BL403">
            <v>0</v>
          </cell>
          <cell r="BM403">
            <v>344.40000000000003</v>
          </cell>
          <cell r="BN403">
            <v>0</v>
          </cell>
        </row>
        <row r="404">
          <cell r="A404">
            <v>735</v>
          </cell>
          <cell r="B404">
            <v>740</v>
          </cell>
          <cell r="C404" t="str">
            <v>NORTH MIDDLESEX</v>
          </cell>
          <cell r="D404">
            <v>56</v>
          </cell>
          <cell r="E404">
            <v>802496</v>
          </cell>
          <cell r="F404">
            <v>0</v>
          </cell>
          <cell r="G404">
            <v>52504</v>
          </cell>
          <cell r="H404">
            <v>855000</v>
          </cell>
          <cell r="J404">
            <v>52504</v>
          </cell>
          <cell r="K404">
            <v>0</v>
          </cell>
          <cell r="L404">
            <v>0</v>
          </cell>
          <cell r="M404">
            <v>52504</v>
          </cell>
          <cell r="O404">
            <v>802496</v>
          </cell>
          <cell r="Q404">
            <v>52504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52504</v>
          </cell>
          <cell r="X404">
            <v>72228.399999999994</v>
          </cell>
          <cell r="AA404">
            <v>735</v>
          </cell>
          <cell r="AB404">
            <v>56</v>
          </cell>
          <cell r="AC404">
            <v>2.5578562728380026E-2</v>
          </cell>
          <cell r="AD404">
            <v>0</v>
          </cell>
          <cell r="AE404">
            <v>0</v>
          </cell>
          <cell r="AF404">
            <v>0</v>
          </cell>
          <cell r="AG404">
            <v>802496</v>
          </cell>
          <cell r="AH404">
            <v>0</v>
          </cell>
          <cell r="AI404">
            <v>0</v>
          </cell>
          <cell r="AJ404">
            <v>802496</v>
          </cell>
          <cell r="AK404">
            <v>0</v>
          </cell>
          <cell r="AL404">
            <v>52504</v>
          </cell>
          <cell r="AM404">
            <v>855000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855000</v>
          </cell>
          <cell r="AT404">
            <v>735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BA404">
            <v>735</v>
          </cell>
          <cell r="BB404">
            <v>740</v>
          </cell>
          <cell r="BC404" t="str">
            <v>NORTH MIDDLESEX</v>
          </cell>
          <cell r="BD404">
            <v>802496</v>
          </cell>
          <cell r="BE404">
            <v>962596</v>
          </cell>
          <cell r="BF404">
            <v>0</v>
          </cell>
          <cell r="BG404">
            <v>19724.399999999998</v>
          </cell>
          <cell r="BH404">
            <v>0</v>
          </cell>
          <cell r="BL404">
            <v>0</v>
          </cell>
          <cell r="BM404">
            <v>19724.399999999998</v>
          </cell>
          <cell r="BN404">
            <v>0</v>
          </cell>
        </row>
        <row r="405">
          <cell r="A405">
            <v>740</v>
          </cell>
          <cell r="B405">
            <v>745</v>
          </cell>
          <cell r="C405" t="str">
            <v>OLD ROCHESTER</v>
          </cell>
          <cell r="D405">
            <v>3</v>
          </cell>
          <cell r="E405">
            <v>48177</v>
          </cell>
          <cell r="F405">
            <v>0</v>
          </cell>
          <cell r="G405">
            <v>2808</v>
          </cell>
          <cell r="H405">
            <v>50985</v>
          </cell>
          <cell r="J405">
            <v>2808</v>
          </cell>
          <cell r="K405">
            <v>0</v>
          </cell>
          <cell r="L405">
            <v>35783.467733356752</v>
          </cell>
          <cell r="M405">
            <v>38591.467733356752</v>
          </cell>
          <cell r="O405">
            <v>12393.532266643248</v>
          </cell>
          <cell r="Q405">
            <v>2808</v>
          </cell>
          <cell r="R405">
            <v>0</v>
          </cell>
          <cell r="S405">
            <v>0</v>
          </cell>
          <cell r="T405">
            <v>0</v>
          </cell>
          <cell r="U405">
            <v>35783.467733356752</v>
          </cell>
          <cell r="V405">
            <v>38591.467733356752</v>
          </cell>
          <cell r="X405">
            <v>48946</v>
          </cell>
          <cell r="AA405">
            <v>740</v>
          </cell>
          <cell r="AB405">
            <v>3</v>
          </cell>
          <cell r="AC405">
            <v>6.2111801242236021E-3</v>
          </cell>
          <cell r="AD405">
            <v>0</v>
          </cell>
          <cell r="AE405">
            <v>0</v>
          </cell>
          <cell r="AF405">
            <v>0</v>
          </cell>
          <cell r="AG405">
            <v>48177</v>
          </cell>
          <cell r="AH405">
            <v>0</v>
          </cell>
          <cell r="AI405">
            <v>0</v>
          </cell>
          <cell r="AJ405">
            <v>48177</v>
          </cell>
          <cell r="AK405">
            <v>0</v>
          </cell>
          <cell r="AL405">
            <v>2808</v>
          </cell>
          <cell r="AM405">
            <v>50985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50985</v>
          </cell>
          <cell r="AT405">
            <v>740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BA405">
            <v>740</v>
          </cell>
          <cell r="BB405">
            <v>745</v>
          </cell>
          <cell r="BC405" t="str">
            <v>OLD ROCHESTER</v>
          </cell>
          <cell r="BD405">
            <v>48177</v>
          </cell>
          <cell r="BE405">
            <v>2039</v>
          </cell>
          <cell r="BF405">
            <v>46138</v>
          </cell>
          <cell r="BG405">
            <v>0</v>
          </cell>
          <cell r="BH405">
            <v>0</v>
          </cell>
          <cell r="BL405">
            <v>0</v>
          </cell>
          <cell r="BM405">
            <v>46138</v>
          </cell>
          <cell r="BN405">
            <v>35783.467733356752</v>
          </cell>
        </row>
        <row r="406">
          <cell r="A406">
            <v>745</v>
          </cell>
          <cell r="B406">
            <v>746</v>
          </cell>
          <cell r="C406" t="str">
            <v>PENTUCKET</v>
          </cell>
          <cell r="D406">
            <v>27</v>
          </cell>
          <cell r="E406">
            <v>371198</v>
          </cell>
          <cell r="F406">
            <v>0</v>
          </cell>
          <cell r="G406">
            <v>25326</v>
          </cell>
          <cell r="H406">
            <v>396524</v>
          </cell>
          <cell r="J406">
            <v>25326</v>
          </cell>
          <cell r="K406">
            <v>0</v>
          </cell>
          <cell r="L406">
            <v>56922.533070830672</v>
          </cell>
          <cell r="M406">
            <v>82248.533070830672</v>
          </cell>
          <cell r="O406">
            <v>314275.46692916931</v>
          </cell>
          <cell r="Q406">
            <v>25326</v>
          </cell>
          <cell r="R406">
            <v>0</v>
          </cell>
          <cell r="S406">
            <v>0</v>
          </cell>
          <cell r="T406">
            <v>0</v>
          </cell>
          <cell r="U406">
            <v>56922.533070830672</v>
          </cell>
          <cell r="V406">
            <v>82248.533070830672</v>
          </cell>
          <cell r="X406">
            <v>98720</v>
          </cell>
          <cell r="AA406">
            <v>745</v>
          </cell>
          <cell r="AB406">
            <v>27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371198</v>
          </cell>
          <cell r="AH406">
            <v>0</v>
          </cell>
          <cell r="AI406">
            <v>0</v>
          </cell>
          <cell r="AJ406">
            <v>371198</v>
          </cell>
          <cell r="AK406">
            <v>0</v>
          </cell>
          <cell r="AL406">
            <v>25326</v>
          </cell>
          <cell r="AM406">
            <v>396524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396524</v>
          </cell>
          <cell r="AT406">
            <v>745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BA406">
            <v>745</v>
          </cell>
          <cell r="BB406">
            <v>746</v>
          </cell>
          <cell r="BC406" t="str">
            <v>PENTUCKET</v>
          </cell>
          <cell r="BD406">
            <v>371198</v>
          </cell>
          <cell r="BE406">
            <v>297804</v>
          </cell>
          <cell r="BF406">
            <v>73394</v>
          </cell>
          <cell r="BG406">
            <v>0</v>
          </cell>
          <cell r="BH406">
            <v>0</v>
          </cell>
          <cell r="BL406">
            <v>0</v>
          </cell>
          <cell r="BM406">
            <v>73394</v>
          </cell>
          <cell r="BN406">
            <v>56922.533070830672</v>
          </cell>
        </row>
        <row r="407">
          <cell r="A407">
            <v>750</v>
          </cell>
          <cell r="B407">
            <v>747</v>
          </cell>
          <cell r="C407" t="str">
            <v>PIONEER</v>
          </cell>
          <cell r="D407">
            <v>23</v>
          </cell>
          <cell r="E407">
            <v>414755</v>
          </cell>
          <cell r="F407">
            <v>0</v>
          </cell>
          <cell r="G407">
            <v>21574</v>
          </cell>
          <cell r="H407">
            <v>436329</v>
          </cell>
          <cell r="J407">
            <v>21574</v>
          </cell>
          <cell r="K407">
            <v>0</v>
          </cell>
          <cell r="L407">
            <v>42575.175803515951</v>
          </cell>
          <cell r="M407">
            <v>64149.175803515951</v>
          </cell>
          <cell r="O407">
            <v>372179.82419648406</v>
          </cell>
          <cell r="Q407">
            <v>21574</v>
          </cell>
          <cell r="R407">
            <v>0</v>
          </cell>
          <cell r="S407">
            <v>0</v>
          </cell>
          <cell r="T407">
            <v>0</v>
          </cell>
          <cell r="U407">
            <v>42575.175803515951</v>
          </cell>
          <cell r="V407">
            <v>64149.175803515951</v>
          </cell>
          <cell r="X407">
            <v>127737.4</v>
          </cell>
          <cell r="AA407">
            <v>750</v>
          </cell>
          <cell r="AB407">
            <v>23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414755</v>
          </cell>
          <cell r="AH407">
            <v>0</v>
          </cell>
          <cell r="AI407">
            <v>0</v>
          </cell>
          <cell r="AJ407">
            <v>414755</v>
          </cell>
          <cell r="AK407">
            <v>0</v>
          </cell>
          <cell r="AL407">
            <v>21574</v>
          </cell>
          <cell r="AM407">
            <v>436329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436329</v>
          </cell>
          <cell r="AT407">
            <v>750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BA407">
            <v>750</v>
          </cell>
          <cell r="BB407">
            <v>747</v>
          </cell>
          <cell r="BC407" t="str">
            <v>PIONEER</v>
          </cell>
          <cell r="BD407">
            <v>414755</v>
          </cell>
          <cell r="BE407">
            <v>359860</v>
          </cell>
          <cell r="BF407">
            <v>54895</v>
          </cell>
          <cell r="BG407">
            <v>0</v>
          </cell>
          <cell r="BH407">
            <v>51268.4</v>
          </cell>
          <cell r="BL407">
            <v>0</v>
          </cell>
          <cell r="BM407">
            <v>106163.4</v>
          </cell>
          <cell r="BN407">
            <v>42575.175803515951</v>
          </cell>
        </row>
        <row r="408">
          <cell r="A408">
            <v>753</v>
          </cell>
          <cell r="B408">
            <v>749</v>
          </cell>
          <cell r="C408" t="str">
            <v>QUABBIN</v>
          </cell>
          <cell r="D408">
            <v>22</v>
          </cell>
          <cell r="E408">
            <v>325370</v>
          </cell>
          <cell r="F408">
            <v>0</v>
          </cell>
          <cell r="G408">
            <v>20631</v>
          </cell>
          <cell r="H408">
            <v>346001</v>
          </cell>
          <cell r="J408">
            <v>20631</v>
          </cell>
          <cell r="K408">
            <v>0</v>
          </cell>
          <cell r="L408">
            <v>34686.029464625994</v>
          </cell>
          <cell r="M408">
            <v>55317.029464625994</v>
          </cell>
          <cell r="O408">
            <v>290683.97053537401</v>
          </cell>
          <cell r="Q408">
            <v>20631</v>
          </cell>
          <cell r="R408">
            <v>0</v>
          </cell>
          <cell r="S408">
            <v>0</v>
          </cell>
          <cell r="T408">
            <v>0</v>
          </cell>
          <cell r="U408">
            <v>34686.029464625994</v>
          </cell>
          <cell r="V408">
            <v>55317.029464625994</v>
          </cell>
          <cell r="X408">
            <v>65354</v>
          </cell>
          <cell r="AA408">
            <v>753</v>
          </cell>
          <cell r="AB408">
            <v>22</v>
          </cell>
          <cell r="AC408">
            <v>4.4843049327354259E-3</v>
          </cell>
          <cell r="AD408">
            <v>0</v>
          </cell>
          <cell r="AE408">
            <v>0</v>
          </cell>
          <cell r="AF408">
            <v>0</v>
          </cell>
          <cell r="AG408">
            <v>325370</v>
          </cell>
          <cell r="AH408">
            <v>0</v>
          </cell>
          <cell r="AI408">
            <v>0</v>
          </cell>
          <cell r="AJ408">
            <v>325370</v>
          </cell>
          <cell r="AK408">
            <v>0</v>
          </cell>
          <cell r="AL408">
            <v>20631</v>
          </cell>
          <cell r="AM408">
            <v>346001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346001</v>
          </cell>
          <cell r="AT408">
            <v>753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BA408">
            <v>753</v>
          </cell>
          <cell r="BB408">
            <v>749</v>
          </cell>
          <cell r="BC408" t="str">
            <v>QUABBIN</v>
          </cell>
          <cell r="BD408">
            <v>325370</v>
          </cell>
          <cell r="BE408">
            <v>280647</v>
          </cell>
          <cell r="BF408">
            <v>44723</v>
          </cell>
          <cell r="BG408">
            <v>0</v>
          </cell>
          <cell r="BH408">
            <v>0</v>
          </cell>
          <cell r="BL408">
            <v>0</v>
          </cell>
          <cell r="BM408">
            <v>44723</v>
          </cell>
          <cell r="BN408">
            <v>34686.029464625994</v>
          </cell>
        </row>
        <row r="409">
          <cell r="A409">
            <v>755</v>
          </cell>
          <cell r="B409">
            <v>730</v>
          </cell>
          <cell r="C409" t="str">
            <v>RALPH C MAHAR</v>
          </cell>
          <cell r="D409">
            <v>13</v>
          </cell>
          <cell r="E409">
            <v>220635</v>
          </cell>
          <cell r="F409">
            <v>0</v>
          </cell>
          <cell r="G409">
            <v>12194</v>
          </cell>
          <cell r="H409">
            <v>232829</v>
          </cell>
          <cell r="J409">
            <v>12194</v>
          </cell>
          <cell r="K409">
            <v>0</v>
          </cell>
          <cell r="L409">
            <v>73820.755685039709</v>
          </cell>
          <cell r="M409">
            <v>86014.755685039709</v>
          </cell>
          <cell r="O409">
            <v>146814.24431496029</v>
          </cell>
          <cell r="Q409">
            <v>12194</v>
          </cell>
          <cell r="R409">
            <v>0</v>
          </cell>
          <cell r="S409">
            <v>0</v>
          </cell>
          <cell r="T409">
            <v>0</v>
          </cell>
          <cell r="U409">
            <v>73820.755685039709</v>
          </cell>
          <cell r="V409">
            <v>86014.755685039709</v>
          </cell>
          <cell r="X409">
            <v>107376</v>
          </cell>
          <cell r="AA409">
            <v>755</v>
          </cell>
          <cell r="AB409">
            <v>13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220635</v>
          </cell>
          <cell r="AH409">
            <v>0</v>
          </cell>
          <cell r="AI409">
            <v>0</v>
          </cell>
          <cell r="AJ409">
            <v>220635</v>
          </cell>
          <cell r="AK409">
            <v>0</v>
          </cell>
          <cell r="AL409">
            <v>12194</v>
          </cell>
          <cell r="AM409">
            <v>232829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232829</v>
          </cell>
          <cell r="AT409">
            <v>755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BA409">
            <v>755</v>
          </cell>
          <cell r="BB409">
            <v>730</v>
          </cell>
          <cell r="BC409" t="str">
            <v>RALPH C MAHAR</v>
          </cell>
          <cell r="BD409">
            <v>220635</v>
          </cell>
          <cell r="BE409">
            <v>125453</v>
          </cell>
          <cell r="BF409">
            <v>95182</v>
          </cell>
          <cell r="BG409">
            <v>0</v>
          </cell>
          <cell r="BH409">
            <v>0</v>
          </cell>
          <cell r="BL409">
            <v>0</v>
          </cell>
          <cell r="BM409">
            <v>95182</v>
          </cell>
          <cell r="BN409">
            <v>73820.755685039709</v>
          </cell>
        </row>
        <row r="410">
          <cell r="A410">
            <v>760</v>
          </cell>
          <cell r="B410">
            <v>752</v>
          </cell>
          <cell r="C410" t="str">
            <v>SILVER LAKE</v>
          </cell>
          <cell r="D410">
            <v>59</v>
          </cell>
          <cell r="E410">
            <v>840494</v>
          </cell>
          <cell r="F410">
            <v>0</v>
          </cell>
          <cell r="G410">
            <v>55288</v>
          </cell>
          <cell r="H410">
            <v>895782</v>
          </cell>
          <cell r="J410">
            <v>55288</v>
          </cell>
          <cell r="K410">
            <v>0</v>
          </cell>
          <cell r="L410">
            <v>111929.39651355888</v>
          </cell>
          <cell r="M410">
            <v>167217.39651355887</v>
          </cell>
          <cell r="O410">
            <v>728564.60348644108</v>
          </cell>
          <cell r="Q410">
            <v>55288</v>
          </cell>
          <cell r="R410">
            <v>0</v>
          </cell>
          <cell r="S410">
            <v>0</v>
          </cell>
          <cell r="T410">
            <v>0</v>
          </cell>
          <cell r="U410">
            <v>111929.39651355888</v>
          </cell>
          <cell r="V410">
            <v>167217.39651355887</v>
          </cell>
          <cell r="X410">
            <v>263846.40000000002</v>
          </cell>
          <cell r="AA410">
            <v>760</v>
          </cell>
          <cell r="AB410">
            <v>59</v>
          </cell>
          <cell r="AC410">
            <v>5.590062111801241E-2</v>
          </cell>
          <cell r="AD410">
            <v>0</v>
          </cell>
          <cell r="AE410">
            <v>0</v>
          </cell>
          <cell r="AF410">
            <v>0</v>
          </cell>
          <cell r="AG410">
            <v>840494</v>
          </cell>
          <cell r="AH410">
            <v>0</v>
          </cell>
          <cell r="AI410">
            <v>0</v>
          </cell>
          <cell r="AJ410">
            <v>840494</v>
          </cell>
          <cell r="AK410">
            <v>0</v>
          </cell>
          <cell r="AL410">
            <v>55288</v>
          </cell>
          <cell r="AM410">
            <v>895782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895782</v>
          </cell>
          <cell r="AT410">
            <v>760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BA410">
            <v>760</v>
          </cell>
          <cell r="BB410">
            <v>752</v>
          </cell>
          <cell r="BC410" t="str">
            <v>SILVER LAKE</v>
          </cell>
          <cell r="BD410">
            <v>840494</v>
          </cell>
          <cell r="BE410">
            <v>696176</v>
          </cell>
          <cell r="BF410">
            <v>144318</v>
          </cell>
          <cell r="BG410">
            <v>27448.799999999999</v>
          </cell>
          <cell r="BH410">
            <v>36791.599999999999</v>
          </cell>
          <cell r="BL410">
            <v>0</v>
          </cell>
          <cell r="BM410">
            <v>208558.4</v>
          </cell>
          <cell r="BN410">
            <v>111929.39651355888</v>
          </cell>
        </row>
        <row r="411">
          <cell r="A411">
            <v>763</v>
          </cell>
          <cell r="B411">
            <v>790</v>
          </cell>
          <cell r="C411" t="str">
            <v>SOMERSET BERKLEY</v>
          </cell>
          <cell r="D411">
            <v>6</v>
          </cell>
          <cell r="E411">
            <v>89812</v>
          </cell>
          <cell r="F411">
            <v>0</v>
          </cell>
          <cell r="G411">
            <v>5615</v>
          </cell>
          <cell r="H411">
            <v>95427</v>
          </cell>
          <cell r="J411">
            <v>5615</v>
          </cell>
          <cell r="K411">
            <v>0</v>
          </cell>
          <cell r="L411">
            <v>0</v>
          </cell>
          <cell r="M411">
            <v>5615</v>
          </cell>
          <cell r="O411">
            <v>89812</v>
          </cell>
          <cell r="Q411">
            <v>5615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5615</v>
          </cell>
          <cell r="X411">
            <v>45630.400000000001</v>
          </cell>
          <cell r="AA411">
            <v>763</v>
          </cell>
          <cell r="AB411">
            <v>6</v>
          </cell>
          <cell r="AC411">
            <v>1.3806706114398421E-2</v>
          </cell>
          <cell r="AD411">
            <v>0</v>
          </cell>
          <cell r="AE411">
            <v>0</v>
          </cell>
          <cell r="AF411">
            <v>0</v>
          </cell>
          <cell r="AG411">
            <v>89812</v>
          </cell>
          <cell r="AH411">
            <v>0</v>
          </cell>
          <cell r="AI411">
            <v>0</v>
          </cell>
          <cell r="AJ411">
            <v>89812</v>
          </cell>
          <cell r="AK411">
            <v>0</v>
          </cell>
          <cell r="AL411">
            <v>5615</v>
          </cell>
          <cell r="AM411">
            <v>95427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95427</v>
          </cell>
          <cell r="AT411">
            <v>763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BA411">
            <v>763</v>
          </cell>
          <cell r="BB411">
            <v>790</v>
          </cell>
          <cell r="BC411" t="str">
            <v>SOMERSET BERKLEY</v>
          </cell>
          <cell r="BD411">
            <v>89812</v>
          </cell>
          <cell r="BE411">
            <v>99638</v>
          </cell>
          <cell r="BF411">
            <v>0</v>
          </cell>
          <cell r="BG411">
            <v>30463.8</v>
          </cell>
          <cell r="BH411">
            <v>9551.6</v>
          </cell>
          <cell r="BL411">
            <v>0</v>
          </cell>
          <cell r="BM411">
            <v>40015.4</v>
          </cell>
          <cell r="BN411">
            <v>0</v>
          </cell>
        </row>
        <row r="412">
          <cell r="A412">
            <v>765</v>
          </cell>
          <cell r="B412">
            <v>755</v>
          </cell>
          <cell r="C412" t="str">
            <v>SOUTHERN BERKSHIRE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O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X412">
            <v>0</v>
          </cell>
          <cell r="AA412">
            <v>765</v>
          </cell>
          <cell r="BA412">
            <v>765</v>
          </cell>
          <cell r="BB412">
            <v>755</v>
          </cell>
          <cell r="BC412" t="str">
            <v>SOUTHERN BERKSHIRE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L412">
            <v>0</v>
          </cell>
          <cell r="BM412">
            <v>0</v>
          </cell>
          <cell r="BN412">
            <v>0</v>
          </cell>
        </row>
        <row r="413">
          <cell r="A413">
            <v>766</v>
          </cell>
          <cell r="B413">
            <v>766</v>
          </cell>
          <cell r="C413" t="str">
            <v>SOUTHWICK TOLLAND GRANVILLE</v>
          </cell>
          <cell r="D413">
            <v>5</v>
          </cell>
          <cell r="E413">
            <v>74486</v>
          </cell>
          <cell r="F413">
            <v>0</v>
          </cell>
          <cell r="G413">
            <v>4690</v>
          </cell>
          <cell r="H413">
            <v>79176</v>
          </cell>
          <cell r="J413">
            <v>4690</v>
          </cell>
          <cell r="K413">
            <v>0</v>
          </cell>
          <cell r="L413">
            <v>19455.292559089128</v>
          </cell>
          <cell r="M413">
            <v>24145.292559089128</v>
          </cell>
          <cell r="O413">
            <v>55030.707440910875</v>
          </cell>
          <cell r="Q413">
            <v>4690</v>
          </cell>
          <cell r="R413">
            <v>0</v>
          </cell>
          <cell r="S413">
            <v>0</v>
          </cell>
          <cell r="T413">
            <v>0</v>
          </cell>
          <cell r="U413">
            <v>19455.292559089128</v>
          </cell>
          <cell r="V413">
            <v>24145.292559089128</v>
          </cell>
          <cell r="X413">
            <v>29775</v>
          </cell>
          <cell r="AA413">
            <v>766</v>
          </cell>
          <cell r="AB413">
            <v>5</v>
          </cell>
          <cell r="AC413">
            <v>0</v>
          </cell>
          <cell r="AD413">
            <v>0</v>
          </cell>
          <cell r="AE413">
            <v>2</v>
          </cell>
          <cell r="AF413">
            <v>0</v>
          </cell>
          <cell r="AG413">
            <v>74486</v>
          </cell>
          <cell r="AH413">
            <v>0</v>
          </cell>
          <cell r="AI413">
            <v>0</v>
          </cell>
          <cell r="AJ413">
            <v>74486</v>
          </cell>
          <cell r="AK413">
            <v>0</v>
          </cell>
          <cell r="AL413">
            <v>4690</v>
          </cell>
          <cell r="AM413">
            <v>79176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79176</v>
          </cell>
          <cell r="AT413">
            <v>766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BA413">
            <v>766</v>
          </cell>
          <cell r="BB413">
            <v>766</v>
          </cell>
          <cell r="BC413" t="str">
            <v>SOUTHWICK TOLLAND GRANVILLE</v>
          </cell>
          <cell r="BD413">
            <v>74486</v>
          </cell>
          <cell r="BE413">
            <v>49401</v>
          </cell>
          <cell r="BF413">
            <v>25085</v>
          </cell>
          <cell r="BG413">
            <v>0</v>
          </cell>
          <cell r="BH413">
            <v>0</v>
          </cell>
          <cell r="BL413">
            <v>0</v>
          </cell>
          <cell r="BM413">
            <v>25085</v>
          </cell>
          <cell r="BN413">
            <v>19455.292559089128</v>
          </cell>
        </row>
        <row r="414">
          <cell r="A414">
            <v>767</v>
          </cell>
          <cell r="B414">
            <v>756</v>
          </cell>
          <cell r="C414" t="str">
            <v>SPENCER EAST BROOKFIELD</v>
          </cell>
          <cell r="D414">
            <v>55</v>
          </cell>
          <cell r="E414">
            <v>684381</v>
          </cell>
          <cell r="F414">
            <v>0</v>
          </cell>
          <cell r="G414">
            <v>51565</v>
          </cell>
          <cell r="H414">
            <v>735946</v>
          </cell>
          <cell r="J414">
            <v>51565</v>
          </cell>
          <cell r="K414">
            <v>0</v>
          </cell>
          <cell r="L414">
            <v>136079.24302362135</v>
          </cell>
          <cell r="M414">
            <v>187644.24302362135</v>
          </cell>
          <cell r="O414">
            <v>548301.75697637862</v>
          </cell>
          <cell r="Q414">
            <v>51565</v>
          </cell>
          <cell r="R414">
            <v>0</v>
          </cell>
          <cell r="S414">
            <v>0</v>
          </cell>
          <cell r="T414">
            <v>0</v>
          </cell>
          <cell r="U414">
            <v>136079.24302362135</v>
          </cell>
          <cell r="V414">
            <v>187644.24302362135</v>
          </cell>
          <cell r="X414">
            <v>397405</v>
          </cell>
          <cell r="AA414">
            <v>767</v>
          </cell>
          <cell r="AB414">
            <v>55</v>
          </cell>
          <cell r="AC414">
            <v>2.2421524663677129E-2</v>
          </cell>
          <cell r="AD414">
            <v>0</v>
          </cell>
          <cell r="AE414">
            <v>0</v>
          </cell>
          <cell r="AF414">
            <v>0</v>
          </cell>
          <cell r="AG414">
            <v>684381</v>
          </cell>
          <cell r="AH414">
            <v>0</v>
          </cell>
          <cell r="AI414">
            <v>0</v>
          </cell>
          <cell r="AJ414">
            <v>684381</v>
          </cell>
          <cell r="AK414">
            <v>0</v>
          </cell>
          <cell r="AL414">
            <v>51565</v>
          </cell>
          <cell r="AM414">
            <v>735946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735946</v>
          </cell>
          <cell r="AT414">
            <v>767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BA414">
            <v>767</v>
          </cell>
          <cell r="BB414">
            <v>756</v>
          </cell>
          <cell r="BC414" t="str">
            <v>SPENCER EAST BROOKFIELD</v>
          </cell>
          <cell r="BD414">
            <v>684381</v>
          </cell>
          <cell r="BE414">
            <v>508925</v>
          </cell>
          <cell r="BF414">
            <v>175456</v>
          </cell>
          <cell r="BG414">
            <v>0</v>
          </cell>
          <cell r="BH414">
            <v>170384</v>
          </cell>
          <cell r="BL414">
            <v>0</v>
          </cell>
          <cell r="BM414">
            <v>345840</v>
          </cell>
          <cell r="BN414">
            <v>136079.24302362135</v>
          </cell>
        </row>
        <row r="415">
          <cell r="A415">
            <v>770</v>
          </cell>
          <cell r="B415">
            <v>757</v>
          </cell>
          <cell r="C415" t="str">
            <v>TANTASQUA</v>
          </cell>
          <cell r="D415">
            <v>2</v>
          </cell>
          <cell r="E415">
            <v>29942</v>
          </cell>
          <cell r="F415">
            <v>0</v>
          </cell>
          <cell r="G415">
            <v>1876</v>
          </cell>
          <cell r="H415">
            <v>31818</v>
          </cell>
          <cell r="J415">
            <v>1876</v>
          </cell>
          <cell r="K415">
            <v>0</v>
          </cell>
          <cell r="L415">
            <v>23222.259111191812</v>
          </cell>
          <cell r="M415">
            <v>25098.259111191812</v>
          </cell>
          <cell r="O415">
            <v>6719.7408888081882</v>
          </cell>
          <cell r="Q415">
            <v>1876</v>
          </cell>
          <cell r="R415">
            <v>0</v>
          </cell>
          <cell r="S415">
            <v>0</v>
          </cell>
          <cell r="T415">
            <v>0</v>
          </cell>
          <cell r="U415">
            <v>23222.259111191812</v>
          </cell>
          <cell r="V415">
            <v>25098.259111191812</v>
          </cell>
          <cell r="X415">
            <v>31818</v>
          </cell>
          <cell r="AA415">
            <v>770</v>
          </cell>
          <cell r="AB415">
            <v>2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29942</v>
          </cell>
          <cell r="AH415">
            <v>0</v>
          </cell>
          <cell r="AI415">
            <v>0</v>
          </cell>
          <cell r="AJ415">
            <v>29942</v>
          </cell>
          <cell r="AK415">
            <v>0</v>
          </cell>
          <cell r="AL415">
            <v>1876</v>
          </cell>
          <cell r="AM415">
            <v>31818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31818</v>
          </cell>
          <cell r="AT415">
            <v>770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BA415">
            <v>770</v>
          </cell>
          <cell r="BB415">
            <v>757</v>
          </cell>
          <cell r="BC415" t="str">
            <v>TANTASQUA</v>
          </cell>
          <cell r="BD415">
            <v>29942</v>
          </cell>
          <cell r="BE415">
            <v>0</v>
          </cell>
          <cell r="BF415">
            <v>29942</v>
          </cell>
          <cell r="BG415">
            <v>0</v>
          </cell>
          <cell r="BH415">
            <v>0</v>
          </cell>
          <cell r="BL415">
            <v>0</v>
          </cell>
          <cell r="BM415">
            <v>29942</v>
          </cell>
          <cell r="BN415">
            <v>23222.259111191812</v>
          </cell>
        </row>
        <row r="416">
          <cell r="A416">
            <v>773</v>
          </cell>
          <cell r="B416">
            <v>763</v>
          </cell>
          <cell r="C416" t="str">
            <v>TRITON</v>
          </cell>
          <cell r="D416">
            <v>57</v>
          </cell>
          <cell r="E416">
            <v>828721</v>
          </cell>
          <cell r="F416">
            <v>0</v>
          </cell>
          <cell r="G416">
            <v>53456</v>
          </cell>
          <cell r="H416">
            <v>882177</v>
          </cell>
          <cell r="J416">
            <v>53456</v>
          </cell>
          <cell r="K416">
            <v>0</v>
          </cell>
          <cell r="L416">
            <v>155115.7252186719</v>
          </cell>
          <cell r="M416">
            <v>208571.7252186719</v>
          </cell>
          <cell r="O416">
            <v>673605.27478132816</v>
          </cell>
          <cell r="Q416">
            <v>53456</v>
          </cell>
          <cell r="R416">
            <v>0</v>
          </cell>
          <cell r="S416">
            <v>0</v>
          </cell>
          <cell r="T416">
            <v>0</v>
          </cell>
          <cell r="U416">
            <v>155115.7252186719</v>
          </cell>
          <cell r="V416">
            <v>208571.7252186719</v>
          </cell>
          <cell r="X416">
            <v>279061.40000000002</v>
          </cell>
          <cell r="AA416">
            <v>773</v>
          </cell>
          <cell r="AB416">
            <v>57</v>
          </cell>
          <cell r="AC416">
            <v>9.9875156054931337E-3</v>
          </cell>
          <cell r="AD416">
            <v>0</v>
          </cell>
          <cell r="AE416">
            <v>0</v>
          </cell>
          <cell r="AF416">
            <v>0</v>
          </cell>
          <cell r="AG416">
            <v>828721</v>
          </cell>
          <cell r="AH416">
            <v>0</v>
          </cell>
          <cell r="AI416">
            <v>0</v>
          </cell>
          <cell r="AJ416">
            <v>828721</v>
          </cell>
          <cell r="AK416">
            <v>0</v>
          </cell>
          <cell r="AL416">
            <v>53456</v>
          </cell>
          <cell r="AM416">
            <v>882177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882177</v>
          </cell>
          <cell r="AT416">
            <v>773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BA416">
            <v>773</v>
          </cell>
          <cell r="BB416">
            <v>763</v>
          </cell>
          <cell r="BC416" t="str">
            <v>TRITON</v>
          </cell>
          <cell r="BD416">
            <v>828721</v>
          </cell>
          <cell r="BE416">
            <v>628720</v>
          </cell>
          <cell r="BF416">
            <v>200001</v>
          </cell>
          <cell r="BG416">
            <v>0</v>
          </cell>
          <cell r="BH416">
            <v>25604.400000000001</v>
          </cell>
          <cell r="BL416">
            <v>0</v>
          </cell>
          <cell r="BM416">
            <v>225605.4</v>
          </cell>
          <cell r="BN416">
            <v>155115.7252186719</v>
          </cell>
        </row>
        <row r="417">
          <cell r="A417">
            <v>774</v>
          </cell>
          <cell r="B417">
            <v>789</v>
          </cell>
          <cell r="C417" t="str">
            <v>UPISLAND</v>
          </cell>
          <cell r="D417">
            <v>45</v>
          </cell>
          <cell r="E417">
            <v>1111525</v>
          </cell>
          <cell r="F417">
            <v>0</v>
          </cell>
          <cell r="G417">
            <v>34790</v>
          </cell>
          <cell r="H417">
            <v>1146315</v>
          </cell>
          <cell r="J417">
            <v>34790</v>
          </cell>
          <cell r="K417">
            <v>0</v>
          </cell>
          <cell r="L417">
            <v>24216.644579664757</v>
          </cell>
          <cell r="M417">
            <v>59006.64457966476</v>
          </cell>
          <cell r="O417">
            <v>1087308.3554203352</v>
          </cell>
          <cell r="Q417">
            <v>42190</v>
          </cell>
          <cell r="R417">
            <v>243940</v>
          </cell>
          <cell r="S417">
            <v>7400</v>
          </cell>
          <cell r="T417">
            <v>0</v>
          </cell>
          <cell r="U417">
            <v>24216.644579664757</v>
          </cell>
          <cell r="V417">
            <v>302946.64457966475</v>
          </cell>
          <cell r="X417">
            <v>345305.79725627997</v>
          </cell>
          <cell r="AA417">
            <v>774</v>
          </cell>
          <cell r="AB417">
            <v>45</v>
          </cell>
          <cell r="AC417">
            <v>0</v>
          </cell>
          <cell r="AD417">
            <v>0</v>
          </cell>
          <cell r="AE417">
            <v>20</v>
          </cell>
          <cell r="AF417">
            <v>7.8959610174545061</v>
          </cell>
          <cell r="AG417">
            <v>1348065</v>
          </cell>
          <cell r="AH417">
            <v>236540</v>
          </cell>
          <cell r="AI417">
            <v>0</v>
          </cell>
          <cell r="AJ417">
            <v>1111525</v>
          </cell>
          <cell r="AK417">
            <v>0</v>
          </cell>
          <cell r="AL417">
            <v>34790</v>
          </cell>
          <cell r="AM417">
            <v>1146315</v>
          </cell>
          <cell r="AN417">
            <v>236540</v>
          </cell>
          <cell r="AO417">
            <v>0</v>
          </cell>
          <cell r="AP417">
            <v>7400</v>
          </cell>
          <cell r="AQ417">
            <v>243940</v>
          </cell>
          <cell r="AR417">
            <v>1390255</v>
          </cell>
          <cell r="AT417">
            <v>774</v>
          </cell>
          <cell r="AU417">
            <v>7.8959610174545061</v>
          </cell>
          <cell r="AV417">
            <v>236540</v>
          </cell>
          <cell r="AW417">
            <v>0</v>
          </cell>
          <cell r="AX417">
            <v>7400</v>
          </cell>
          <cell r="AY417">
            <v>243940</v>
          </cell>
          <cell r="BA417">
            <v>774</v>
          </cell>
          <cell r="BB417">
            <v>789</v>
          </cell>
          <cell r="BC417" t="str">
            <v>UPISLAND</v>
          </cell>
          <cell r="BD417">
            <v>1111525</v>
          </cell>
          <cell r="BE417">
            <v>1080300.8728152823</v>
          </cell>
          <cell r="BF417">
            <v>31224.127184717683</v>
          </cell>
          <cell r="BG417">
            <v>21620.762836348149</v>
          </cell>
          <cell r="BH417">
            <v>13730.907235214161</v>
          </cell>
          <cell r="BL417">
            <v>0</v>
          </cell>
          <cell r="BM417">
            <v>66575.797256279999</v>
          </cell>
          <cell r="BN417">
            <v>24216.644579664757</v>
          </cell>
        </row>
        <row r="418">
          <cell r="A418">
            <v>775</v>
          </cell>
          <cell r="B418">
            <v>759</v>
          </cell>
          <cell r="C418" t="str">
            <v>WACHUSETT</v>
          </cell>
          <cell r="D418">
            <v>38</v>
          </cell>
          <cell r="E418">
            <v>473781</v>
          </cell>
          <cell r="F418">
            <v>0</v>
          </cell>
          <cell r="G418">
            <v>35639</v>
          </cell>
          <cell r="H418">
            <v>509420</v>
          </cell>
          <cell r="J418">
            <v>35639</v>
          </cell>
          <cell r="K418">
            <v>0</v>
          </cell>
          <cell r="L418">
            <v>25041.757470515036</v>
          </cell>
          <cell r="M418">
            <v>60680.757470515033</v>
          </cell>
          <cell r="O418">
            <v>448739.24252948497</v>
          </cell>
          <cell r="Q418">
            <v>35639</v>
          </cell>
          <cell r="R418">
            <v>0</v>
          </cell>
          <cell r="S418">
            <v>0</v>
          </cell>
          <cell r="T418">
            <v>0</v>
          </cell>
          <cell r="U418">
            <v>25041.757470515036</v>
          </cell>
          <cell r="V418">
            <v>60680.757470515033</v>
          </cell>
          <cell r="X418">
            <v>95059.4</v>
          </cell>
          <cell r="AA418">
            <v>775</v>
          </cell>
          <cell r="AB418">
            <v>38</v>
          </cell>
          <cell r="AC418">
            <v>4.4843049327354259E-3</v>
          </cell>
          <cell r="AD418">
            <v>0</v>
          </cell>
          <cell r="AE418">
            <v>0</v>
          </cell>
          <cell r="AF418">
            <v>0</v>
          </cell>
          <cell r="AG418">
            <v>473781</v>
          </cell>
          <cell r="AH418">
            <v>0</v>
          </cell>
          <cell r="AI418">
            <v>0</v>
          </cell>
          <cell r="AJ418">
            <v>473781</v>
          </cell>
          <cell r="AK418">
            <v>0</v>
          </cell>
          <cell r="AL418">
            <v>35639</v>
          </cell>
          <cell r="AM418">
            <v>509420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509420</v>
          </cell>
          <cell r="AT418">
            <v>775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BA418">
            <v>775</v>
          </cell>
          <cell r="BB418">
            <v>759</v>
          </cell>
          <cell r="BC418" t="str">
            <v>WACHUSETT</v>
          </cell>
          <cell r="BD418">
            <v>473781</v>
          </cell>
          <cell r="BE418">
            <v>441493</v>
          </cell>
          <cell r="BF418">
            <v>32288</v>
          </cell>
          <cell r="BG418">
            <v>0</v>
          </cell>
          <cell r="BH418">
            <v>27132.400000000001</v>
          </cell>
          <cell r="BL418">
            <v>0</v>
          </cell>
          <cell r="BM418">
            <v>59420.4</v>
          </cell>
          <cell r="BN418">
            <v>25041.757470515036</v>
          </cell>
        </row>
        <row r="419">
          <cell r="A419">
            <v>778</v>
          </cell>
          <cell r="B419">
            <v>750</v>
          </cell>
          <cell r="C419" t="str">
            <v>QUABOAG</v>
          </cell>
          <cell r="D419">
            <v>2</v>
          </cell>
          <cell r="E419">
            <v>27592</v>
          </cell>
          <cell r="F419">
            <v>0</v>
          </cell>
          <cell r="G419">
            <v>1876</v>
          </cell>
          <cell r="H419">
            <v>29468</v>
          </cell>
          <cell r="J419">
            <v>1876</v>
          </cell>
          <cell r="K419">
            <v>0</v>
          </cell>
          <cell r="L419">
            <v>0</v>
          </cell>
          <cell r="M419">
            <v>1876</v>
          </cell>
          <cell r="O419">
            <v>27592</v>
          </cell>
          <cell r="Q419">
            <v>1876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1876</v>
          </cell>
          <cell r="X419">
            <v>19377.800000000003</v>
          </cell>
          <cell r="AA419">
            <v>778</v>
          </cell>
          <cell r="AB419">
            <v>2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27592</v>
          </cell>
          <cell r="AH419">
            <v>0</v>
          </cell>
          <cell r="AI419">
            <v>0</v>
          </cell>
          <cell r="AJ419">
            <v>27592</v>
          </cell>
          <cell r="AK419">
            <v>0</v>
          </cell>
          <cell r="AL419">
            <v>1876</v>
          </cell>
          <cell r="AM419">
            <v>29468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29468</v>
          </cell>
          <cell r="AT419">
            <v>778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BA419">
            <v>778</v>
          </cell>
          <cell r="BB419">
            <v>750</v>
          </cell>
          <cell r="BC419" t="str">
            <v>QUABOAG</v>
          </cell>
          <cell r="BD419">
            <v>27592</v>
          </cell>
          <cell r="BE419">
            <v>36937</v>
          </cell>
          <cell r="BF419">
            <v>0</v>
          </cell>
          <cell r="BG419">
            <v>8181</v>
          </cell>
          <cell r="BH419">
            <v>9320.8000000000011</v>
          </cell>
          <cell r="BL419">
            <v>0</v>
          </cell>
          <cell r="BM419">
            <v>17501.800000000003</v>
          </cell>
          <cell r="BN419">
            <v>0</v>
          </cell>
        </row>
        <row r="420">
          <cell r="A420">
            <v>780</v>
          </cell>
          <cell r="B420">
            <v>761</v>
          </cell>
          <cell r="C420" t="str">
            <v>WHITMAN HANSON</v>
          </cell>
          <cell r="D420">
            <v>45</v>
          </cell>
          <cell r="E420">
            <v>639006</v>
          </cell>
          <cell r="F420">
            <v>0</v>
          </cell>
          <cell r="G420">
            <v>42192</v>
          </cell>
          <cell r="H420">
            <v>681198</v>
          </cell>
          <cell r="J420">
            <v>42192</v>
          </cell>
          <cell r="K420">
            <v>0</v>
          </cell>
          <cell r="L420">
            <v>0</v>
          </cell>
          <cell r="M420">
            <v>42192</v>
          </cell>
          <cell r="O420">
            <v>639006</v>
          </cell>
          <cell r="Q420">
            <v>42192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42192</v>
          </cell>
          <cell r="X420">
            <v>182707.6</v>
          </cell>
          <cell r="AA420">
            <v>780</v>
          </cell>
          <cell r="AB420">
            <v>45</v>
          </cell>
          <cell r="AC420">
            <v>1.8633540372670808E-2</v>
          </cell>
          <cell r="AD420">
            <v>0</v>
          </cell>
          <cell r="AE420">
            <v>0</v>
          </cell>
          <cell r="AF420">
            <v>0</v>
          </cell>
          <cell r="AG420">
            <v>639006</v>
          </cell>
          <cell r="AH420">
            <v>0</v>
          </cell>
          <cell r="AI420">
            <v>0</v>
          </cell>
          <cell r="AJ420">
            <v>639006</v>
          </cell>
          <cell r="AK420">
            <v>0</v>
          </cell>
          <cell r="AL420">
            <v>42192</v>
          </cell>
          <cell r="AM420">
            <v>681198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681198</v>
          </cell>
          <cell r="AT420">
            <v>780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BA420">
            <v>780</v>
          </cell>
          <cell r="BB420">
            <v>761</v>
          </cell>
          <cell r="BC420" t="str">
            <v>WHITMAN HANSON</v>
          </cell>
          <cell r="BD420">
            <v>639006</v>
          </cell>
          <cell r="BE420">
            <v>655488</v>
          </cell>
          <cell r="BF420">
            <v>0</v>
          </cell>
          <cell r="BG420">
            <v>37832.400000000001</v>
          </cell>
          <cell r="BH420">
            <v>102683.20000000001</v>
          </cell>
          <cell r="BL420">
            <v>0</v>
          </cell>
          <cell r="BM420">
            <v>140515.6</v>
          </cell>
          <cell r="BN420">
            <v>0</v>
          </cell>
        </row>
        <row r="421">
          <cell r="A421">
            <v>801</v>
          </cell>
          <cell r="B421">
            <v>770</v>
          </cell>
          <cell r="C421" t="str">
            <v>ASSABET VALLEY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O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AA421">
            <v>801</v>
          </cell>
          <cell r="BA421">
            <v>801</v>
          </cell>
          <cell r="BB421">
            <v>770</v>
          </cell>
          <cell r="BC421" t="str">
            <v>ASSABET VALLEY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A422">
            <v>805</v>
          </cell>
          <cell r="B422">
            <v>708</v>
          </cell>
          <cell r="C422" t="str">
            <v>BLACKSTONE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O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AA422">
            <v>805</v>
          </cell>
          <cell r="BA422">
            <v>805</v>
          </cell>
          <cell r="BB422">
            <v>708</v>
          </cell>
          <cell r="BC422" t="str">
            <v>BLACKSTONE VALLEY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L422">
            <v>0</v>
          </cell>
          <cell r="BM422">
            <v>0</v>
          </cell>
          <cell r="BN422">
            <v>0</v>
          </cell>
        </row>
        <row r="423">
          <cell r="A423">
            <v>806</v>
          </cell>
          <cell r="B423">
            <v>709</v>
          </cell>
          <cell r="C423" t="str">
            <v>BLUE HILLS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O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X423">
            <v>0</v>
          </cell>
          <cell r="AA423">
            <v>806</v>
          </cell>
          <cell r="BA423">
            <v>806</v>
          </cell>
          <cell r="BB423">
            <v>709</v>
          </cell>
          <cell r="BC423" t="str">
            <v>BLUE HILLS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L423">
            <v>0</v>
          </cell>
          <cell r="BM423">
            <v>0</v>
          </cell>
          <cell r="BN423">
            <v>0</v>
          </cell>
        </row>
        <row r="424">
          <cell r="A424">
            <v>810</v>
          </cell>
          <cell r="B424">
            <v>771</v>
          </cell>
          <cell r="C424" t="str">
            <v>BRISTOL PLYMOUTH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O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X424">
            <v>0</v>
          </cell>
          <cell r="AA424">
            <v>810</v>
          </cell>
          <cell r="BA424">
            <v>810</v>
          </cell>
          <cell r="BB424">
            <v>771</v>
          </cell>
          <cell r="BC424" t="str">
            <v>BRISTOL PLYMOUTH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L424">
            <v>0</v>
          </cell>
          <cell r="BM424">
            <v>0</v>
          </cell>
          <cell r="BN424">
            <v>0</v>
          </cell>
        </row>
        <row r="425">
          <cell r="A425">
            <v>815</v>
          </cell>
          <cell r="B425">
            <v>779</v>
          </cell>
          <cell r="C425" t="str">
            <v>CAPE COD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O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AA425">
            <v>815</v>
          </cell>
          <cell r="BA425">
            <v>815</v>
          </cell>
          <cell r="BB425">
            <v>779</v>
          </cell>
          <cell r="BC425" t="str">
            <v>CAPE COD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L425">
            <v>0</v>
          </cell>
          <cell r="BM425">
            <v>0</v>
          </cell>
          <cell r="BN425">
            <v>0</v>
          </cell>
        </row>
        <row r="426">
          <cell r="A426">
            <v>817</v>
          </cell>
          <cell r="B426">
            <v>783</v>
          </cell>
          <cell r="C426" t="str">
            <v>ESSEX NORTH SHORE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O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AA426">
            <v>817</v>
          </cell>
          <cell r="BA426">
            <v>817</v>
          </cell>
          <cell r="BB426">
            <v>783</v>
          </cell>
          <cell r="BC426" t="str">
            <v>ESSEX NORTH SHORE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L426">
            <v>0</v>
          </cell>
          <cell r="BM426">
            <v>0</v>
          </cell>
          <cell r="BN426">
            <v>0</v>
          </cell>
        </row>
        <row r="427">
          <cell r="A427">
            <v>818</v>
          </cell>
          <cell r="B427">
            <v>782</v>
          </cell>
          <cell r="C427" t="str">
            <v>FRANKLIN COUNTY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O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X427">
            <v>0</v>
          </cell>
          <cell r="AA427">
            <v>818</v>
          </cell>
          <cell r="BA427">
            <v>818</v>
          </cell>
          <cell r="BB427">
            <v>782</v>
          </cell>
          <cell r="BC427" t="str">
            <v>FRANKLIN COUNTY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L427">
            <v>0</v>
          </cell>
          <cell r="BM427">
            <v>0</v>
          </cell>
          <cell r="BN427">
            <v>0</v>
          </cell>
        </row>
        <row r="428">
          <cell r="A428">
            <v>821</v>
          </cell>
          <cell r="B428">
            <v>722</v>
          </cell>
          <cell r="C428" t="str">
            <v>GREATER FALL RIVER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O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AA428">
            <v>821</v>
          </cell>
          <cell r="BA428">
            <v>821</v>
          </cell>
          <cell r="BB428">
            <v>722</v>
          </cell>
          <cell r="BC428" t="str">
            <v>GREATER FALL RIVER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L428">
            <v>0</v>
          </cell>
          <cell r="BM428">
            <v>0</v>
          </cell>
          <cell r="BN428">
            <v>0</v>
          </cell>
        </row>
        <row r="429">
          <cell r="A429">
            <v>823</v>
          </cell>
          <cell r="B429">
            <v>723</v>
          </cell>
          <cell r="C429" t="str">
            <v>GREATER LAWRENCE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O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AA429">
            <v>823</v>
          </cell>
          <cell r="BA429">
            <v>823</v>
          </cell>
          <cell r="BB429">
            <v>723</v>
          </cell>
          <cell r="BC429" t="str">
            <v>GREATER LAWRENCE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L429">
            <v>0</v>
          </cell>
          <cell r="BM429">
            <v>0</v>
          </cell>
          <cell r="BN429">
            <v>0</v>
          </cell>
        </row>
        <row r="430">
          <cell r="A430">
            <v>825</v>
          </cell>
          <cell r="B430">
            <v>786</v>
          </cell>
          <cell r="C430" t="str">
            <v>GREATER NEW BEDFORD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O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X430">
            <v>0</v>
          </cell>
          <cell r="AA430">
            <v>825</v>
          </cell>
          <cell r="BA430">
            <v>825</v>
          </cell>
          <cell r="BB430">
            <v>786</v>
          </cell>
          <cell r="BC430" t="str">
            <v>GREATER NEW BEDFORD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L430">
            <v>0</v>
          </cell>
          <cell r="BM430">
            <v>0</v>
          </cell>
          <cell r="BN430">
            <v>0</v>
          </cell>
        </row>
        <row r="431">
          <cell r="A431">
            <v>828</v>
          </cell>
          <cell r="B431">
            <v>767</v>
          </cell>
          <cell r="C431" t="str">
            <v>GREATER LOWELL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X431">
            <v>0</v>
          </cell>
          <cell r="AA431">
            <v>828</v>
          </cell>
          <cell r="BA431">
            <v>828</v>
          </cell>
          <cell r="BB431">
            <v>767</v>
          </cell>
          <cell r="BC431" t="str">
            <v>GREATER LOWELL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L431">
            <v>0</v>
          </cell>
          <cell r="BM431">
            <v>0</v>
          </cell>
          <cell r="BN431">
            <v>0</v>
          </cell>
        </row>
        <row r="432">
          <cell r="A432">
            <v>829</v>
          </cell>
          <cell r="B432">
            <v>778</v>
          </cell>
          <cell r="C432" t="str">
            <v>SOUTH MIDDLESEX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O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X432">
            <v>0</v>
          </cell>
          <cell r="AA432">
            <v>829</v>
          </cell>
          <cell r="BA432">
            <v>829</v>
          </cell>
          <cell r="BB432">
            <v>778</v>
          </cell>
          <cell r="BC432" t="str">
            <v>SOUTH MIDDLESEX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L432">
            <v>0</v>
          </cell>
          <cell r="BM432">
            <v>0</v>
          </cell>
          <cell r="BN432">
            <v>0</v>
          </cell>
        </row>
        <row r="433">
          <cell r="A433">
            <v>830</v>
          </cell>
          <cell r="B433">
            <v>781</v>
          </cell>
          <cell r="C433" t="str">
            <v>MINUTEMAN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AA433">
            <v>830</v>
          </cell>
          <cell r="BA433">
            <v>830</v>
          </cell>
          <cell r="BB433">
            <v>781</v>
          </cell>
          <cell r="BC433" t="str">
            <v>MINUTEMAN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L433">
            <v>0</v>
          </cell>
          <cell r="BM433">
            <v>0</v>
          </cell>
          <cell r="BN433">
            <v>0</v>
          </cell>
        </row>
        <row r="434">
          <cell r="A434">
            <v>832</v>
          </cell>
          <cell r="B434">
            <v>735</v>
          </cell>
          <cell r="C434" t="str">
            <v>MONTACHUSETT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O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X434">
            <v>0</v>
          </cell>
          <cell r="AA434">
            <v>832</v>
          </cell>
          <cell r="BA434">
            <v>832</v>
          </cell>
          <cell r="BB434">
            <v>735</v>
          </cell>
          <cell r="BC434" t="str">
            <v>MONTACHUSETT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L434">
            <v>0</v>
          </cell>
          <cell r="BM434">
            <v>0</v>
          </cell>
          <cell r="BN434">
            <v>0</v>
          </cell>
        </row>
        <row r="435">
          <cell r="A435">
            <v>851</v>
          </cell>
          <cell r="B435">
            <v>743</v>
          </cell>
          <cell r="C435" t="str">
            <v>NORTHERN BERKSHIRE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O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AA435">
            <v>851</v>
          </cell>
          <cell r="BA435">
            <v>851</v>
          </cell>
          <cell r="BB435">
            <v>743</v>
          </cell>
          <cell r="BC435" t="str">
            <v>NORTHERN BERKSHIRE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L435">
            <v>0</v>
          </cell>
          <cell r="BM435">
            <v>0</v>
          </cell>
          <cell r="BN435">
            <v>0</v>
          </cell>
        </row>
        <row r="436">
          <cell r="A436">
            <v>852</v>
          </cell>
          <cell r="B436">
            <v>739</v>
          </cell>
          <cell r="C436" t="str">
            <v>NASHOBA VALLEY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X436">
            <v>0</v>
          </cell>
          <cell r="AA436">
            <v>852</v>
          </cell>
          <cell r="BA436">
            <v>852</v>
          </cell>
          <cell r="BB436">
            <v>739</v>
          </cell>
          <cell r="BC436" t="str">
            <v>NASHOBA VALLEY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L436">
            <v>0</v>
          </cell>
          <cell r="BM436">
            <v>0</v>
          </cell>
          <cell r="BN436">
            <v>0</v>
          </cell>
        </row>
        <row r="437">
          <cell r="A437">
            <v>853</v>
          </cell>
          <cell r="B437">
            <v>742</v>
          </cell>
          <cell r="C437" t="str">
            <v>NORTHEAST METROPOLITAN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O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X437">
            <v>0</v>
          </cell>
          <cell r="AA437">
            <v>853</v>
          </cell>
          <cell r="BA437">
            <v>853</v>
          </cell>
          <cell r="BB437">
            <v>742</v>
          </cell>
          <cell r="BC437" t="str">
            <v>NORTHEAST METROPOLITAN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L437">
            <v>0</v>
          </cell>
          <cell r="BM437">
            <v>0</v>
          </cell>
          <cell r="BN437">
            <v>0</v>
          </cell>
        </row>
        <row r="438">
          <cell r="A438">
            <v>855</v>
          </cell>
          <cell r="B438">
            <v>784</v>
          </cell>
          <cell r="C438" t="str">
            <v>OLD COLONY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O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AA438">
            <v>855</v>
          </cell>
          <cell r="BA438">
            <v>855</v>
          </cell>
          <cell r="BB438">
            <v>784</v>
          </cell>
          <cell r="BC438" t="str">
            <v>OLD COLONY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L438">
            <v>0</v>
          </cell>
          <cell r="BM438">
            <v>0</v>
          </cell>
          <cell r="BN438">
            <v>0</v>
          </cell>
        </row>
        <row r="439">
          <cell r="A439">
            <v>860</v>
          </cell>
          <cell r="B439">
            <v>773</v>
          </cell>
          <cell r="C439" t="str">
            <v>PATHFINDER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O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X439">
            <v>0</v>
          </cell>
          <cell r="AA439">
            <v>860</v>
          </cell>
          <cell r="BA439">
            <v>860</v>
          </cell>
          <cell r="BB439">
            <v>773</v>
          </cell>
          <cell r="BC439" t="str">
            <v>PATHFINDER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L439">
            <v>0</v>
          </cell>
          <cell r="BM439">
            <v>0</v>
          </cell>
          <cell r="BN439">
            <v>0</v>
          </cell>
        </row>
        <row r="440">
          <cell r="A440">
            <v>871</v>
          </cell>
          <cell r="B440">
            <v>751</v>
          </cell>
          <cell r="C440" t="str">
            <v>SHAWSHEEN VALLEY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O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AA440">
            <v>871</v>
          </cell>
          <cell r="BA440">
            <v>871</v>
          </cell>
          <cell r="BB440">
            <v>751</v>
          </cell>
          <cell r="BC440" t="str">
            <v>SHAWSHEEN VALLEY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L440">
            <v>0</v>
          </cell>
          <cell r="BM440">
            <v>0</v>
          </cell>
          <cell r="BN440">
            <v>0</v>
          </cell>
        </row>
        <row r="441">
          <cell r="A441">
            <v>872</v>
          </cell>
          <cell r="B441">
            <v>754</v>
          </cell>
          <cell r="C441" t="str">
            <v>SOUTHEASTERN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O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AA441">
            <v>872</v>
          </cell>
          <cell r="BA441">
            <v>872</v>
          </cell>
          <cell r="BB441">
            <v>754</v>
          </cell>
          <cell r="BC441" t="str">
            <v>SOUTHEASTERN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L441">
            <v>0</v>
          </cell>
          <cell r="BM441">
            <v>0</v>
          </cell>
          <cell r="BN441">
            <v>0</v>
          </cell>
        </row>
        <row r="442">
          <cell r="A442">
            <v>873</v>
          </cell>
          <cell r="B442">
            <v>753</v>
          </cell>
          <cell r="C442" t="str">
            <v>SOUTH SHORE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O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AA442">
            <v>873</v>
          </cell>
          <cell r="BA442">
            <v>873</v>
          </cell>
          <cell r="BB442">
            <v>753</v>
          </cell>
          <cell r="BC442" t="str">
            <v>SOUTH SHORE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L442">
            <v>0</v>
          </cell>
          <cell r="BM442">
            <v>0</v>
          </cell>
          <cell r="BN442">
            <v>0</v>
          </cell>
        </row>
        <row r="443">
          <cell r="A443">
            <v>876</v>
          </cell>
          <cell r="B443">
            <v>762</v>
          </cell>
          <cell r="C443" t="str">
            <v>SOUTHERN WORCESTER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O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X443">
            <v>0</v>
          </cell>
          <cell r="AA443">
            <v>876</v>
          </cell>
          <cell r="BA443">
            <v>876</v>
          </cell>
          <cell r="BB443">
            <v>762</v>
          </cell>
          <cell r="BC443" t="str">
            <v>SOUTHERN WORCESTER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L443">
            <v>0</v>
          </cell>
          <cell r="BM443">
            <v>0</v>
          </cell>
          <cell r="BN443">
            <v>0</v>
          </cell>
        </row>
        <row r="444">
          <cell r="A444">
            <v>878</v>
          </cell>
          <cell r="B444">
            <v>785</v>
          </cell>
          <cell r="C444" t="str">
            <v>TRI COUNTY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X444">
            <v>0</v>
          </cell>
          <cell r="AA444">
            <v>878</v>
          </cell>
          <cell r="BA444">
            <v>878</v>
          </cell>
          <cell r="BB444">
            <v>785</v>
          </cell>
          <cell r="BC444" t="str">
            <v>TRI COUNTY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L444">
            <v>0</v>
          </cell>
          <cell r="BM444">
            <v>0</v>
          </cell>
          <cell r="BN444">
            <v>0</v>
          </cell>
        </row>
        <row r="445">
          <cell r="A445">
            <v>879</v>
          </cell>
          <cell r="B445">
            <v>758</v>
          </cell>
          <cell r="C445" t="str">
            <v>UPPER CAPE COD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O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X445">
            <v>0</v>
          </cell>
          <cell r="AA445">
            <v>879</v>
          </cell>
          <cell r="BA445">
            <v>879</v>
          </cell>
          <cell r="BB445">
            <v>758</v>
          </cell>
          <cell r="BC445" t="str">
            <v>UPPER CAPE COD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L445">
            <v>0</v>
          </cell>
          <cell r="BM445">
            <v>0</v>
          </cell>
          <cell r="BN445">
            <v>0</v>
          </cell>
        </row>
        <row r="446">
          <cell r="A446">
            <v>885</v>
          </cell>
          <cell r="B446">
            <v>774</v>
          </cell>
          <cell r="C446" t="str">
            <v>WHITTIER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O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X446">
            <v>0</v>
          </cell>
          <cell r="AA446">
            <v>885</v>
          </cell>
          <cell r="BA446">
            <v>885</v>
          </cell>
          <cell r="BB446">
            <v>774</v>
          </cell>
          <cell r="BC446" t="str">
            <v>WHITTIER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L446">
            <v>0</v>
          </cell>
          <cell r="BM446">
            <v>0</v>
          </cell>
          <cell r="BN446">
            <v>0</v>
          </cell>
        </row>
        <row r="447">
          <cell r="A447">
            <v>910</v>
          </cell>
          <cell r="B447">
            <v>810</v>
          </cell>
          <cell r="C447" t="str">
            <v>BRISTOL COUNTY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O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AA447">
            <v>910</v>
          </cell>
          <cell r="BA447">
            <v>910</v>
          </cell>
          <cell r="BB447">
            <v>810</v>
          </cell>
          <cell r="BC447" t="str">
            <v>BRISTOL COUNTY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L447">
            <v>0</v>
          </cell>
          <cell r="BM447">
            <v>0</v>
          </cell>
          <cell r="BN447">
            <v>0</v>
          </cell>
        </row>
        <row r="448">
          <cell r="A448">
            <v>915</v>
          </cell>
          <cell r="B448">
            <v>830</v>
          </cell>
          <cell r="C448" t="str">
            <v>NORFOLK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O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AA448">
            <v>915</v>
          </cell>
          <cell r="BA448">
            <v>915</v>
          </cell>
          <cell r="BB448">
            <v>830</v>
          </cell>
          <cell r="BC448" t="str">
            <v>NORFOLK COUNTY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L448">
            <v>0</v>
          </cell>
          <cell r="BM448">
            <v>0</v>
          </cell>
          <cell r="BN448">
            <v>0</v>
          </cell>
        </row>
        <row r="449">
          <cell r="A449">
            <v>999</v>
          </cell>
          <cell r="B449" t="str">
            <v>--</v>
          </cell>
          <cell r="C449" t="str">
            <v>STATE TOTALS</v>
          </cell>
          <cell r="D449">
            <v>44948.409999999996</v>
          </cell>
          <cell r="E449">
            <v>654097378</v>
          </cell>
          <cell r="F449">
            <v>3828266</v>
          </cell>
          <cell r="G449">
            <v>41806075</v>
          </cell>
          <cell r="H449">
            <v>699731719</v>
          </cell>
          <cell r="J449">
            <v>41806075</v>
          </cell>
          <cell r="K449">
            <v>7500000</v>
          </cell>
          <cell r="L449">
            <v>54000997.999999993</v>
          </cell>
          <cell r="M449">
            <v>103307073.00000007</v>
          </cell>
          <cell r="O449">
            <v>596276654</v>
          </cell>
          <cell r="Q449">
            <v>42060352</v>
          </cell>
          <cell r="R449">
            <v>4192927</v>
          </cell>
          <cell r="S449">
            <v>254277</v>
          </cell>
          <cell r="T449">
            <v>7500000</v>
          </cell>
          <cell r="U449">
            <v>54000997.999999993</v>
          </cell>
          <cell r="V449">
            <v>107500000.00000007</v>
          </cell>
          <cell r="X449">
            <v>193346445.9986749</v>
          </cell>
          <cell r="AA449">
            <v>999</v>
          </cell>
          <cell r="AB449">
            <v>44948.409999999996</v>
          </cell>
          <cell r="AC449">
            <v>104.0000000000004</v>
          </cell>
          <cell r="AD449">
            <v>0</v>
          </cell>
          <cell r="AE449">
            <v>2013</v>
          </cell>
          <cell r="AF449">
            <v>271.48395628691367</v>
          </cell>
          <cell r="AG449">
            <v>658036028</v>
          </cell>
          <cell r="AH449">
            <v>3938650</v>
          </cell>
          <cell r="AI449">
            <v>0</v>
          </cell>
          <cell r="AJ449">
            <v>654097378</v>
          </cell>
          <cell r="AK449">
            <v>0</v>
          </cell>
          <cell r="AL449">
            <v>41806075</v>
          </cell>
          <cell r="AM449">
            <v>695903453</v>
          </cell>
          <cell r="AN449">
            <v>3938650</v>
          </cell>
          <cell r="AO449">
            <v>0</v>
          </cell>
          <cell r="AP449">
            <v>254277</v>
          </cell>
          <cell r="AQ449">
            <v>4192927</v>
          </cell>
          <cell r="AR449">
            <v>700096380</v>
          </cell>
          <cell r="AS449" t="str">
            <v xml:space="preserve"> </v>
          </cell>
          <cell r="AT449">
            <v>999</v>
          </cell>
          <cell r="AU449">
            <v>271.48395628691367</v>
          </cell>
          <cell r="AV449">
            <v>3938650</v>
          </cell>
          <cell r="AW449">
            <v>0</v>
          </cell>
          <cell r="AX449">
            <v>254277</v>
          </cell>
          <cell r="AY449">
            <v>4192927</v>
          </cell>
          <cell r="AZ449" t="str">
            <v xml:space="preserve"> </v>
          </cell>
          <cell r="BA449">
            <v>999</v>
          </cell>
          <cell r="BB449" t="str">
            <v>S T A T E    T O T A L S</v>
          </cell>
          <cell r="BC449" t="str">
            <v xml:space="preserve">S T A T E   T O T A L S  </v>
          </cell>
          <cell r="BD449">
            <v>654097378</v>
          </cell>
          <cell r="BE449">
            <v>589990377.07748377</v>
          </cell>
          <cell r="BF449">
            <v>69627070.922516182</v>
          </cell>
          <cell r="BG449">
            <v>30386167.685637452</v>
          </cell>
          <cell r="BH449">
            <v>21944950.507235199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121958189.11538891</v>
          </cell>
          <cell r="BN449">
            <v>54000997.999999993</v>
          </cell>
        </row>
      </sheetData>
      <sheetData sheetId="12">
        <row r="10">
          <cell r="A10">
            <v>1</v>
          </cell>
          <cell r="B10">
            <v>1</v>
          </cell>
          <cell r="C10" t="str">
            <v>ABINGTON</v>
          </cell>
          <cell r="D10">
            <v>30.123936048081475</v>
          </cell>
          <cell r="E10">
            <v>411987</v>
          </cell>
          <cell r="F10">
            <v>0</v>
          </cell>
          <cell r="G10">
            <v>28245</v>
          </cell>
          <cell r="H10">
            <v>440232</v>
          </cell>
          <cell r="J10">
            <v>28245</v>
          </cell>
          <cell r="K10">
            <v>54947</v>
          </cell>
          <cell r="L10">
            <v>83192</v>
          </cell>
          <cell r="N10">
            <v>357040</v>
          </cell>
          <cell r="P10">
            <v>28245</v>
          </cell>
          <cell r="Q10">
            <v>0</v>
          </cell>
          <cell r="R10">
            <v>0</v>
          </cell>
          <cell r="S10">
            <v>54947</v>
          </cell>
          <cell r="T10">
            <v>83192</v>
          </cell>
          <cell r="V10">
            <v>94559.6</v>
          </cell>
          <cell r="Y10">
            <v>1</v>
          </cell>
          <cell r="Z10">
            <v>30.123936048081475</v>
          </cell>
          <cell r="AA10">
            <v>0</v>
          </cell>
          <cell r="AD10">
            <v>0</v>
          </cell>
          <cell r="AE10">
            <v>411987</v>
          </cell>
          <cell r="AF10">
            <v>0</v>
          </cell>
          <cell r="AG10">
            <v>0</v>
          </cell>
          <cell r="AH10">
            <v>411987</v>
          </cell>
          <cell r="AI10">
            <v>0</v>
          </cell>
          <cell r="AJ10">
            <v>28245</v>
          </cell>
          <cell r="AK10">
            <v>440232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440232</v>
          </cell>
          <cell r="AR10">
            <v>1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BA10">
            <v>1</v>
          </cell>
          <cell r="BB10">
            <v>1</v>
          </cell>
          <cell r="BC10" t="str">
            <v>ABINGTON</v>
          </cell>
          <cell r="BD10">
            <v>411987</v>
          </cell>
          <cell r="BE10">
            <v>357040</v>
          </cell>
          <cell r="BF10">
            <v>54947</v>
          </cell>
          <cell r="BG10">
            <v>0</v>
          </cell>
          <cell r="BH10">
            <v>11367.6</v>
          </cell>
          <cell r="BL10">
            <v>0</v>
          </cell>
          <cell r="BM10">
            <v>66314.600000000006</v>
          </cell>
          <cell r="BN10">
            <v>54947</v>
          </cell>
          <cell r="CA10">
            <v>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Y11">
            <v>2</v>
          </cell>
          <cell r="AR11">
            <v>2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BA11">
            <v>2</v>
          </cell>
          <cell r="BB11">
            <v>2</v>
          </cell>
          <cell r="BC11" t="str">
            <v>ACTON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L11">
            <v>0</v>
          </cell>
          <cell r="BM11">
            <v>0</v>
          </cell>
          <cell r="BN11">
            <v>0</v>
          </cell>
          <cell r="CA11">
            <v>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4.4226162968064262</v>
          </cell>
          <cell r="E12">
            <v>52884</v>
          </cell>
          <cell r="F12">
            <v>0</v>
          </cell>
          <cell r="G12">
            <v>4143</v>
          </cell>
          <cell r="H12">
            <v>57027</v>
          </cell>
          <cell r="J12">
            <v>4143</v>
          </cell>
          <cell r="K12">
            <v>8013.4848973882481</v>
          </cell>
          <cell r="L12">
            <v>12156.484897388247</v>
          </cell>
          <cell r="N12">
            <v>44870.515102611753</v>
          </cell>
          <cell r="P12">
            <v>4143</v>
          </cell>
          <cell r="Q12">
            <v>0</v>
          </cell>
          <cell r="R12">
            <v>0</v>
          </cell>
          <cell r="S12">
            <v>8013.4848973882481</v>
          </cell>
          <cell r="T12">
            <v>12156.484897388247</v>
          </cell>
          <cell r="V12">
            <v>32324.199999999997</v>
          </cell>
          <cell r="Y12">
            <v>3</v>
          </cell>
          <cell r="Z12">
            <v>4.4226162968064262</v>
          </cell>
          <cell r="AA12">
            <v>0</v>
          </cell>
          <cell r="AD12">
            <v>0</v>
          </cell>
          <cell r="AE12">
            <v>52884</v>
          </cell>
          <cell r="AF12">
            <v>0</v>
          </cell>
          <cell r="AG12">
            <v>0</v>
          </cell>
          <cell r="AH12">
            <v>52884</v>
          </cell>
          <cell r="AI12">
            <v>0</v>
          </cell>
          <cell r="AJ12">
            <v>4143</v>
          </cell>
          <cell r="AK12">
            <v>57027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57027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BA12">
            <v>3</v>
          </cell>
          <cell r="BB12">
            <v>3</v>
          </cell>
          <cell r="BC12" t="str">
            <v>ACUSHNET</v>
          </cell>
          <cell r="BD12">
            <v>52884</v>
          </cell>
          <cell r="BE12">
            <v>48874</v>
          </cell>
          <cell r="BF12">
            <v>4010</v>
          </cell>
          <cell r="BG12">
            <v>15249.599999999999</v>
          </cell>
          <cell r="BH12">
            <v>8921.6</v>
          </cell>
          <cell r="BL12">
            <v>0</v>
          </cell>
          <cell r="BM12">
            <v>28181.199999999997</v>
          </cell>
          <cell r="BN12">
            <v>8013.4848973882481</v>
          </cell>
          <cell r="CA12">
            <v>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Y13">
            <v>4</v>
          </cell>
          <cell r="AR13">
            <v>4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BA13">
            <v>4</v>
          </cell>
          <cell r="BB13">
            <v>4</v>
          </cell>
          <cell r="BC13" t="str">
            <v>ADAMS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L13">
            <v>0</v>
          </cell>
          <cell r="BM13">
            <v>0</v>
          </cell>
          <cell r="BN13">
            <v>0</v>
          </cell>
          <cell r="CA13">
            <v>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67.312543005089097</v>
          </cell>
          <cell r="E14">
            <v>1081220</v>
          </cell>
          <cell r="F14">
            <v>0</v>
          </cell>
          <cell r="G14">
            <v>63114</v>
          </cell>
          <cell r="H14">
            <v>1144334</v>
          </cell>
          <cell r="J14">
            <v>63114</v>
          </cell>
          <cell r="K14">
            <v>318877.28674581344</v>
          </cell>
          <cell r="L14">
            <v>381991.28674581344</v>
          </cell>
          <cell r="N14">
            <v>762342.71325418656</v>
          </cell>
          <cell r="P14">
            <v>63114</v>
          </cell>
          <cell r="Q14">
            <v>0</v>
          </cell>
          <cell r="R14">
            <v>0</v>
          </cell>
          <cell r="S14">
            <v>318877.28674581344</v>
          </cell>
          <cell r="T14">
            <v>381991.28674581344</v>
          </cell>
          <cell r="V14">
            <v>602365.19999999995</v>
          </cell>
          <cell r="Y14">
            <v>5</v>
          </cell>
          <cell r="Z14">
            <v>67.312543005089097</v>
          </cell>
          <cell r="AA14">
            <v>0</v>
          </cell>
          <cell r="AD14">
            <v>0</v>
          </cell>
          <cell r="AE14">
            <v>1081220</v>
          </cell>
          <cell r="AF14">
            <v>0</v>
          </cell>
          <cell r="AG14">
            <v>0</v>
          </cell>
          <cell r="AH14">
            <v>1081220</v>
          </cell>
          <cell r="AI14">
            <v>0</v>
          </cell>
          <cell r="AJ14">
            <v>63114</v>
          </cell>
          <cell r="AK14">
            <v>1144334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1144334</v>
          </cell>
          <cell r="AR14">
            <v>5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5</v>
          </cell>
          <cell r="BB14">
            <v>5</v>
          </cell>
          <cell r="BC14" t="str">
            <v>AGAWAM</v>
          </cell>
          <cell r="BD14">
            <v>1081220</v>
          </cell>
          <cell r="BE14">
            <v>777837</v>
          </cell>
          <cell r="BF14">
            <v>303383</v>
          </cell>
          <cell r="BG14">
            <v>59019</v>
          </cell>
          <cell r="BH14">
            <v>176849.2</v>
          </cell>
          <cell r="BL14">
            <v>0</v>
          </cell>
          <cell r="BM14">
            <v>539251.19999999995</v>
          </cell>
          <cell r="BN14">
            <v>318877.28674581344</v>
          </cell>
          <cell r="CA14">
            <v>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Y15">
            <v>6</v>
          </cell>
          <cell r="AR15">
            <v>6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BA15">
            <v>6</v>
          </cell>
          <cell r="BB15">
            <v>6</v>
          </cell>
          <cell r="BC15" t="str">
            <v>ALFORD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L15">
            <v>0</v>
          </cell>
          <cell r="BM15">
            <v>0</v>
          </cell>
          <cell r="BN15">
            <v>0</v>
          </cell>
          <cell r="CA15">
            <v>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63.990228013029316</v>
          </cell>
          <cell r="E16">
            <v>898074</v>
          </cell>
          <cell r="F16">
            <v>0</v>
          </cell>
          <cell r="G16">
            <v>60003</v>
          </cell>
          <cell r="H16">
            <v>958077</v>
          </cell>
          <cell r="J16">
            <v>60003</v>
          </cell>
          <cell r="K16">
            <v>80220.230204851672</v>
          </cell>
          <cell r="L16">
            <v>140223.23020485166</v>
          </cell>
          <cell r="N16">
            <v>817853.7697951484</v>
          </cell>
          <cell r="P16">
            <v>60003</v>
          </cell>
          <cell r="Q16">
            <v>0</v>
          </cell>
          <cell r="R16">
            <v>0</v>
          </cell>
          <cell r="S16">
            <v>80220.230204851672</v>
          </cell>
          <cell r="T16">
            <v>140223.23020485166</v>
          </cell>
          <cell r="V16">
            <v>282490.40000000002</v>
          </cell>
          <cell r="Y16">
            <v>7</v>
          </cell>
          <cell r="Z16">
            <v>63.990228013029316</v>
          </cell>
          <cell r="AA16">
            <v>0</v>
          </cell>
          <cell r="AD16">
            <v>0</v>
          </cell>
          <cell r="AE16">
            <v>898074</v>
          </cell>
          <cell r="AF16">
            <v>0</v>
          </cell>
          <cell r="AG16">
            <v>0</v>
          </cell>
          <cell r="AH16">
            <v>898074</v>
          </cell>
          <cell r="AI16">
            <v>0</v>
          </cell>
          <cell r="AJ16">
            <v>60003</v>
          </cell>
          <cell r="AK16">
            <v>958077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958077</v>
          </cell>
          <cell r="AR16">
            <v>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BA16">
            <v>7</v>
          </cell>
          <cell r="BB16">
            <v>7</v>
          </cell>
          <cell r="BC16" t="str">
            <v>AMESBURY</v>
          </cell>
          <cell r="BD16">
            <v>898074</v>
          </cell>
          <cell r="BE16">
            <v>848039</v>
          </cell>
          <cell r="BF16">
            <v>50035</v>
          </cell>
          <cell r="BG16">
            <v>114978</v>
          </cell>
          <cell r="BH16">
            <v>57474.400000000001</v>
          </cell>
          <cell r="BL16">
            <v>0</v>
          </cell>
          <cell r="BM16">
            <v>222487.4</v>
          </cell>
          <cell r="BN16">
            <v>80220.230204851672</v>
          </cell>
          <cell r="CA16">
            <v>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95.681481481481498</v>
          </cell>
          <cell r="E17">
            <v>1925679</v>
          </cell>
          <cell r="F17">
            <v>0</v>
          </cell>
          <cell r="G17">
            <v>89719</v>
          </cell>
          <cell r="H17">
            <v>2015398</v>
          </cell>
          <cell r="J17">
            <v>89719</v>
          </cell>
          <cell r="K17">
            <v>176951.55000359559</v>
          </cell>
          <cell r="L17">
            <v>266670.55000359559</v>
          </cell>
          <cell r="N17">
            <v>1748727.4499964043</v>
          </cell>
          <cell r="P17">
            <v>89719</v>
          </cell>
          <cell r="Q17">
            <v>0</v>
          </cell>
          <cell r="R17">
            <v>0</v>
          </cell>
          <cell r="S17">
            <v>176951.55000359559</v>
          </cell>
          <cell r="T17">
            <v>266670.55000359559</v>
          </cell>
          <cell r="V17">
            <v>364838.6</v>
          </cell>
          <cell r="Y17">
            <v>8</v>
          </cell>
          <cell r="Z17">
            <v>95.681481481481498</v>
          </cell>
          <cell r="AA17">
            <v>0</v>
          </cell>
          <cell r="AD17">
            <v>0</v>
          </cell>
          <cell r="AE17">
            <v>1925679</v>
          </cell>
          <cell r="AF17">
            <v>0</v>
          </cell>
          <cell r="AG17">
            <v>0</v>
          </cell>
          <cell r="AH17">
            <v>1925679</v>
          </cell>
          <cell r="AI17">
            <v>0</v>
          </cell>
          <cell r="AJ17">
            <v>89719</v>
          </cell>
          <cell r="AK17">
            <v>2015398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2015398</v>
          </cell>
          <cell r="AR17">
            <v>8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BA17">
            <v>8</v>
          </cell>
          <cell r="BB17">
            <v>8</v>
          </cell>
          <cell r="BC17" t="str">
            <v>AMHERST</v>
          </cell>
          <cell r="BD17">
            <v>1925679</v>
          </cell>
          <cell r="BE17">
            <v>1760676</v>
          </cell>
          <cell r="BF17">
            <v>165003</v>
          </cell>
          <cell r="BG17">
            <v>45513</v>
          </cell>
          <cell r="BH17">
            <v>64603.600000000006</v>
          </cell>
          <cell r="BL17">
            <v>0</v>
          </cell>
          <cell r="BM17">
            <v>275119.59999999998</v>
          </cell>
          <cell r="BN17">
            <v>176951.55000359559</v>
          </cell>
          <cell r="CA17">
            <v>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12.196324473383022</v>
          </cell>
          <cell r="E18">
            <v>212955</v>
          </cell>
          <cell r="F18">
            <v>0</v>
          </cell>
          <cell r="G18">
            <v>11436</v>
          </cell>
          <cell r="H18">
            <v>224391</v>
          </cell>
          <cell r="J18">
            <v>11436</v>
          </cell>
          <cell r="K18">
            <v>14234.837243701362</v>
          </cell>
          <cell r="L18">
            <v>25670.83724370136</v>
          </cell>
          <cell r="N18">
            <v>198720.16275629864</v>
          </cell>
          <cell r="P18">
            <v>11436</v>
          </cell>
          <cell r="Q18">
            <v>0</v>
          </cell>
          <cell r="R18">
            <v>0</v>
          </cell>
          <cell r="S18">
            <v>14234.837243701362</v>
          </cell>
          <cell r="T18">
            <v>25670.83724370136</v>
          </cell>
          <cell r="V18">
            <v>46710.399999999994</v>
          </cell>
          <cell r="Y18">
            <v>9</v>
          </cell>
          <cell r="Z18">
            <v>12.196324473383022</v>
          </cell>
          <cell r="AA18">
            <v>0</v>
          </cell>
          <cell r="AD18">
            <v>0</v>
          </cell>
          <cell r="AE18">
            <v>212955</v>
          </cell>
          <cell r="AF18">
            <v>0</v>
          </cell>
          <cell r="AG18">
            <v>0</v>
          </cell>
          <cell r="AH18">
            <v>212955</v>
          </cell>
          <cell r="AI18">
            <v>0</v>
          </cell>
          <cell r="AJ18">
            <v>11436</v>
          </cell>
          <cell r="AK18">
            <v>224391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224391</v>
          </cell>
          <cell r="AR18">
            <v>9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BA18">
            <v>9</v>
          </cell>
          <cell r="BB18">
            <v>9</v>
          </cell>
          <cell r="BC18" t="str">
            <v>ANDOVER</v>
          </cell>
          <cell r="BD18">
            <v>212955</v>
          </cell>
          <cell r="BE18">
            <v>206210</v>
          </cell>
          <cell r="BF18">
            <v>6745</v>
          </cell>
          <cell r="BG18">
            <v>28529.399999999998</v>
          </cell>
          <cell r="BH18">
            <v>0</v>
          </cell>
          <cell r="BL18">
            <v>0</v>
          </cell>
          <cell r="BM18">
            <v>35274.399999999994</v>
          </cell>
          <cell r="BN18">
            <v>14234.837243701362</v>
          </cell>
          <cell r="CA18">
            <v>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11.349231464737793</v>
          </cell>
          <cell r="E19">
            <v>214017</v>
          </cell>
          <cell r="F19">
            <v>0</v>
          </cell>
          <cell r="G19">
            <v>10637</v>
          </cell>
          <cell r="H19">
            <v>224654</v>
          </cell>
          <cell r="J19">
            <v>10637</v>
          </cell>
          <cell r="K19">
            <v>66745.984357910376</v>
          </cell>
          <cell r="L19">
            <v>77382.984357910376</v>
          </cell>
          <cell r="N19">
            <v>147271.01564208962</v>
          </cell>
          <cell r="P19">
            <v>10637</v>
          </cell>
          <cell r="Q19">
            <v>0</v>
          </cell>
          <cell r="R19">
            <v>0</v>
          </cell>
          <cell r="S19">
            <v>66745.984357910376</v>
          </cell>
          <cell r="T19">
            <v>77382.984357910376</v>
          </cell>
          <cell r="V19">
            <v>92063.2</v>
          </cell>
          <cell r="Y19">
            <v>10</v>
          </cell>
          <cell r="Z19">
            <v>11.349231464737793</v>
          </cell>
          <cell r="AA19">
            <v>0</v>
          </cell>
          <cell r="AD19">
            <v>0</v>
          </cell>
          <cell r="AE19">
            <v>214017</v>
          </cell>
          <cell r="AF19">
            <v>0</v>
          </cell>
          <cell r="AG19">
            <v>0</v>
          </cell>
          <cell r="AH19">
            <v>214017</v>
          </cell>
          <cell r="AI19">
            <v>0</v>
          </cell>
          <cell r="AJ19">
            <v>10637</v>
          </cell>
          <cell r="AK19">
            <v>224654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224654</v>
          </cell>
          <cell r="AR19">
            <v>10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BA19">
            <v>10</v>
          </cell>
          <cell r="BB19">
            <v>10</v>
          </cell>
          <cell r="BC19" t="str">
            <v>ARLINGTON</v>
          </cell>
          <cell r="BD19">
            <v>214017</v>
          </cell>
          <cell r="BE19">
            <v>152497</v>
          </cell>
          <cell r="BF19">
            <v>61520</v>
          </cell>
          <cell r="BG19">
            <v>19906.2</v>
          </cell>
          <cell r="BH19">
            <v>0</v>
          </cell>
          <cell r="BL19">
            <v>0</v>
          </cell>
          <cell r="BM19">
            <v>81426.2</v>
          </cell>
          <cell r="BN19">
            <v>66745.984357910376</v>
          </cell>
          <cell r="CA19">
            <v>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Y20">
            <v>11</v>
          </cell>
          <cell r="AR20">
            <v>11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BA20">
            <v>11</v>
          </cell>
          <cell r="BB20">
            <v>11</v>
          </cell>
          <cell r="BC20" t="str">
            <v>ASHBURNHAM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L20">
            <v>0</v>
          </cell>
          <cell r="BM20">
            <v>0</v>
          </cell>
          <cell r="BN20">
            <v>0</v>
          </cell>
          <cell r="CA20">
            <v>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Y21">
            <v>12</v>
          </cell>
          <cell r="AR21">
            <v>12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BA21">
            <v>12</v>
          </cell>
          <cell r="BB21">
            <v>12</v>
          </cell>
          <cell r="BC21" t="str">
            <v>ASHBY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L21">
            <v>0</v>
          </cell>
          <cell r="BM21">
            <v>0</v>
          </cell>
          <cell r="BN21">
            <v>0</v>
          </cell>
          <cell r="CA21">
            <v>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Y22">
            <v>13</v>
          </cell>
          <cell r="AR22">
            <v>13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BA22">
            <v>13</v>
          </cell>
          <cell r="BB22">
            <v>13</v>
          </cell>
          <cell r="BC22" t="str">
            <v>ASHFIELD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L22">
            <v>0</v>
          </cell>
          <cell r="BM22">
            <v>0</v>
          </cell>
          <cell r="BN22">
            <v>0</v>
          </cell>
          <cell r="CA22">
            <v>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16.064610669587719</v>
          </cell>
          <cell r="E23">
            <v>229043</v>
          </cell>
          <cell r="F23">
            <v>0</v>
          </cell>
          <cell r="G23">
            <v>15065</v>
          </cell>
          <cell r="H23">
            <v>244108</v>
          </cell>
          <cell r="J23">
            <v>15065</v>
          </cell>
          <cell r="K23">
            <v>16251</v>
          </cell>
          <cell r="L23">
            <v>31316</v>
          </cell>
          <cell r="N23">
            <v>212792</v>
          </cell>
          <cell r="P23">
            <v>15065</v>
          </cell>
          <cell r="Q23">
            <v>0</v>
          </cell>
          <cell r="R23">
            <v>0</v>
          </cell>
          <cell r="S23">
            <v>16251</v>
          </cell>
          <cell r="T23">
            <v>31316</v>
          </cell>
          <cell r="V23">
            <v>31316</v>
          </cell>
          <cell r="Y23">
            <v>14</v>
          </cell>
          <cell r="Z23">
            <v>16.064610669587719</v>
          </cell>
          <cell r="AA23">
            <v>0</v>
          </cell>
          <cell r="AD23">
            <v>0</v>
          </cell>
          <cell r="AE23">
            <v>229043</v>
          </cell>
          <cell r="AF23">
            <v>0</v>
          </cell>
          <cell r="AG23">
            <v>0</v>
          </cell>
          <cell r="AH23">
            <v>229043</v>
          </cell>
          <cell r="AI23">
            <v>0</v>
          </cell>
          <cell r="AJ23">
            <v>15065</v>
          </cell>
          <cell r="AK23">
            <v>244108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244108</v>
          </cell>
          <cell r="AR23">
            <v>14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BA23">
            <v>14</v>
          </cell>
          <cell r="BB23">
            <v>14</v>
          </cell>
          <cell r="BC23" t="str">
            <v>ASHLAND</v>
          </cell>
          <cell r="BD23">
            <v>229043</v>
          </cell>
          <cell r="BE23">
            <v>212792</v>
          </cell>
          <cell r="BF23">
            <v>16251</v>
          </cell>
          <cell r="BG23">
            <v>0</v>
          </cell>
          <cell r="BH23">
            <v>0</v>
          </cell>
          <cell r="BL23">
            <v>0</v>
          </cell>
          <cell r="BM23">
            <v>16251</v>
          </cell>
          <cell r="BN23">
            <v>16251</v>
          </cell>
          <cell r="CA23">
            <v>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Y24">
            <v>15</v>
          </cell>
          <cell r="AR24">
            <v>15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BA24">
            <v>15</v>
          </cell>
          <cell r="BB24">
            <v>15</v>
          </cell>
          <cell r="BC24" t="str">
            <v>ATHOL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L24">
            <v>0</v>
          </cell>
          <cell r="BM24">
            <v>0</v>
          </cell>
          <cell r="BN24">
            <v>0</v>
          </cell>
          <cell r="CA24">
            <v>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353.95109387417489</v>
          </cell>
          <cell r="E25">
            <v>4049896</v>
          </cell>
          <cell r="F25">
            <v>0</v>
          </cell>
          <cell r="G25">
            <v>331893</v>
          </cell>
          <cell r="H25">
            <v>4381789</v>
          </cell>
          <cell r="J25">
            <v>331893</v>
          </cell>
          <cell r="K25">
            <v>285910.4596701141</v>
          </cell>
          <cell r="L25">
            <v>617803.4596701141</v>
          </cell>
          <cell r="N25">
            <v>3763985.5403298857</v>
          </cell>
          <cell r="P25">
            <v>331893</v>
          </cell>
          <cell r="Q25">
            <v>0</v>
          </cell>
          <cell r="R25">
            <v>0</v>
          </cell>
          <cell r="S25">
            <v>285910.4596701141</v>
          </cell>
          <cell r="T25">
            <v>617803.4596701141</v>
          </cell>
          <cell r="V25">
            <v>862486</v>
          </cell>
          <cell r="Y25">
            <v>16</v>
          </cell>
          <cell r="Z25">
            <v>353.95109387417489</v>
          </cell>
          <cell r="AA25">
            <v>0</v>
          </cell>
          <cell r="AD25">
            <v>0</v>
          </cell>
          <cell r="AE25">
            <v>4049896</v>
          </cell>
          <cell r="AF25">
            <v>0</v>
          </cell>
          <cell r="AG25">
            <v>0</v>
          </cell>
          <cell r="AH25">
            <v>4049896</v>
          </cell>
          <cell r="AI25">
            <v>0</v>
          </cell>
          <cell r="AJ25">
            <v>331893</v>
          </cell>
          <cell r="AK25">
            <v>4381789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4381789</v>
          </cell>
          <cell r="AR25">
            <v>16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BA25">
            <v>16</v>
          </cell>
          <cell r="BB25">
            <v>16</v>
          </cell>
          <cell r="BC25" t="str">
            <v>ATTLEBORO</v>
          </cell>
          <cell r="BD25">
            <v>4049896</v>
          </cell>
          <cell r="BE25">
            <v>3791432</v>
          </cell>
          <cell r="BF25">
            <v>258464</v>
          </cell>
          <cell r="BG25">
            <v>104545.8</v>
          </cell>
          <cell r="BH25">
            <v>167583.20000000001</v>
          </cell>
          <cell r="BL25">
            <v>0</v>
          </cell>
          <cell r="BM25">
            <v>530593</v>
          </cell>
          <cell r="BN25">
            <v>285910.4596701141</v>
          </cell>
          <cell r="CA25">
            <v>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11.995276385087015</v>
          </cell>
          <cell r="E26">
            <v>206717</v>
          </cell>
          <cell r="F26">
            <v>0</v>
          </cell>
          <cell r="G26">
            <v>11238</v>
          </cell>
          <cell r="H26">
            <v>217955</v>
          </cell>
          <cell r="J26">
            <v>11238</v>
          </cell>
          <cell r="K26">
            <v>34856</v>
          </cell>
          <cell r="L26">
            <v>46094</v>
          </cell>
          <cell r="N26">
            <v>171861</v>
          </cell>
          <cell r="P26">
            <v>11238</v>
          </cell>
          <cell r="Q26">
            <v>0</v>
          </cell>
          <cell r="R26">
            <v>0</v>
          </cell>
          <cell r="S26">
            <v>34856</v>
          </cell>
          <cell r="T26">
            <v>46094</v>
          </cell>
          <cell r="V26">
            <v>46094</v>
          </cell>
          <cell r="Y26">
            <v>17</v>
          </cell>
          <cell r="Z26">
            <v>11.995276385087015</v>
          </cell>
          <cell r="AA26">
            <v>0</v>
          </cell>
          <cell r="AD26">
            <v>0</v>
          </cell>
          <cell r="AE26">
            <v>206717</v>
          </cell>
          <cell r="AF26">
            <v>0</v>
          </cell>
          <cell r="AG26">
            <v>0</v>
          </cell>
          <cell r="AH26">
            <v>206717</v>
          </cell>
          <cell r="AI26">
            <v>0</v>
          </cell>
          <cell r="AJ26">
            <v>11238</v>
          </cell>
          <cell r="AK26">
            <v>217955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217955</v>
          </cell>
          <cell r="AR26">
            <v>17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BA26">
            <v>17</v>
          </cell>
          <cell r="BB26">
            <v>17</v>
          </cell>
          <cell r="BC26" t="str">
            <v>AUBURN</v>
          </cell>
          <cell r="BD26">
            <v>206717</v>
          </cell>
          <cell r="BE26">
            <v>171861</v>
          </cell>
          <cell r="BF26">
            <v>34856</v>
          </cell>
          <cell r="BG26">
            <v>0</v>
          </cell>
          <cell r="BH26">
            <v>0</v>
          </cell>
          <cell r="BL26">
            <v>0</v>
          </cell>
          <cell r="BM26">
            <v>34856</v>
          </cell>
          <cell r="BN26">
            <v>34856</v>
          </cell>
          <cell r="CA26">
            <v>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14.833768393738733</v>
          </cell>
          <cell r="E27">
            <v>309294</v>
          </cell>
          <cell r="F27">
            <v>0</v>
          </cell>
          <cell r="G27">
            <v>13914</v>
          </cell>
          <cell r="H27">
            <v>323208</v>
          </cell>
          <cell r="J27">
            <v>13914</v>
          </cell>
          <cell r="K27">
            <v>35733.499419944754</v>
          </cell>
          <cell r="L27">
            <v>49647.499419944754</v>
          </cell>
          <cell r="N27">
            <v>273560.50058005523</v>
          </cell>
          <cell r="P27">
            <v>13914</v>
          </cell>
          <cell r="Q27">
            <v>0</v>
          </cell>
          <cell r="R27">
            <v>0</v>
          </cell>
          <cell r="S27">
            <v>35733.499419944754</v>
          </cell>
          <cell r="T27">
            <v>49647.499419944754</v>
          </cell>
          <cell r="V27">
            <v>98861.2</v>
          </cell>
          <cell r="Y27">
            <v>18</v>
          </cell>
          <cell r="Z27">
            <v>14.833768393738733</v>
          </cell>
          <cell r="AA27">
            <v>0</v>
          </cell>
          <cell r="AD27">
            <v>0</v>
          </cell>
          <cell r="AE27">
            <v>309294</v>
          </cell>
          <cell r="AF27">
            <v>0</v>
          </cell>
          <cell r="AG27">
            <v>0</v>
          </cell>
          <cell r="AH27">
            <v>309294</v>
          </cell>
          <cell r="AI27">
            <v>0</v>
          </cell>
          <cell r="AJ27">
            <v>13914</v>
          </cell>
          <cell r="AK27">
            <v>323208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323208</v>
          </cell>
          <cell r="AR27">
            <v>18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BA27">
            <v>18</v>
          </cell>
          <cell r="BB27">
            <v>18</v>
          </cell>
          <cell r="BC27" t="str">
            <v>AVON</v>
          </cell>
          <cell r="BD27">
            <v>309294</v>
          </cell>
          <cell r="BE27">
            <v>291080</v>
          </cell>
          <cell r="BF27">
            <v>18214</v>
          </cell>
          <cell r="BG27">
            <v>66733.2</v>
          </cell>
          <cell r="BH27">
            <v>0</v>
          </cell>
          <cell r="BL27">
            <v>0</v>
          </cell>
          <cell r="BM27">
            <v>84947.199999999997</v>
          </cell>
          <cell r="BN27">
            <v>35733.499419944754</v>
          </cell>
          <cell r="CA27">
            <v>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Y28">
            <v>19</v>
          </cell>
          <cell r="AR28">
            <v>19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BA28">
            <v>19</v>
          </cell>
          <cell r="BB28">
            <v>19</v>
          </cell>
          <cell r="BC28" t="str">
            <v>AYER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L28">
            <v>0</v>
          </cell>
          <cell r="BM28">
            <v>0</v>
          </cell>
          <cell r="BN28">
            <v>0</v>
          </cell>
          <cell r="CA28">
            <v>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266.7882733574383</v>
          </cell>
          <cell r="E29">
            <v>3841826</v>
          </cell>
          <cell r="F29">
            <v>0</v>
          </cell>
          <cell r="G29">
            <v>250158</v>
          </cell>
          <cell r="H29">
            <v>4091984</v>
          </cell>
          <cell r="J29">
            <v>250158</v>
          </cell>
          <cell r="K29">
            <v>337507.60143011506</v>
          </cell>
          <cell r="L29">
            <v>587665.60143011506</v>
          </cell>
          <cell r="N29">
            <v>3504318.3985698847</v>
          </cell>
          <cell r="P29">
            <v>250158</v>
          </cell>
          <cell r="Q29">
            <v>0</v>
          </cell>
          <cell r="R29">
            <v>0</v>
          </cell>
          <cell r="S29">
            <v>337507.60143011506</v>
          </cell>
          <cell r="T29">
            <v>587665.60143011506</v>
          </cell>
          <cell r="V29">
            <v>983959.4</v>
          </cell>
          <cell r="Y29">
            <v>20</v>
          </cell>
          <cell r="Z29">
            <v>266.7882733574383</v>
          </cell>
          <cell r="AA29">
            <v>0</v>
          </cell>
          <cell r="AD29">
            <v>0</v>
          </cell>
          <cell r="AE29">
            <v>3841826</v>
          </cell>
          <cell r="AF29">
            <v>0</v>
          </cell>
          <cell r="AG29">
            <v>0</v>
          </cell>
          <cell r="AH29">
            <v>3841826</v>
          </cell>
          <cell r="AI29">
            <v>0</v>
          </cell>
          <cell r="AJ29">
            <v>250158</v>
          </cell>
          <cell r="AK29">
            <v>4091984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4091984</v>
          </cell>
          <cell r="AR29">
            <v>20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BA29">
            <v>20</v>
          </cell>
          <cell r="BB29">
            <v>20</v>
          </cell>
          <cell r="BC29" t="str">
            <v>BARNSTABLE</v>
          </cell>
          <cell r="BD29">
            <v>3841826</v>
          </cell>
          <cell r="BE29">
            <v>3610834</v>
          </cell>
          <cell r="BF29">
            <v>230992</v>
          </cell>
          <cell r="BG29">
            <v>405726.6</v>
          </cell>
          <cell r="BH29">
            <v>97082.8</v>
          </cell>
          <cell r="BL29">
            <v>0</v>
          </cell>
          <cell r="BM29">
            <v>733801.4</v>
          </cell>
          <cell r="BN29">
            <v>337507.60143011506</v>
          </cell>
          <cell r="CA29">
            <v>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Y30">
            <v>21</v>
          </cell>
          <cell r="AR30">
            <v>21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BA30">
            <v>21</v>
          </cell>
          <cell r="BB30">
            <v>21</v>
          </cell>
          <cell r="BC30" t="str">
            <v>BARRE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L30">
            <v>0</v>
          </cell>
          <cell r="BM30">
            <v>0</v>
          </cell>
          <cell r="BN30">
            <v>0</v>
          </cell>
          <cell r="CA30">
            <v>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Y31">
            <v>22</v>
          </cell>
          <cell r="AR31">
            <v>22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BA31">
            <v>22</v>
          </cell>
          <cell r="BB31">
            <v>22</v>
          </cell>
          <cell r="BC31" t="str">
            <v>BECKET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L31">
            <v>0</v>
          </cell>
          <cell r="BM31">
            <v>0</v>
          </cell>
          <cell r="BN31">
            <v>0</v>
          </cell>
          <cell r="CA31">
            <v>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1.0416666666666667</v>
          </cell>
          <cell r="E32">
            <v>17376</v>
          </cell>
          <cell r="F32">
            <v>0</v>
          </cell>
          <cell r="G32">
            <v>976</v>
          </cell>
          <cell r="H32">
            <v>18352</v>
          </cell>
          <cell r="J32">
            <v>976</v>
          </cell>
          <cell r="K32">
            <v>10240</v>
          </cell>
          <cell r="L32">
            <v>11216</v>
          </cell>
          <cell r="N32">
            <v>7136</v>
          </cell>
          <cell r="P32">
            <v>976</v>
          </cell>
          <cell r="Q32">
            <v>0</v>
          </cell>
          <cell r="R32">
            <v>0</v>
          </cell>
          <cell r="S32">
            <v>10240</v>
          </cell>
          <cell r="T32">
            <v>11216</v>
          </cell>
          <cell r="V32">
            <v>18074.8</v>
          </cell>
          <cell r="Y32">
            <v>23</v>
          </cell>
          <cell r="Z32">
            <v>1.0416666666666667</v>
          </cell>
          <cell r="AA32">
            <v>0</v>
          </cell>
          <cell r="AD32">
            <v>0</v>
          </cell>
          <cell r="AE32">
            <v>17376</v>
          </cell>
          <cell r="AF32">
            <v>0</v>
          </cell>
          <cell r="AG32">
            <v>0</v>
          </cell>
          <cell r="AH32">
            <v>17376</v>
          </cell>
          <cell r="AI32">
            <v>0</v>
          </cell>
          <cell r="AJ32">
            <v>976</v>
          </cell>
          <cell r="AK32">
            <v>18352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18352</v>
          </cell>
          <cell r="AR32">
            <v>23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BA32">
            <v>23</v>
          </cell>
          <cell r="BB32">
            <v>23</v>
          </cell>
          <cell r="BC32" t="str">
            <v>BEDFORD</v>
          </cell>
          <cell r="BD32">
            <v>17376</v>
          </cell>
          <cell r="BE32">
            <v>7136</v>
          </cell>
          <cell r="BF32">
            <v>10240</v>
          </cell>
          <cell r="BG32">
            <v>0</v>
          </cell>
          <cell r="BH32">
            <v>6858.8</v>
          </cell>
          <cell r="BL32">
            <v>0</v>
          </cell>
          <cell r="BM32">
            <v>17098.8</v>
          </cell>
          <cell r="BN32">
            <v>10240</v>
          </cell>
          <cell r="CA32">
            <v>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48.249158249158235</v>
          </cell>
          <cell r="E33">
            <v>638879</v>
          </cell>
          <cell r="F33">
            <v>0</v>
          </cell>
          <cell r="G33">
            <v>45240</v>
          </cell>
          <cell r="H33">
            <v>684119</v>
          </cell>
          <cell r="J33">
            <v>45240</v>
          </cell>
          <cell r="K33">
            <v>74454.944506639629</v>
          </cell>
          <cell r="L33">
            <v>119694.94450663963</v>
          </cell>
          <cell r="N33">
            <v>564424.05549336039</v>
          </cell>
          <cell r="P33">
            <v>45240</v>
          </cell>
          <cell r="Q33">
            <v>0</v>
          </cell>
          <cell r="R33">
            <v>0</v>
          </cell>
          <cell r="S33">
            <v>74454.944506639629</v>
          </cell>
          <cell r="T33">
            <v>119694.94450663963</v>
          </cell>
          <cell r="V33">
            <v>156755</v>
          </cell>
          <cell r="Y33">
            <v>24</v>
          </cell>
          <cell r="Z33">
            <v>48.249158249158235</v>
          </cell>
          <cell r="AA33">
            <v>0</v>
          </cell>
          <cell r="AD33">
            <v>0</v>
          </cell>
          <cell r="AE33">
            <v>638879</v>
          </cell>
          <cell r="AF33">
            <v>0</v>
          </cell>
          <cell r="AG33">
            <v>0</v>
          </cell>
          <cell r="AH33">
            <v>638879</v>
          </cell>
          <cell r="AI33">
            <v>0</v>
          </cell>
          <cell r="AJ33">
            <v>45240</v>
          </cell>
          <cell r="AK33">
            <v>684119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684119</v>
          </cell>
          <cell r="AR33">
            <v>24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BA33">
            <v>24</v>
          </cell>
          <cell r="BB33">
            <v>24</v>
          </cell>
          <cell r="BC33" t="str">
            <v>BELCHERTOWN</v>
          </cell>
          <cell r="BD33">
            <v>638879</v>
          </cell>
          <cell r="BE33">
            <v>577617</v>
          </cell>
          <cell r="BF33">
            <v>61262</v>
          </cell>
          <cell r="BG33">
            <v>50253</v>
          </cell>
          <cell r="BH33">
            <v>0</v>
          </cell>
          <cell r="BL33">
            <v>0</v>
          </cell>
          <cell r="BM33">
            <v>111515</v>
          </cell>
          <cell r="BN33">
            <v>74454.944506639629</v>
          </cell>
          <cell r="CA33">
            <v>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124.49408524457085</v>
          </cell>
          <cell r="E34">
            <v>1905540</v>
          </cell>
          <cell r="F34">
            <v>0</v>
          </cell>
          <cell r="G34">
            <v>116739</v>
          </cell>
          <cell r="H34">
            <v>2022279</v>
          </cell>
          <cell r="J34">
            <v>116739</v>
          </cell>
          <cell r="K34">
            <v>329075.49789095268</v>
          </cell>
          <cell r="L34">
            <v>445814.49789095268</v>
          </cell>
          <cell r="N34">
            <v>1576464.5021090473</v>
          </cell>
          <cell r="P34">
            <v>116739</v>
          </cell>
          <cell r="Q34">
            <v>0</v>
          </cell>
          <cell r="R34">
            <v>0</v>
          </cell>
          <cell r="S34">
            <v>329075.49789095268</v>
          </cell>
          <cell r="T34">
            <v>445814.49789095268</v>
          </cell>
          <cell r="V34">
            <v>950193.2</v>
          </cell>
          <cell r="Y34">
            <v>25</v>
          </cell>
          <cell r="Z34">
            <v>124.49408524457085</v>
          </cell>
          <cell r="AA34">
            <v>0</v>
          </cell>
          <cell r="AD34">
            <v>0</v>
          </cell>
          <cell r="AE34">
            <v>1905540</v>
          </cell>
          <cell r="AF34">
            <v>0</v>
          </cell>
          <cell r="AG34">
            <v>0</v>
          </cell>
          <cell r="AH34">
            <v>1905540</v>
          </cell>
          <cell r="AI34">
            <v>0</v>
          </cell>
          <cell r="AJ34">
            <v>116739</v>
          </cell>
          <cell r="AK34">
            <v>2022279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2022279</v>
          </cell>
          <cell r="AR34">
            <v>25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BA34">
            <v>25</v>
          </cell>
          <cell r="BB34">
            <v>25</v>
          </cell>
          <cell r="BC34" t="str">
            <v>BELLINGHAM</v>
          </cell>
          <cell r="BD34">
            <v>1905540</v>
          </cell>
          <cell r="BE34">
            <v>1730593</v>
          </cell>
          <cell r="BF34">
            <v>174947</v>
          </cell>
          <cell r="BG34">
            <v>587088</v>
          </cell>
          <cell r="BH34">
            <v>71419.199999999997</v>
          </cell>
          <cell r="BL34">
            <v>0</v>
          </cell>
          <cell r="BM34">
            <v>833454.2</v>
          </cell>
          <cell r="BN34">
            <v>329075.49789095268</v>
          </cell>
          <cell r="CA34">
            <v>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2.0833333333333335</v>
          </cell>
          <cell r="E35">
            <v>39720</v>
          </cell>
          <cell r="F35">
            <v>0</v>
          </cell>
          <cell r="G35">
            <v>1952</v>
          </cell>
          <cell r="H35">
            <v>41672</v>
          </cell>
          <cell r="J35">
            <v>1952</v>
          </cell>
          <cell r="K35">
            <v>8172.6072712383311</v>
          </cell>
          <cell r="L35">
            <v>10124.607271238332</v>
          </cell>
          <cell r="N35">
            <v>31547.392728761668</v>
          </cell>
          <cell r="P35">
            <v>1952</v>
          </cell>
          <cell r="Q35">
            <v>0</v>
          </cell>
          <cell r="R35">
            <v>0</v>
          </cell>
          <cell r="S35">
            <v>8172.6072712383311</v>
          </cell>
          <cell r="T35">
            <v>10124.607271238332</v>
          </cell>
          <cell r="V35">
            <v>11328.6</v>
          </cell>
          <cell r="Y35">
            <v>26</v>
          </cell>
          <cell r="Z35">
            <v>2.0833333333333335</v>
          </cell>
          <cell r="AA35">
            <v>0</v>
          </cell>
          <cell r="AD35">
            <v>0</v>
          </cell>
          <cell r="AE35">
            <v>39720</v>
          </cell>
          <cell r="AF35">
            <v>0</v>
          </cell>
          <cell r="AG35">
            <v>0</v>
          </cell>
          <cell r="AH35">
            <v>39720</v>
          </cell>
          <cell r="AI35">
            <v>0</v>
          </cell>
          <cell r="AJ35">
            <v>1952</v>
          </cell>
          <cell r="AK35">
            <v>41672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41672</v>
          </cell>
          <cell r="AR35">
            <v>26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BA35">
            <v>26</v>
          </cell>
          <cell r="BB35">
            <v>26</v>
          </cell>
          <cell r="BC35" t="str">
            <v>BELMONT</v>
          </cell>
          <cell r="BD35">
            <v>39720</v>
          </cell>
          <cell r="BE35">
            <v>31976</v>
          </cell>
          <cell r="BF35">
            <v>7744</v>
          </cell>
          <cell r="BG35">
            <v>1632.6</v>
          </cell>
          <cell r="BH35">
            <v>0</v>
          </cell>
          <cell r="BL35">
            <v>0</v>
          </cell>
          <cell r="BM35">
            <v>9376.6</v>
          </cell>
          <cell r="BN35">
            <v>8172.6072712383311</v>
          </cell>
          <cell r="CA35">
            <v>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Y36">
            <v>27</v>
          </cell>
          <cell r="AR36">
            <v>27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BA36">
            <v>27</v>
          </cell>
          <cell r="BB36">
            <v>27</v>
          </cell>
          <cell r="BC36" t="str">
            <v>BERKLEY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L36">
            <v>0</v>
          </cell>
          <cell r="BM36">
            <v>0</v>
          </cell>
          <cell r="BN36">
            <v>0</v>
          </cell>
          <cell r="CA36">
            <v>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Y37">
            <v>28</v>
          </cell>
          <cell r="AR37">
            <v>28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BA37">
            <v>28</v>
          </cell>
          <cell r="BB37">
            <v>28</v>
          </cell>
          <cell r="BC37" t="str">
            <v>BERLIN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L37">
            <v>0</v>
          </cell>
          <cell r="BM37">
            <v>0</v>
          </cell>
          <cell r="BN37">
            <v>0</v>
          </cell>
          <cell r="CA37">
            <v>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Y38">
            <v>29</v>
          </cell>
          <cell r="AR38">
            <v>29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BA38">
            <v>29</v>
          </cell>
          <cell r="BB38">
            <v>29</v>
          </cell>
          <cell r="BC38" t="str">
            <v>BERNARDSTON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L38">
            <v>0</v>
          </cell>
          <cell r="BM38">
            <v>0</v>
          </cell>
          <cell r="BN38">
            <v>0</v>
          </cell>
          <cell r="CA38">
            <v>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11.037635881976797</v>
          </cell>
          <cell r="E39">
            <v>171659</v>
          </cell>
          <cell r="F39">
            <v>0</v>
          </cell>
          <cell r="G39">
            <v>10343</v>
          </cell>
          <cell r="H39">
            <v>182002</v>
          </cell>
          <cell r="J39">
            <v>10343</v>
          </cell>
          <cell r="K39">
            <v>160</v>
          </cell>
          <cell r="L39">
            <v>10503</v>
          </cell>
          <cell r="N39">
            <v>171499</v>
          </cell>
          <cell r="P39">
            <v>10343</v>
          </cell>
          <cell r="Q39">
            <v>0</v>
          </cell>
          <cell r="R39">
            <v>0</v>
          </cell>
          <cell r="S39">
            <v>160</v>
          </cell>
          <cell r="T39">
            <v>10503</v>
          </cell>
          <cell r="V39">
            <v>16031.400000000001</v>
          </cell>
          <cell r="Y39">
            <v>30</v>
          </cell>
          <cell r="Z39">
            <v>11.037635881976797</v>
          </cell>
          <cell r="AA39">
            <v>0</v>
          </cell>
          <cell r="AD39">
            <v>0</v>
          </cell>
          <cell r="AE39">
            <v>171659</v>
          </cell>
          <cell r="AF39">
            <v>0</v>
          </cell>
          <cell r="AG39">
            <v>0</v>
          </cell>
          <cell r="AH39">
            <v>171659</v>
          </cell>
          <cell r="AI39">
            <v>0</v>
          </cell>
          <cell r="AJ39">
            <v>10343</v>
          </cell>
          <cell r="AK39">
            <v>182002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182002</v>
          </cell>
          <cell r="AR39">
            <v>30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BA39">
            <v>30</v>
          </cell>
          <cell r="BB39">
            <v>30</v>
          </cell>
          <cell r="BC39" t="str">
            <v>BEVERLY</v>
          </cell>
          <cell r="BD39">
            <v>171659</v>
          </cell>
          <cell r="BE39">
            <v>171499</v>
          </cell>
          <cell r="BF39">
            <v>160</v>
          </cell>
          <cell r="BG39">
            <v>0</v>
          </cell>
          <cell r="BH39">
            <v>5528.4000000000005</v>
          </cell>
          <cell r="BL39">
            <v>0</v>
          </cell>
          <cell r="BM39">
            <v>5688.4000000000005</v>
          </cell>
          <cell r="BN39">
            <v>160</v>
          </cell>
          <cell r="CA39">
            <v>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118.6457340520558</v>
          </cell>
          <cell r="E40">
            <v>1914497</v>
          </cell>
          <cell r="F40">
            <v>0</v>
          </cell>
          <cell r="G40">
            <v>111257</v>
          </cell>
          <cell r="H40">
            <v>2025754</v>
          </cell>
          <cell r="J40">
            <v>111257</v>
          </cell>
          <cell r="K40">
            <v>135337</v>
          </cell>
          <cell r="L40">
            <v>246594</v>
          </cell>
          <cell r="N40">
            <v>1779160</v>
          </cell>
          <cell r="P40">
            <v>111257</v>
          </cell>
          <cell r="Q40">
            <v>0</v>
          </cell>
          <cell r="R40">
            <v>0</v>
          </cell>
          <cell r="S40">
            <v>135337</v>
          </cell>
          <cell r="T40">
            <v>246594</v>
          </cell>
          <cell r="V40">
            <v>246594</v>
          </cell>
          <cell r="Y40">
            <v>31</v>
          </cell>
          <cell r="Z40">
            <v>118.6457340520558</v>
          </cell>
          <cell r="AA40">
            <v>0</v>
          </cell>
          <cell r="AD40">
            <v>0</v>
          </cell>
          <cell r="AE40">
            <v>1914497</v>
          </cell>
          <cell r="AF40">
            <v>0</v>
          </cell>
          <cell r="AG40">
            <v>0</v>
          </cell>
          <cell r="AH40">
            <v>1914497</v>
          </cell>
          <cell r="AI40">
            <v>0</v>
          </cell>
          <cell r="AJ40">
            <v>111257</v>
          </cell>
          <cell r="AK40">
            <v>2025754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2025754</v>
          </cell>
          <cell r="AR40">
            <v>31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BA40">
            <v>31</v>
          </cell>
          <cell r="BB40">
            <v>31</v>
          </cell>
          <cell r="BC40" t="str">
            <v>BILLERICA</v>
          </cell>
          <cell r="BD40">
            <v>1914497</v>
          </cell>
          <cell r="BE40">
            <v>1779160</v>
          </cell>
          <cell r="BF40">
            <v>135337</v>
          </cell>
          <cell r="BG40">
            <v>0</v>
          </cell>
          <cell r="BH40">
            <v>0</v>
          </cell>
          <cell r="BL40">
            <v>0</v>
          </cell>
          <cell r="BM40">
            <v>135337</v>
          </cell>
          <cell r="BN40">
            <v>135337</v>
          </cell>
          <cell r="CA40">
            <v>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Y41">
            <v>32</v>
          </cell>
          <cell r="AR41">
            <v>32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BA41">
            <v>32</v>
          </cell>
          <cell r="BB41">
            <v>32</v>
          </cell>
          <cell r="BC41" t="str">
            <v>BLACKSTONE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L41">
            <v>0</v>
          </cell>
          <cell r="BM41">
            <v>0</v>
          </cell>
          <cell r="BN41">
            <v>0</v>
          </cell>
          <cell r="CA41">
            <v>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Y42">
            <v>33</v>
          </cell>
          <cell r="AR42">
            <v>33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BA42">
            <v>33</v>
          </cell>
          <cell r="BB42">
            <v>33</v>
          </cell>
          <cell r="BC42" t="str">
            <v>BLANDFORD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L42">
            <v>0</v>
          </cell>
          <cell r="BM42">
            <v>0</v>
          </cell>
          <cell r="BN42">
            <v>0</v>
          </cell>
          <cell r="CA42">
            <v>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Y43">
            <v>34</v>
          </cell>
          <cell r="AR43">
            <v>34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BA43">
            <v>34</v>
          </cell>
          <cell r="BB43">
            <v>34</v>
          </cell>
          <cell r="BC43" t="str">
            <v>BOLTON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L43">
            <v>0</v>
          </cell>
          <cell r="BM43">
            <v>0</v>
          </cell>
          <cell r="BN43">
            <v>0</v>
          </cell>
          <cell r="CA43">
            <v>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11233.708067622158</v>
          </cell>
          <cell r="E44">
            <v>219870537</v>
          </cell>
          <cell r="F44">
            <v>331589</v>
          </cell>
          <cell r="G44">
            <v>10533262</v>
          </cell>
          <cell r="H44">
            <v>230735388</v>
          </cell>
          <cell r="J44">
            <v>10533262</v>
          </cell>
          <cell r="K44">
            <v>28248770.684409857</v>
          </cell>
          <cell r="L44">
            <v>38782032.684409857</v>
          </cell>
          <cell r="N44">
            <v>191953355.31559014</v>
          </cell>
          <cell r="P44">
            <v>10533262</v>
          </cell>
          <cell r="Q44">
            <v>0</v>
          </cell>
          <cell r="R44">
            <v>0</v>
          </cell>
          <cell r="S44">
            <v>28248770.684409857</v>
          </cell>
          <cell r="T44">
            <v>38782032.684409857</v>
          </cell>
          <cell r="V44">
            <v>52053983</v>
          </cell>
          <cell r="Y44">
            <v>35</v>
          </cell>
          <cell r="Z44">
            <v>11233.708067622158</v>
          </cell>
          <cell r="AA44">
            <v>0</v>
          </cell>
          <cell r="AD44">
            <v>0</v>
          </cell>
          <cell r="AE44">
            <v>219870537</v>
          </cell>
          <cell r="AF44">
            <v>0</v>
          </cell>
          <cell r="AG44">
            <v>0</v>
          </cell>
          <cell r="AH44">
            <v>219870537</v>
          </cell>
          <cell r="AI44">
            <v>331589</v>
          </cell>
          <cell r="AJ44">
            <v>10533262</v>
          </cell>
          <cell r="AK44">
            <v>230735388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230735388</v>
          </cell>
          <cell r="AR44">
            <v>35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BA44">
            <v>35</v>
          </cell>
          <cell r="BB44">
            <v>35</v>
          </cell>
          <cell r="BC44" t="str">
            <v>BOSTON</v>
          </cell>
          <cell r="BD44">
            <v>219870537</v>
          </cell>
          <cell r="BE44">
            <v>194848701</v>
          </cell>
          <cell r="BF44">
            <v>25021836</v>
          </cell>
          <cell r="BG44">
            <v>12291657</v>
          </cell>
          <cell r="BH44">
            <v>4207228</v>
          </cell>
          <cell r="BL44">
            <v>0</v>
          </cell>
          <cell r="BM44">
            <v>41520721</v>
          </cell>
          <cell r="BN44">
            <v>28248770.684409857</v>
          </cell>
          <cell r="CA44">
            <v>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132.29624508036136</v>
          </cell>
          <cell r="E45">
            <v>2045184</v>
          </cell>
          <cell r="F45">
            <v>0</v>
          </cell>
          <cell r="G45">
            <v>124048</v>
          </cell>
          <cell r="H45">
            <v>2169232</v>
          </cell>
          <cell r="J45">
            <v>124048</v>
          </cell>
          <cell r="K45">
            <v>127643</v>
          </cell>
          <cell r="L45">
            <v>251691</v>
          </cell>
          <cell r="N45">
            <v>1917541</v>
          </cell>
          <cell r="P45">
            <v>124048</v>
          </cell>
          <cell r="Q45">
            <v>0</v>
          </cell>
          <cell r="R45">
            <v>0</v>
          </cell>
          <cell r="S45">
            <v>127643</v>
          </cell>
          <cell r="T45">
            <v>251691</v>
          </cell>
          <cell r="V45">
            <v>347353.4</v>
          </cell>
          <cell r="Y45">
            <v>36</v>
          </cell>
          <cell r="Z45">
            <v>132.29624508036136</v>
          </cell>
          <cell r="AA45">
            <v>0</v>
          </cell>
          <cell r="AD45">
            <v>0</v>
          </cell>
          <cell r="AE45">
            <v>2045184</v>
          </cell>
          <cell r="AF45">
            <v>0</v>
          </cell>
          <cell r="AG45">
            <v>0</v>
          </cell>
          <cell r="AH45">
            <v>2045184</v>
          </cell>
          <cell r="AI45">
            <v>0</v>
          </cell>
          <cell r="AJ45">
            <v>124048</v>
          </cell>
          <cell r="AK45">
            <v>2169232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2169232</v>
          </cell>
          <cell r="AR45">
            <v>36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BA45">
            <v>36</v>
          </cell>
          <cell r="BB45">
            <v>36</v>
          </cell>
          <cell r="BC45" t="str">
            <v>BOURNE</v>
          </cell>
          <cell r="BD45">
            <v>2045184</v>
          </cell>
          <cell r="BE45">
            <v>1917541</v>
          </cell>
          <cell r="BF45">
            <v>127643</v>
          </cell>
          <cell r="BG45">
            <v>0</v>
          </cell>
          <cell r="BH45">
            <v>95662.400000000009</v>
          </cell>
          <cell r="BL45">
            <v>0</v>
          </cell>
          <cell r="BM45">
            <v>223305.40000000002</v>
          </cell>
          <cell r="BN45">
            <v>127643</v>
          </cell>
          <cell r="CA45">
            <v>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Y46">
            <v>37</v>
          </cell>
          <cell r="AR46">
            <v>37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BA46">
            <v>37</v>
          </cell>
          <cell r="BB46">
            <v>37</v>
          </cell>
          <cell r="BC46" t="str">
            <v>BOXBOROUGH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L46">
            <v>0</v>
          </cell>
          <cell r="BM46">
            <v>0</v>
          </cell>
          <cell r="BN46">
            <v>0</v>
          </cell>
          <cell r="CA46">
            <v>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7159.6</v>
          </cell>
          <cell r="Y47">
            <v>38</v>
          </cell>
          <cell r="AR47">
            <v>38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BA47">
            <v>38</v>
          </cell>
          <cell r="BB47">
            <v>38</v>
          </cell>
          <cell r="BC47" t="str">
            <v>BOXFORD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7159.6</v>
          </cell>
          <cell r="BL47">
            <v>0</v>
          </cell>
          <cell r="BM47">
            <v>7159.6</v>
          </cell>
          <cell r="BN47">
            <v>0</v>
          </cell>
          <cell r="CA47">
            <v>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Y48">
            <v>39</v>
          </cell>
          <cell r="AR48">
            <v>39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BA48">
            <v>39</v>
          </cell>
          <cell r="BB48">
            <v>39</v>
          </cell>
          <cell r="BC48" t="str">
            <v>BOYLSTON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L48">
            <v>0</v>
          </cell>
          <cell r="BM48">
            <v>0</v>
          </cell>
          <cell r="BN48">
            <v>0</v>
          </cell>
          <cell r="CA48">
            <v>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18.236553043230053</v>
          </cell>
          <cell r="E49">
            <v>303301</v>
          </cell>
          <cell r="F49">
            <v>0</v>
          </cell>
          <cell r="G49">
            <v>17100</v>
          </cell>
          <cell r="H49">
            <v>320401</v>
          </cell>
          <cell r="J49">
            <v>17100</v>
          </cell>
          <cell r="K49">
            <v>27879.162778429942</v>
          </cell>
          <cell r="L49">
            <v>44979.162778429942</v>
          </cell>
          <cell r="N49">
            <v>275421.83722157008</v>
          </cell>
          <cell r="P49">
            <v>17100</v>
          </cell>
          <cell r="Q49">
            <v>0</v>
          </cell>
          <cell r="R49">
            <v>0</v>
          </cell>
          <cell r="S49">
            <v>27879.162778429942</v>
          </cell>
          <cell r="T49">
            <v>44979.162778429942</v>
          </cell>
          <cell r="V49">
            <v>83770.400000000009</v>
          </cell>
          <cell r="Y49">
            <v>40</v>
          </cell>
          <cell r="Z49">
            <v>18.236553043230053</v>
          </cell>
          <cell r="AA49">
            <v>0</v>
          </cell>
          <cell r="AD49">
            <v>0</v>
          </cell>
          <cell r="AE49">
            <v>303301</v>
          </cell>
          <cell r="AF49">
            <v>0</v>
          </cell>
          <cell r="AG49">
            <v>0</v>
          </cell>
          <cell r="AH49">
            <v>303301</v>
          </cell>
          <cell r="AI49">
            <v>0</v>
          </cell>
          <cell r="AJ49">
            <v>17100</v>
          </cell>
          <cell r="AK49">
            <v>320401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320401</v>
          </cell>
          <cell r="AR49">
            <v>40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BA49">
            <v>40</v>
          </cell>
          <cell r="BB49">
            <v>40</v>
          </cell>
          <cell r="BC49" t="str">
            <v>BRAINTREE</v>
          </cell>
          <cell r="BD49">
            <v>303301</v>
          </cell>
          <cell r="BE49">
            <v>282335</v>
          </cell>
          <cell r="BF49">
            <v>20966</v>
          </cell>
          <cell r="BG49">
            <v>26332.799999999999</v>
          </cell>
          <cell r="BH49">
            <v>19371.600000000002</v>
          </cell>
          <cell r="BL49">
            <v>0</v>
          </cell>
          <cell r="BM49">
            <v>66670.400000000009</v>
          </cell>
          <cell r="BN49">
            <v>27879.162778429942</v>
          </cell>
          <cell r="CA49">
            <v>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Y50">
            <v>41</v>
          </cell>
          <cell r="AR50">
            <v>41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BA50">
            <v>41</v>
          </cell>
          <cell r="BB50">
            <v>41</v>
          </cell>
          <cell r="BC50" t="str">
            <v>BREWSTER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L50">
            <v>0</v>
          </cell>
          <cell r="BM50">
            <v>0</v>
          </cell>
          <cell r="BN50">
            <v>0</v>
          </cell>
          <cell r="CA50">
            <v>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Y51">
            <v>42</v>
          </cell>
          <cell r="AR51">
            <v>42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BA51">
            <v>42</v>
          </cell>
          <cell r="BB51">
            <v>42</v>
          </cell>
          <cell r="BC51" t="str">
            <v>BRIDGEWATER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L51">
            <v>0</v>
          </cell>
          <cell r="BM51">
            <v>0</v>
          </cell>
          <cell r="BN51">
            <v>0</v>
          </cell>
          <cell r="CA51">
            <v>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4.6666666666666679</v>
          </cell>
          <cell r="E52">
            <v>72485</v>
          </cell>
          <cell r="F52">
            <v>0</v>
          </cell>
          <cell r="G52">
            <v>4375</v>
          </cell>
          <cell r="H52">
            <v>76860</v>
          </cell>
          <cell r="J52">
            <v>4375</v>
          </cell>
          <cell r="K52">
            <v>24388.500781089551</v>
          </cell>
          <cell r="L52">
            <v>28763.500781089551</v>
          </cell>
          <cell r="N52">
            <v>48096.499218910452</v>
          </cell>
          <cell r="P52">
            <v>4375</v>
          </cell>
          <cell r="Q52">
            <v>0</v>
          </cell>
          <cell r="R52">
            <v>0</v>
          </cell>
          <cell r="S52">
            <v>24388.500781089551</v>
          </cell>
          <cell r="T52">
            <v>28763.500781089551</v>
          </cell>
          <cell r="V52">
            <v>47167.199999999997</v>
          </cell>
          <cell r="Y52">
            <v>43</v>
          </cell>
          <cell r="Z52">
            <v>4.6666666666666679</v>
          </cell>
          <cell r="AA52">
            <v>0</v>
          </cell>
          <cell r="AD52">
            <v>0</v>
          </cell>
          <cell r="AE52">
            <v>72485</v>
          </cell>
          <cell r="AF52">
            <v>0</v>
          </cell>
          <cell r="AG52">
            <v>0</v>
          </cell>
          <cell r="AH52">
            <v>72485</v>
          </cell>
          <cell r="AI52">
            <v>0</v>
          </cell>
          <cell r="AJ52">
            <v>4375</v>
          </cell>
          <cell r="AK52">
            <v>76860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76860</v>
          </cell>
          <cell r="AR52">
            <v>43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BA52">
            <v>43</v>
          </cell>
          <cell r="BB52">
            <v>43</v>
          </cell>
          <cell r="BC52" t="str">
            <v>BRIMFIELD</v>
          </cell>
          <cell r="BD52">
            <v>72485</v>
          </cell>
          <cell r="BE52">
            <v>54648</v>
          </cell>
          <cell r="BF52">
            <v>17837</v>
          </cell>
          <cell r="BG52">
            <v>24955.200000000001</v>
          </cell>
          <cell r="BH52">
            <v>0</v>
          </cell>
          <cell r="BL52">
            <v>0</v>
          </cell>
          <cell r="BM52">
            <v>42792.2</v>
          </cell>
          <cell r="BN52">
            <v>24388.500781089551</v>
          </cell>
          <cell r="CA52">
            <v>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1371.5794411787908</v>
          </cell>
          <cell r="E53">
            <v>18637929</v>
          </cell>
          <cell r="F53">
            <v>0</v>
          </cell>
          <cell r="G53">
            <v>1286070</v>
          </cell>
          <cell r="H53">
            <v>19923999</v>
          </cell>
          <cell r="J53">
            <v>1286070</v>
          </cell>
          <cell r="K53">
            <v>3772701.80475327</v>
          </cell>
          <cell r="L53">
            <v>5058771.80475327</v>
          </cell>
          <cell r="N53">
            <v>14865227.19524673</v>
          </cell>
          <cell r="P53">
            <v>1286070</v>
          </cell>
          <cell r="Q53">
            <v>0</v>
          </cell>
          <cell r="R53">
            <v>0</v>
          </cell>
          <cell r="S53">
            <v>3772701.80475327</v>
          </cell>
          <cell r="T53">
            <v>5058771.80475327</v>
          </cell>
          <cell r="V53">
            <v>7372538.1999999993</v>
          </cell>
          <cell r="Y53">
            <v>44</v>
          </cell>
          <cell r="Z53">
            <v>1371.5794411787908</v>
          </cell>
          <cell r="AA53">
            <v>0</v>
          </cell>
          <cell r="AD53">
            <v>0</v>
          </cell>
          <cell r="AE53">
            <v>18637929</v>
          </cell>
          <cell r="AF53">
            <v>0</v>
          </cell>
          <cell r="AG53">
            <v>0</v>
          </cell>
          <cell r="AH53">
            <v>18637929</v>
          </cell>
          <cell r="AI53">
            <v>0</v>
          </cell>
          <cell r="AJ53">
            <v>1286070</v>
          </cell>
          <cell r="AK53">
            <v>19923999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19923999</v>
          </cell>
          <cell r="AR53">
            <v>44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BA53">
            <v>44</v>
          </cell>
          <cell r="BB53">
            <v>44</v>
          </cell>
          <cell r="BC53" t="str">
            <v>BROCKTON</v>
          </cell>
          <cell r="BD53">
            <v>18637929</v>
          </cell>
          <cell r="BE53">
            <v>15336578</v>
          </cell>
          <cell r="BF53">
            <v>3301351</v>
          </cell>
          <cell r="BG53">
            <v>1795413.5999999999</v>
          </cell>
          <cell r="BH53">
            <v>989703.60000000009</v>
          </cell>
          <cell r="BL53">
            <v>0</v>
          </cell>
          <cell r="BM53">
            <v>6086468.1999999993</v>
          </cell>
          <cell r="BN53">
            <v>3772701.80475327</v>
          </cell>
          <cell r="CA53">
            <v>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4.6666666666666679</v>
          </cell>
          <cell r="E54">
            <v>56287</v>
          </cell>
          <cell r="F54">
            <v>0</v>
          </cell>
          <cell r="G54">
            <v>4375</v>
          </cell>
          <cell r="H54">
            <v>60662</v>
          </cell>
          <cell r="J54">
            <v>4375</v>
          </cell>
          <cell r="K54">
            <v>14831.777593135565</v>
          </cell>
          <cell r="L54">
            <v>19206.777593135565</v>
          </cell>
          <cell r="N54">
            <v>41455.222406864435</v>
          </cell>
          <cell r="P54">
            <v>4375</v>
          </cell>
          <cell r="Q54">
            <v>0</v>
          </cell>
          <cell r="R54">
            <v>0</v>
          </cell>
          <cell r="S54">
            <v>14831.777593135565</v>
          </cell>
          <cell r="T54">
            <v>19206.777593135565</v>
          </cell>
          <cell r="V54">
            <v>34872.399999999994</v>
          </cell>
          <cell r="Y54">
            <v>45</v>
          </cell>
          <cell r="Z54">
            <v>4.6666666666666679</v>
          </cell>
          <cell r="AA54">
            <v>0</v>
          </cell>
          <cell r="AD54">
            <v>0</v>
          </cell>
          <cell r="AE54">
            <v>56287</v>
          </cell>
          <cell r="AF54">
            <v>0</v>
          </cell>
          <cell r="AG54">
            <v>0</v>
          </cell>
          <cell r="AH54">
            <v>56287</v>
          </cell>
          <cell r="AI54">
            <v>0</v>
          </cell>
          <cell r="AJ54">
            <v>4375</v>
          </cell>
          <cell r="AK54">
            <v>60662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60662</v>
          </cell>
          <cell r="AR54">
            <v>45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BA54">
            <v>45</v>
          </cell>
          <cell r="BB54">
            <v>45</v>
          </cell>
          <cell r="BC54" t="str">
            <v>BROOKFIELD</v>
          </cell>
          <cell r="BD54">
            <v>56287</v>
          </cell>
          <cell r="BE54">
            <v>47032</v>
          </cell>
          <cell r="BF54">
            <v>9255</v>
          </cell>
          <cell r="BG54">
            <v>21242.399999999998</v>
          </cell>
          <cell r="BH54">
            <v>0</v>
          </cell>
          <cell r="BL54">
            <v>0</v>
          </cell>
          <cell r="BM54">
            <v>30497.399999999998</v>
          </cell>
          <cell r="BN54">
            <v>14831.777593135565</v>
          </cell>
          <cell r="CA54">
            <v>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2.1122126065616116</v>
          </cell>
          <cell r="E55">
            <v>51880</v>
          </cell>
          <cell r="F55">
            <v>0</v>
          </cell>
          <cell r="G55">
            <v>1978</v>
          </cell>
          <cell r="H55">
            <v>53858</v>
          </cell>
          <cell r="J55">
            <v>1978</v>
          </cell>
          <cell r="K55">
            <v>6541</v>
          </cell>
          <cell r="L55">
            <v>8519</v>
          </cell>
          <cell r="N55">
            <v>45339</v>
          </cell>
          <cell r="P55">
            <v>1978</v>
          </cell>
          <cell r="Q55">
            <v>0</v>
          </cell>
          <cell r="R55">
            <v>0</v>
          </cell>
          <cell r="S55">
            <v>6541</v>
          </cell>
          <cell r="T55">
            <v>8519</v>
          </cell>
          <cell r="V55">
            <v>12400.6</v>
          </cell>
          <cell r="Y55">
            <v>46</v>
          </cell>
          <cell r="Z55">
            <v>2.1122126065616116</v>
          </cell>
          <cell r="AA55">
            <v>0</v>
          </cell>
          <cell r="AD55">
            <v>0</v>
          </cell>
          <cell r="AE55">
            <v>51880</v>
          </cell>
          <cell r="AF55">
            <v>0</v>
          </cell>
          <cell r="AG55">
            <v>0</v>
          </cell>
          <cell r="AH55">
            <v>51880</v>
          </cell>
          <cell r="AI55">
            <v>0</v>
          </cell>
          <cell r="AJ55">
            <v>1978</v>
          </cell>
          <cell r="AK55">
            <v>53858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53858</v>
          </cell>
          <cell r="AR55">
            <v>46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BA55">
            <v>46</v>
          </cell>
          <cell r="BB55">
            <v>46</v>
          </cell>
          <cell r="BC55" t="str">
            <v>BROOKLINE</v>
          </cell>
          <cell r="BD55">
            <v>51880</v>
          </cell>
          <cell r="BE55">
            <v>45339</v>
          </cell>
          <cell r="BF55">
            <v>6541</v>
          </cell>
          <cell r="BG55">
            <v>0</v>
          </cell>
          <cell r="BH55">
            <v>3881.6000000000004</v>
          </cell>
          <cell r="BL55">
            <v>0</v>
          </cell>
          <cell r="BM55">
            <v>10422.6</v>
          </cell>
          <cell r="BN55">
            <v>6541</v>
          </cell>
          <cell r="CA55">
            <v>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Y56">
            <v>47</v>
          </cell>
          <cell r="AR56">
            <v>47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BA56">
            <v>47</v>
          </cell>
          <cell r="BB56">
            <v>47</v>
          </cell>
          <cell r="BC56" t="str">
            <v>BUCKLAND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L56">
            <v>0</v>
          </cell>
          <cell r="BM56">
            <v>0</v>
          </cell>
          <cell r="BN56">
            <v>0</v>
          </cell>
          <cell r="CA56">
            <v>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8.4344609554526819</v>
          </cell>
          <cell r="E57">
            <v>156556</v>
          </cell>
          <cell r="F57">
            <v>0</v>
          </cell>
          <cell r="G57">
            <v>7907</v>
          </cell>
          <cell r="H57">
            <v>164463</v>
          </cell>
          <cell r="J57">
            <v>7907</v>
          </cell>
          <cell r="K57">
            <v>25649.365118564485</v>
          </cell>
          <cell r="L57">
            <v>33556.365118564485</v>
          </cell>
          <cell r="N57">
            <v>130906.63488143552</v>
          </cell>
          <cell r="P57">
            <v>7907</v>
          </cell>
          <cell r="Q57">
            <v>0</v>
          </cell>
          <cell r="R57">
            <v>0</v>
          </cell>
          <cell r="S57">
            <v>25649.365118564485</v>
          </cell>
          <cell r="T57">
            <v>33556.365118564485</v>
          </cell>
          <cell r="V57">
            <v>70696.799999999988</v>
          </cell>
          <cell r="Y57">
            <v>48</v>
          </cell>
          <cell r="Z57">
            <v>8.4344609554526819</v>
          </cell>
          <cell r="AA57">
            <v>0</v>
          </cell>
          <cell r="AD57">
            <v>0</v>
          </cell>
          <cell r="AE57">
            <v>156556</v>
          </cell>
          <cell r="AF57">
            <v>0</v>
          </cell>
          <cell r="AG57">
            <v>0</v>
          </cell>
          <cell r="AH57">
            <v>156556</v>
          </cell>
          <cell r="AI57">
            <v>0</v>
          </cell>
          <cell r="AJ57">
            <v>7907</v>
          </cell>
          <cell r="AK57">
            <v>164463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164463</v>
          </cell>
          <cell r="AR57">
            <v>48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BA57">
            <v>48</v>
          </cell>
          <cell r="BB57">
            <v>48</v>
          </cell>
          <cell r="BC57" t="str">
            <v>BURLINGTON</v>
          </cell>
          <cell r="BD57">
            <v>156556</v>
          </cell>
          <cell r="BE57">
            <v>140488</v>
          </cell>
          <cell r="BF57">
            <v>16068</v>
          </cell>
          <cell r="BG57">
            <v>36496.199999999997</v>
          </cell>
          <cell r="BH57">
            <v>10225.6</v>
          </cell>
          <cell r="BL57">
            <v>0</v>
          </cell>
          <cell r="BM57">
            <v>62789.799999999996</v>
          </cell>
          <cell r="BN57">
            <v>25649.365118564485</v>
          </cell>
          <cell r="CA57">
            <v>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579.37301565747714</v>
          </cell>
          <cell r="E58">
            <v>17513316</v>
          </cell>
          <cell r="F58">
            <v>0</v>
          </cell>
          <cell r="G58">
            <v>543250</v>
          </cell>
          <cell r="H58">
            <v>18056566</v>
          </cell>
          <cell r="J58">
            <v>543250</v>
          </cell>
          <cell r="K58">
            <v>2121753.9072577525</v>
          </cell>
          <cell r="L58">
            <v>2665003.9072577525</v>
          </cell>
          <cell r="N58">
            <v>15391562.092742248</v>
          </cell>
          <cell r="P58">
            <v>543250</v>
          </cell>
          <cell r="Q58">
            <v>0</v>
          </cell>
          <cell r="R58">
            <v>0</v>
          </cell>
          <cell r="S58">
            <v>2121753.9072577525</v>
          </cell>
          <cell r="T58">
            <v>2665003.9072577525</v>
          </cell>
          <cell r="V58">
            <v>3547258.3999999994</v>
          </cell>
          <cell r="Y58">
            <v>49</v>
          </cell>
          <cell r="Z58">
            <v>579.37301565747714</v>
          </cell>
          <cell r="AA58">
            <v>0</v>
          </cell>
          <cell r="AD58">
            <v>0</v>
          </cell>
          <cell r="AE58">
            <v>17513316</v>
          </cell>
          <cell r="AF58">
            <v>0</v>
          </cell>
          <cell r="AG58">
            <v>0</v>
          </cell>
          <cell r="AH58">
            <v>17513316</v>
          </cell>
          <cell r="AI58">
            <v>0</v>
          </cell>
          <cell r="AJ58">
            <v>543250</v>
          </cell>
          <cell r="AK58">
            <v>18056566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18056566</v>
          </cell>
          <cell r="AR58">
            <v>49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BA58">
            <v>49</v>
          </cell>
          <cell r="BB58">
            <v>49</v>
          </cell>
          <cell r="BC58" t="str">
            <v>CAMBRIDGE</v>
          </cell>
          <cell r="BD58">
            <v>17513316</v>
          </cell>
          <cell r="BE58">
            <v>15675741</v>
          </cell>
          <cell r="BF58">
            <v>1837575</v>
          </cell>
          <cell r="BG58">
            <v>1082460.5999999999</v>
          </cell>
          <cell r="BH58">
            <v>83972.800000000003</v>
          </cell>
          <cell r="BL58">
            <v>0</v>
          </cell>
          <cell r="BM58">
            <v>3004008.3999999994</v>
          </cell>
          <cell r="BN58">
            <v>2121753.9072577525</v>
          </cell>
          <cell r="CA58">
            <v>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13.478422851889146</v>
          </cell>
          <cell r="E59">
            <v>238622</v>
          </cell>
          <cell r="F59">
            <v>0</v>
          </cell>
          <cell r="G59">
            <v>12639</v>
          </cell>
          <cell r="H59">
            <v>251261</v>
          </cell>
          <cell r="J59">
            <v>12639</v>
          </cell>
          <cell r="K59">
            <v>18910</v>
          </cell>
          <cell r="L59">
            <v>31549</v>
          </cell>
          <cell r="N59">
            <v>219712</v>
          </cell>
          <cell r="P59">
            <v>12639</v>
          </cell>
          <cell r="Q59">
            <v>0</v>
          </cell>
          <cell r="R59">
            <v>0</v>
          </cell>
          <cell r="S59">
            <v>18910</v>
          </cell>
          <cell r="T59">
            <v>31549</v>
          </cell>
          <cell r="V59">
            <v>63762.2</v>
          </cell>
          <cell r="Y59">
            <v>50</v>
          </cell>
          <cell r="Z59">
            <v>13.478422851889146</v>
          </cell>
          <cell r="AA59">
            <v>0</v>
          </cell>
          <cell r="AD59">
            <v>0</v>
          </cell>
          <cell r="AE59">
            <v>238622</v>
          </cell>
          <cell r="AF59">
            <v>0</v>
          </cell>
          <cell r="AG59">
            <v>0</v>
          </cell>
          <cell r="AH59">
            <v>238622</v>
          </cell>
          <cell r="AI59">
            <v>0</v>
          </cell>
          <cell r="AJ59">
            <v>12639</v>
          </cell>
          <cell r="AK59">
            <v>251261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251261</v>
          </cell>
          <cell r="AR59">
            <v>50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BA59">
            <v>50</v>
          </cell>
          <cell r="BB59">
            <v>50</v>
          </cell>
          <cell r="BC59" t="str">
            <v>CANTON</v>
          </cell>
          <cell r="BD59">
            <v>238622</v>
          </cell>
          <cell r="BE59">
            <v>219712</v>
          </cell>
          <cell r="BF59">
            <v>18910</v>
          </cell>
          <cell r="BG59">
            <v>0</v>
          </cell>
          <cell r="BH59">
            <v>32213.200000000001</v>
          </cell>
          <cell r="BL59">
            <v>0</v>
          </cell>
          <cell r="BM59">
            <v>51123.199999999997</v>
          </cell>
          <cell r="BN59">
            <v>18910</v>
          </cell>
          <cell r="CA59">
            <v>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Y60">
            <v>51</v>
          </cell>
          <cell r="AR60">
            <v>51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A60">
            <v>51</v>
          </cell>
          <cell r="BB60">
            <v>51</v>
          </cell>
          <cell r="BC60" t="str">
            <v>CARLISLE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L60">
            <v>0</v>
          </cell>
          <cell r="BM60">
            <v>0</v>
          </cell>
          <cell r="BN60">
            <v>0</v>
          </cell>
          <cell r="CA60">
            <v>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59.308303762778159</v>
          </cell>
          <cell r="E61">
            <v>886992</v>
          </cell>
          <cell r="F61">
            <v>0</v>
          </cell>
          <cell r="G61">
            <v>55612</v>
          </cell>
          <cell r="H61">
            <v>942604</v>
          </cell>
          <cell r="J61">
            <v>55612</v>
          </cell>
          <cell r="K61">
            <v>118672.16262718942</v>
          </cell>
          <cell r="L61">
            <v>174284.16262718942</v>
          </cell>
          <cell r="N61">
            <v>768319.83737281058</v>
          </cell>
          <cell r="P61">
            <v>55612</v>
          </cell>
          <cell r="Q61">
            <v>0</v>
          </cell>
          <cell r="R61">
            <v>0</v>
          </cell>
          <cell r="S61">
            <v>118672.16262718942</v>
          </cell>
          <cell r="T61">
            <v>174284.16262718942</v>
          </cell>
          <cell r="V61">
            <v>277097</v>
          </cell>
          <cell r="Y61">
            <v>52</v>
          </cell>
          <cell r="Z61">
            <v>59.308303762778159</v>
          </cell>
          <cell r="AA61">
            <v>0</v>
          </cell>
          <cell r="AD61">
            <v>0</v>
          </cell>
          <cell r="AE61">
            <v>886992</v>
          </cell>
          <cell r="AF61">
            <v>0</v>
          </cell>
          <cell r="AG61">
            <v>0</v>
          </cell>
          <cell r="AH61">
            <v>886992</v>
          </cell>
          <cell r="AI61">
            <v>0</v>
          </cell>
          <cell r="AJ61">
            <v>55612</v>
          </cell>
          <cell r="AK61">
            <v>942604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942604</v>
          </cell>
          <cell r="AR61">
            <v>52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BA61">
            <v>52</v>
          </cell>
          <cell r="BB61">
            <v>52</v>
          </cell>
          <cell r="BC61" t="str">
            <v>CARVER</v>
          </cell>
          <cell r="BD61">
            <v>886992</v>
          </cell>
          <cell r="BE61">
            <v>804920</v>
          </cell>
          <cell r="BF61">
            <v>82072</v>
          </cell>
          <cell r="BG61">
            <v>139413</v>
          </cell>
          <cell r="BH61">
            <v>0</v>
          </cell>
          <cell r="BL61">
            <v>0</v>
          </cell>
          <cell r="BM61">
            <v>221485</v>
          </cell>
          <cell r="BN61">
            <v>118672.16262718942</v>
          </cell>
          <cell r="CA61">
            <v>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Y62">
            <v>53</v>
          </cell>
          <cell r="AR62">
            <v>53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BA62">
            <v>53</v>
          </cell>
          <cell r="BB62">
            <v>53</v>
          </cell>
          <cell r="BC62" t="str">
            <v>CHARLEMONT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L62">
            <v>0</v>
          </cell>
          <cell r="BM62">
            <v>0</v>
          </cell>
          <cell r="BN62">
            <v>0</v>
          </cell>
          <cell r="CA62">
            <v>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Y63">
            <v>54</v>
          </cell>
          <cell r="AR63">
            <v>54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BA63">
            <v>54</v>
          </cell>
          <cell r="BB63">
            <v>54</v>
          </cell>
          <cell r="BC63" t="str">
            <v>CHARLTON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L63">
            <v>0</v>
          </cell>
          <cell r="BM63">
            <v>0</v>
          </cell>
          <cell r="BN63">
            <v>0</v>
          </cell>
          <cell r="CA63">
            <v>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Y64">
            <v>55</v>
          </cell>
          <cell r="AR64">
            <v>55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BA64">
            <v>55</v>
          </cell>
          <cell r="BB64">
            <v>55</v>
          </cell>
          <cell r="BC64" t="str">
            <v>CHATHAM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L64">
            <v>0</v>
          </cell>
          <cell r="BM64">
            <v>0</v>
          </cell>
          <cell r="BN64">
            <v>0</v>
          </cell>
          <cell r="CA64">
            <v>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103.23351972412078</v>
          </cell>
          <cell r="E65">
            <v>1494322</v>
          </cell>
          <cell r="F65">
            <v>0</v>
          </cell>
          <cell r="G65">
            <v>96796</v>
          </cell>
          <cell r="H65">
            <v>1591118</v>
          </cell>
          <cell r="J65">
            <v>96796</v>
          </cell>
          <cell r="K65">
            <v>95790</v>
          </cell>
          <cell r="L65">
            <v>192586</v>
          </cell>
          <cell r="N65">
            <v>1398532</v>
          </cell>
          <cell r="P65">
            <v>96796</v>
          </cell>
          <cell r="Q65">
            <v>0</v>
          </cell>
          <cell r="R65">
            <v>0</v>
          </cell>
          <cell r="S65">
            <v>95790</v>
          </cell>
          <cell r="T65">
            <v>192586</v>
          </cell>
          <cell r="V65">
            <v>230666.4</v>
          </cell>
          <cell r="Y65">
            <v>56</v>
          </cell>
          <cell r="Z65">
            <v>103.23351972412078</v>
          </cell>
          <cell r="AA65">
            <v>0</v>
          </cell>
          <cell r="AD65">
            <v>0</v>
          </cell>
          <cell r="AE65">
            <v>1494322</v>
          </cell>
          <cell r="AF65">
            <v>0</v>
          </cell>
          <cell r="AG65">
            <v>0</v>
          </cell>
          <cell r="AH65">
            <v>1494322</v>
          </cell>
          <cell r="AI65">
            <v>0</v>
          </cell>
          <cell r="AJ65">
            <v>96796</v>
          </cell>
          <cell r="AK65">
            <v>1591118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1591118</v>
          </cell>
          <cell r="AR65">
            <v>56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BA65">
            <v>56</v>
          </cell>
          <cell r="BB65">
            <v>56</v>
          </cell>
          <cell r="BC65" t="str">
            <v>CHELMSFORD</v>
          </cell>
          <cell r="BD65">
            <v>1494322</v>
          </cell>
          <cell r="BE65">
            <v>1398532</v>
          </cell>
          <cell r="BF65">
            <v>95790</v>
          </cell>
          <cell r="BG65">
            <v>0</v>
          </cell>
          <cell r="BH65">
            <v>38080.400000000001</v>
          </cell>
          <cell r="BL65">
            <v>0</v>
          </cell>
          <cell r="BM65">
            <v>133870.39999999999</v>
          </cell>
          <cell r="BN65">
            <v>95790</v>
          </cell>
          <cell r="CA65">
            <v>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1036.5758245527591</v>
          </cell>
          <cell r="E66">
            <v>15889894</v>
          </cell>
          <cell r="F66">
            <v>0</v>
          </cell>
          <cell r="G66">
            <v>971950</v>
          </cell>
          <cell r="H66">
            <v>16861844</v>
          </cell>
          <cell r="J66">
            <v>971950</v>
          </cell>
          <cell r="K66">
            <v>2280851.8838047609</v>
          </cell>
          <cell r="L66">
            <v>3252801.8838047609</v>
          </cell>
          <cell r="N66">
            <v>13609042.116195239</v>
          </cell>
          <cell r="P66">
            <v>971950</v>
          </cell>
          <cell r="Q66">
            <v>0</v>
          </cell>
          <cell r="R66">
            <v>0</v>
          </cell>
          <cell r="S66">
            <v>2280851.8838047609</v>
          </cell>
          <cell r="T66">
            <v>3252801.8838047609</v>
          </cell>
          <cell r="V66">
            <v>4545526.4000000004</v>
          </cell>
          <cell r="Y66">
            <v>57</v>
          </cell>
          <cell r="Z66">
            <v>1036.5758245527591</v>
          </cell>
          <cell r="AA66">
            <v>0</v>
          </cell>
          <cell r="AD66">
            <v>0</v>
          </cell>
          <cell r="AE66">
            <v>15889894</v>
          </cell>
          <cell r="AF66">
            <v>0</v>
          </cell>
          <cell r="AG66">
            <v>0</v>
          </cell>
          <cell r="AH66">
            <v>15889894</v>
          </cell>
          <cell r="AI66">
            <v>0</v>
          </cell>
          <cell r="AJ66">
            <v>971950</v>
          </cell>
          <cell r="AK66">
            <v>16861844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16861844</v>
          </cell>
          <cell r="AR66">
            <v>57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BA66">
            <v>57</v>
          </cell>
          <cell r="BB66">
            <v>57</v>
          </cell>
          <cell r="BC66" t="str">
            <v>CHELSEA</v>
          </cell>
          <cell r="BD66">
            <v>15889894</v>
          </cell>
          <cell r="BE66">
            <v>13918337</v>
          </cell>
          <cell r="BF66">
            <v>1971557</v>
          </cell>
          <cell r="BG66">
            <v>1178129.3999999999</v>
          </cell>
          <cell r="BH66">
            <v>423890</v>
          </cell>
          <cell r="BL66">
            <v>0</v>
          </cell>
          <cell r="BM66">
            <v>3573576.4</v>
          </cell>
          <cell r="BN66">
            <v>2280851.8838047609</v>
          </cell>
          <cell r="CA66">
            <v>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Y67">
            <v>58</v>
          </cell>
          <cell r="AR67">
            <v>58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BA67">
            <v>58</v>
          </cell>
          <cell r="BB67">
            <v>58</v>
          </cell>
          <cell r="BC67" t="str">
            <v>CHESHIRE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L67">
            <v>0</v>
          </cell>
          <cell r="BM67">
            <v>0</v>
          </cell>
          <cell r="BN67">
            <v>0</v>
          </cell>
          <cell r="CA67">
            <v>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Y68">
            <v>59</v>
          </cell>
          <cell r="AR68">
            <v>59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BA68">
            <v>59</v>
          </cell>
          <cell r="BB68">
            <v>59</v>
          </cell>
          <cell r="BC68" t="str">
            <v>CHESTER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L68">
            <v>0</v>
          </cell>
          <cell r="BM68">
            <v>0</v>
          </cell>
          <cell r="BN68">
            <v>0</v>
          </cell>
          <cell r="CA68">
            <v>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Y69">
            <v>60</v>
          </cell>
          <cell r="AR69">
            <v>60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BA69">
            <v>60</v>
          </cell>
          <cell r="BB69">
            <v>60</v>
          </cell>
          <cell r="BC69" t="str">
            <v>CHESTERFIELD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L69">
            <v>0</v>
          </cell>
          <cell r="BM69">
            <v>0</v>
          </cell>
          <cell r="BN69">
            <v>0</v>
          </cell>
          <cell r="CA69">
            <v>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306.50629101085644</v>
          </cell>
          <cell r="E70">
            <v>4107534</v>
          </cell>
          <cell r="F70">
            <v>0</v>
          </cell>
          <cell r="G70">
            <v>287392</v>
          </cell>
          <cell r="H70">
            <v>4394926</v>
          </cell>
          <cell r="J70">
            <v>287392</v>
          </cell>
          <cell r="K70">
            <v>446221.48393646616</v>
          </cell>
          <cell r="L70">
            <v>733613.48393646616</v>
          </cell>
          <cell r="N70">
            <v>3661312.5160635337</v>
          </cell>
          <cell r="P70">
            <v>287392</v>
          </cell>
          <cell r="Q70">
            <v>0</v>
          </cell>
          <cell r="R70">
            <v>0</v>
          </cell>
          <cell r="S70">
            <v>446221.48393646616</v>
          </cell>
          <cell r="T70">
            <v>733613.48393646616</v>
          </cell>
          <cell r="V70">
            <v>1042861.3999999999</v>
          </cell>
          <cell r="Y70">
            <v>61</v>
          </cell>
          <cell r="Z70">
            <v>306.50629101085644</v>
          </cell>
          <cell r="AA70">
            <v>0</v>
          </cell>
          <cell r="AD70">
            <v>0</v>
          </cell>
          <cell r="AE70">
            <v>4107534</v>
          </cell>
          <cell r="AF70">
            <v>0</v>
          </cell>
          <cell r="AG70">
            <v>0</v>
          </cell>
          <cell r="AH70">
            <v>4107534</v>
          </cell>
          <cell r="AI70">
            <v>0</v>
          </cell>
          <cell r="AJ70">
            <v>287392</v>
          </cell>
          <cell r="AK70">
            <v>4394926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4394926</v>
          </cell>
          <cell r="AR70">
            <v>61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BA70">
            <v>61</v>
          </cell>
          <cell r="BB70">
            <v>61</v>
          </cell>
          <cell r="BC70" t="str">
            <v>CHICOPEE</v>
          </cell>
          <cell r="BD70">
            <v>4107534</v>
          </cell>
          <cell r="BE70">
            <v>3744577</v>
          </cell>
          <cell r="BF70">
            <v>362957</v>
          </cell>
          <cell r="BG70">
            <v>317161.2</v>
          </cell>
          <cell r="BH70">
            <v>75351.199999999997</v>
          </cell>
          <cell r="BL70">
            <v>0</v>
          </cell>
          <cell r="BM70">
            <v>755469.39999999991</v>
          </cell>
          <cell r="BN70">
            <v>446221.48393646616</v>
          </cell>
          <cell r="CA70">
            <v>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Y71">
            <v>62</v>
          </cell>
          <cell r="AR71">
            <v>62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BA71">
            <v>62</v>
          </cell>
          <cell r="BB71">
            <v>62</v>
          </cell>
          <cell r="BC71" t="str">
            <v>CHILMARK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L71">
            <v>0</v>
          </cell>
          <cell r="BM71">
            <v>0</v>
          </cell>
          <cell r="BN71">
            <v>0</v>
          </cell>
          <cell r="CA71">
            <v>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Y72">
            <v>63</v>
          </cell>
          <cell r="AR72">
            <v>63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BA72">
            <v>63</v>
          </cell>
          <cell r="BB72">
            <v>63</v>
          </cell>
          <cell r="BC72" t="str">
            <v>CLARKSBURG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L72">
            <v>0</v>
          </cell>
          <cell r="BM72">
            <v>0</v>
          </cell>
          <cell r="BN72">
            <v>0</v>
          </cell>
          <cell r="CA72">
            <v>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78.314353724327205</v>
          </cell>
          <cell r="E73">
            <v>968326</v>
          </cell>
          <cell r="F73">
            <v>0</v>
          </cell>
          <cell r="G73">
            <v>73427</v>
          </cell>
          <cell r="H73">
            <v>1041753</v>
          </cell>
          <cell r="J73">
            <v>73427</v>
          </cell>
          <cell r="K73">
            <v>54381.739813090433</v>
          </cell>
          <cell r="L73">
            <v>127808.73981309043</v>
          </cell>
          <cell r="N73">
            <v>913944.26018690958</v>
          </cell>
          <cell r="P73">
            <v>73427</v>
          </cell>
          <cell r="Q73">
            <v>0</v>
          </cell>
          <cell r="R73">
            <v>0</v>
          </cell>
          <cell r="S73">
            <v>54381.739813090433</v>
          </cell>
          <cell r="T73">
            <v>127808.73981309043</v>
          </cell>
          <cell r="V73">
            <v>233010.8</v>
          </cell>
          <cell r="Y73">
            <v>64</v>
          </cell>
          <cell r="Z73">
            <v>78.314353724327205</v>
          </cell>
          <cell r="AA73">
            <v>0</v>
          </cell>
          <cell r="AD73">
            <v>0</v>
          </cell>
          <cell r="AE73">
            <v>968326</v>
          </cell>
          <cell r="AF73">
            <v>0</v>
          </cell>
          <cell r="AG73">
            <v>0</v>
          </cell>
          <cell r="AH73">
            <v>968326</v>
          </cell>
          <cell r="AI73">
            <v>0</v>
          </cell>
          <cell r="AJ73">
            <v>73427</v>
          </cell>
          <cell r="AK73">
            <v>1041753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1041753</v>
          </cell>
          <cell r="AR73">
            <v>64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BA73">
            <v>64</v>
          </cell>
          <cell r="BB73">
            <v>64</v>
          </cell>
          <cell r="BC73" t="str">
            <v>CLINTON</v>
          </cell>
          <cell r="BD73">
            <v>968326</v>
          </cell>
          <cell r="BE73">
            <v>930240</v>
          </cell>
          <cell r="BF73">
            <v>38086</v>
          </cell>
          <cell r="BG73">
            <v>62071.799999999996</v>
          </cell>
          <cell r="BH73">
            <v>59426</v>
          </cell>
          <cell r="BL73">
            <v>0</v>
          </cell>
          <cell r="BM73">
            <v>159583.79999999999</v>
          </cell>
          <cell r="BN73">
            <v>54381.739813090433</v>
          </cell>
          <cell r="CA73">
            <v>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7.5174825174825166</v>
          </cell>
          <cell r="E74">
            <v>148135</v>
          </cell>
          <cell r="F74">
            <v>0</v>
          </cell>
          <cell r="G74">
            <v>7046</v>
          </cell>
          <cell r="H74">
            <v>155181</v>
          </cell>
          <cell r="J74">
            <v>7046</v>
          </cell>
          <cell r="K74">
            <v>33336.935791999495</v>
          </cell>
          <cell r="L74">
            <v>40382.935791999495</v>
          </cell>
          <cell r="N74">
            <v>114798.06420800051</v>
          </cell>
          <cell r="P74">
            <v>7046</v>
          </cell>
          <cell r="Q74">
            <v>0</v>
          </cell>
          <cell r="R74">
            <v>0</v>
          </cell>
          <cell r="S74">
            <v>33336.935791999495</v>
          </cell>
          <cell r="T74">
            <v>40382.935791999495</v>
          </cell>
          <cell r="V74">
            <v>66980.800000000003</v>
          </cell>
          <cell r="Y74">
            <v>65</v>
          </cell>
          <cell r="Z74">
            <v>7.5174825174825166</v>
          </cell>
          <cell r="AA74">
            <v>0</v>
          </cell>
          <cell r="AD74">
            <v>0</v>
          </cell>
          <cell r="AE74">
            <v>148135</v>
          </cell>
          <cell r="AF74">
            <v>0</v>
          </cell>
          <cell r="AG74">
            <v>0</v>
          </cell>
          <cell r="AH74">
            <v>148135</v>
          </cell>
          <cell r="AI74">
            <v>0</v>
          </cell>
          <cell r="AJ74">
            <v>7046</v>
          </cell>
          <cell r="AK74">
            <v>155181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155181</v>
          </cell>
          <cell r="AR74">
            <v>65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BA74">
            <v>65</v>
          </cell>
          <cell r="BB74">
            <v>65</v>
          </cell>
          <cell r="BC74" t="str">
            <v>COHASSET</v>
          </cell>
          <cell r="BD74">
            <v>148135</v>
          </cell>
          <cell r="BE74">
            <v>114891</v>
          </cell>
          <cell r="BF74">
            <v>33244</v>
          </cell>
          <cell r="BG74">
            <v>354</v>
          </cell>
          <cell r="BH74">
            <v>26336.800000000003</v>
          </cell>
          <cell r="BL74">
            <v>0</v>
          </cell>
          <cell r="BM74">
            <v>59934.8</v>
          </cell>
          <cell r="BN74">
            <v>33336.935791999495</v>
          </cell>
          <cell r="CA74">
            <v>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Y75">
            <v>66</v>
          </cell>
          <cell r="AR75">
            <v>66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BA75">
            <v>66</v>
          </cell>
          <cell r="BB75">
            <v>66</v>
          </cell>
          <cell r="BC75" t="str">
            <v>COLRAIN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L75">
            <v>0</v>
          </cell>
          <cell r="BM75">
            <v>0</v>
          </cell>
          <cell r="BN75">
            <v>0</v>
          </cell>
          <cell r="CA75">
            <v>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2.0492233417296388</v>
          </cell>
          <cell r="E76">
            <v>35780</v>
          </cell>
          <cell r="F76">
            <v>0</v>
          </cell>
          <cell r="G76">
            <v>1920</v>
          </cell>
          <cell r="H76">
            <v>37700</v>
          </cell>
          <cell r="J76">
            <v>1920</v>
          </cell>
          <cell r="K76">
            <v>1998</v>
          </cell>
          <cell r="L76">
            <v>3918</v>
          </cell>
          <cell r="N76">
            <v>33782</v>
          </cell>
          <cell r="P76">
            <v>1920</v>
          </cell>
          <cell r="Q76">
            <v>0</v>
          </cell>
          <cell r="R76">
            <v>0</v>
          </cell>
          <cell r="S76">
            <v>1998</v>
          </cell>
          <cell r="T76">
            <v>3918</v>
          </cell>
          <cell r="V76">
            <v>11728.8</v>
          </cell>
          <cell r="Y76">
            <v>67</v>
          </cell>
          <cell r="Z76">
            <v>2.0492233417296388</v>
          </cell>
          <cell r="AA76">
            <v>0</v>
          </cell>
          <cell r="AD76">
            <v>0</v>
          </cell>
          <cell r="AE76">
            <v>35780</v>
          </cell>
          <cell r="AF76">
            <v>0</v>
          </cell>
          <cell r="AG76">
            <v>0</v>
          </cell>
          <cell r="AH76">
            <v>35780</v>
          </cell>
          <cell r="AI76">
            <v>0</v>
          </cell>
          <cell r="AJ76">
            <v>1920</v>
          </cell>
          <cell r="AK76">
            <v>37700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37700</v>
          </cell>
          <cell r="AR76">
            <v>67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BA76">
            <v>67</v>
          </cell>
          <cell r="BB76">
            <v>67</v>
          </cell>
          <cell r="BC76" t="str">
            <v>CONCORD</v>
          </cell>
          <cell r="BD76">
            <v>35780</v>
          </cell>
          <cell r="BE76">
            <v>33782</v>
          </cell>
          <cell r="BF76">
            <v>1998</v>
          </cell>
          <cell r="BG76">
            <v>0</v>
          </cell>
          <cell r="BH76">
            <v>7810.8</v>
          </cell>
          <cell r="BL76">
            <v>0</v>
          </cell>
          <cell r="BM76">
            <v>9808.7999999999993</v>
          </cell>
          <cell r="BN76">
            <v>1998</v>
          </cell>
          <cell r="CA76">
            <v>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Y77">
            <v>68</v>
          </cell>
          <cell r="AR77">
            <v>68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BA77">
            <v>68</v>
          </cell>
          <cell r="BB77">
            <v>68</v>
          </cell>
          <cell r="BC77" t="str">
            <v>CONWAY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L77">
            <v>0</v>
          </cell>
          <cell r="BM77">
            <v>0</v>
          </cell>
          <cell r="BN77">
            <v>0</v>
          </cell>
          <cell r="CA77">
            <v>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Y78">
            <v>69</v>
          </cell>
          <cell r="AR78">
            <v>69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BA78">
            <v>69</v>
          </cell>
          <cell r="BB78">
            <v>69</v>
          </cell>
          <cell r="BC78" t="str">
            <v>CUMMINGTON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CA78">
            <v>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Y79">
            <v>70</v>
          </cell>
          <cell r="AR79">
            <v>70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BA79">
            <v>70</v>
          </cell>
          <cell r="BB79">
            <v>70</v>
          </cell>
          <cell r="BC79" t="str">
            <v>DALTON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L79">
            <v>0</v>
          </cell>
          <cell r="BM79">
            <v>0</v>
          </cell>
          <cell r="BN79">
            <v>0</v>
          </cell>
          <cell r="CA79">
            <v>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10.125786897842548</v>
          </cell>
          <cell r="E80">
            <v>153756</v>
          </cell>
          <cell r="F80">
            <v>0</v>
          </cell>
          <cell r="G80">
            <v>9496</v>
          </cell>
          <cell r="H80">
            <v>163252</v>
          </cell>
          <cell r="J80">
            <v>9496</v>
          </cell>
          <cell r="K80">
            <v>2498.2401035795415</v>
          </cell>
          <cell r="L80">
            <v>11994.240103579541</v>
          </cell>
          <cell r="N80">
            <v>151257.75989642047</v>
          </cell>
          <cell r="P80">
            <v>9496</v>
          </cell>
          <cell r="Q80">
            <v>0</v>
          </cell>
          <cell r="R80">
            <v>0</v>
          </cell>
          <cell r="S80">
            <v>2498.2401035795415</v>
          </cell>
          <cell r="T80">
            <v>11994.240103579541</v>
          </cell>
          <cell r="V80">
            <v>19012</v>
          </cell>
          <cell r="Y80">
            <v>71</v>
          </cell>
          <cell r="Z80">
            <v>10.125786897842548</v>
          </cell>
          <cell r="AA80">
            <v>0</v>
          </cell>
          <cell r="AD80">
            <v>0</v>
          </cell>
          <cell r="AE80">
            <v>153756</v>
          </cell>
          <cell r="AF80">
            <v>0</v>
          </cell>
          <cell r="AG80">
            <v>0</v>
          </cell>
          <cell r="AH80">
            <v>153756</v>
          </cell>
          <cell r="AI80">
            <v>0</v>
          </cell>
          <cell r="AJ80">
            <v>9496</v>
          </cell>
          <cell r="AK80">
            <v>163252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163252</v>
          </cell>
          <cell r="AR80">
            <v>71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BA80">
            <v>71</v>
          </cell>
          <cell r="BB80">
            <v>71</v>
          </cell>
          <cell r="BC80" t="str">
            <v>DANVERS</v>
          </cell>
          <cell r="BD80">
            <v>153756</v>
          </cell>
          <cell r="BE80">
            <v>154665</v>
          </cell>
          <cell r="BF80">
            <v>0</v>
          </cell>
          <cell r="BG80">
            <v>9516</v>
          </cell>
          <cell r="BH80">
            <v>0</v>
          </cell>
          <cell r="BL80">
            <v>0</v>
          </cell>
          <cell r="BM80">
            <v>9516</v>
          </cell>
          <cell r="BN80">
            <v>2498.2401035795415</v>
          </cell>
          <cell r="CA80">
            <v>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11.707522438662176</v>
          </cell>
          <cell r="E81">
            <v>180079</v>
          </cell>
          <cell r="F81">
            <v>0</v>
          </cell>
          <cell r="G81">
            <v>10981</v>
          </cell>
          <cell r="H81">
            <v>191060</v>
          </cell>
          <cell r="J81">
            <v>10981</v>
          </cell>
          <cell r="K81">
            <v>4413.7465524139034</v>
          </cell>
          <cell r="L81">
            <v>15394.746552413904</v>
          </cell>
          <cell r="N81">
            <v>175665.25344758609</v>
          </cell>
          <cell r="P81">
            <v>10981</v>
          </cell>
          <cell r="Q81">
            <v>0</v>
          </cell>
          <cell r="R81">
            <v>0</v>
          </cell>
          <cell r="S81">
            <v>4413.7465524139034</v>
          </cell>
          <cell r="T81">
            <v>15394.746552413904</v>
          </cell>
          <cell r="V81">
            <v>41995.199999999997</v>
          </cell>
          <cell r="Y81">
            <v>72</v>
          </cell>
          <cell r="Z81">
            <v>11.707522438662176</v>
          </cell>
          <cell r="AA81">
            <v>0</v>
          </cell>
          <cell r="AD81">
            <v>0</v>
          </cell>
          <cell r="AE81">
            <v>180079</v>
          </cell>
          <cell r="AF81">
            <v>0</v>
          </cell>
          <cell r="AG81">
            <v>0</v>
          </cell>
          <cell r="AH81">
            <v>180079</v>
          </cell>
          <cell r="AI81">
            <v>0</v>
          </cell>
          <cell r="AJ81">
            <v>10981</v>
          </cell>
          <cell r="AK81">
            <v>191060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191060</v>
          </cell>
          <cell r="AR81">
            <v>72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BA81">
            <v>72</v>
          </cell>
          <cell r="BB81">
            <v>72</v>
          </cell>
          <cell r="BC81" t="str">
            <v>DARTMOUTH</v>
          </cell>
          <cell r="BD81">
            <v>180079</v>
          </cell>
          <cell r="BE81">
            <v>179317</v>
          </cell>
          <cell r="BF81">
            <v>762</v>
          </cell>
          <cell r="BG81">
            <v>13909.8</v>
          </cell>
          <cell r="BH81">
            <v>16342.400000000001</v>
          </cell>
          <cell r="BL81">
            <v>0</v>
          </cell>
          <cell r="BM81">
            <v>31014.2</v>
          </cell>
          <cell r="BN81">
            <v>4413.7465524139034</v>
          </cell>
          <cell r="CA81">
            <v>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28.177435566928832</v>
          </cell>
          <cell r="E82">
            <v>670997</v>
          </cell>
          <cell r="F82">
            <v>0</v>
          </cell>
          <cell r="G82">
            <v>26422</v>
          </cell>
          <cell r="H82">
            <v>697419</v>
          </cell>
          <cell r="J82">
            <v>26422</v>
          </cell>
          <cell r="K82">
            <v>157409.45304145379</v>
          </cell>
          <cell r="L82">
            <v>183831.45304145379</v>
          </cell>
          <cell r="N82">
            <v>513587.54695854621</v>
          </cell>
          <cell r="P82">
            <v>26422</v>
          </cell>
          <cell r="Q82">
            <v>0</v>
          </cell>
          <cell r="R82">
            <v>0</v>
          </cell>
          <cell r="S82">
            <v>157409.45304145379</v>
          </cell>
          <cell r="T82">
            <v>183831.45304145379</v>
          </cell>
          <cell r="V82">
            <v>288046.40000000002</v>
          </cell>
          <cell r="Y82">
            <v>73</v>
          </cell>
          <cell r="Z82">
            <v>28.177435566928832</v>
          </cell>
          <cell r="AA82">
            <v>0</v>
          </cell>
          <cell r="AD82">
            <v>0</v>
          </cell>
          <cell r="AE82">
            <v>670997</v>
          </cell>
          <cell r="AF82">
            <v>0</v>
          </cell>
          <cell r="AG82">
            <v>0</v>
          </cell>
          <cell r="AH82">
            <v>670997</v>
          </cell>
          <cell r="AI82">
            <v>0</v>
          </cell>
          <cell r="AJ82">
            <v>26422</v>
          </cell>
          <cell r="AK82">
            <v>697419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697419</v>
          </cell>
          <cell r="AR82">
            <v>73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BA82">
            <v>73</v>
          </cell>
          <cell r="BB82">
            <v>73</v>
          </cell>
          <cell r="BC82" t="str">
            <v>DEDHAM</v>
          </cell>
          <cell r="BD82">
            <v>670997</v>
          </cell>
          <cell r="BE82">
            <v>540288</v>
          </cell>
          <cell r="BF82">
            <v>130709</v>
          </cell>
          <cell r="BG82">
            <v>101704.2</v>
          </cell>
          <cell r="BH82">
            <v>29211.200000000001</v>
          </cell>
          <cell r="BL82">
            <v>0</v>
          </cell>
          <cell r="BM82">
            <v>261624.40000000002</v>
          </cell>
          <cell r="BN82">
            <v>157409.45304145379</v>
          </cell>
          <cell r="CA82">
            <v>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5.4074074074074066</v>
          </cell>
          <cell r="E83">
            <v>98294</v>
          </cell>
          <cell r="F83">
            <v>0</v>
          </cell>
          <cell r="G83">
            <v>5068</v>
          </cell>
          <cell r="H83">
            <v>103362</v>
          </cell>
          <cell r="J83">
            <v>5068</v>
          </cell>
          <cell r="K83">
            <v>10579</v>
          </cell>
          <cell r="L83">
            <v>15647</v>
          </cell>
          <cell r="N83">
            <v>87715</v>
          </cell>
          <cell r="P83">
            <v>5068</v>
          </cell>
          <cell r="Q83">
            <v>0</v>
          </cell>
          <cell r="R83">
            <v>0</v>
          </cell>
          <cell r="S83">
            <v>10579</v>
          </cell>
          <cell r="T83">
            <v>15647</v>
          </cell>
          <cell r="V83">
            <v>27265.800000000003</v>
          </cell>
          <cell r="Y83">
            <v>74</v>
          </cell>
          <cell r="Z83">
            <v>5.4074074074074066</v>
          </cell>
          <cell r="AA83">
            <v>0</v>
          </cell>
          <cell r="AD83">
            <v>0</v>
          </cell>
          <cell r="AE83">
            <v>98294</v>
          </cell>
          <cell r="AF83">
            <v>0</v>
          </cell>
          <cell r="AG83">
            <v>0</v>
          </cell>
          <cell r="AH83">
            <v>98294</v>
          </cell>
          <cell r="AI83">
            <v>0</v>
          </cell>
          <cell r="AJ83">
            <v>5068</v>
          </cell>
          <cell r="AK83">
            <v>103362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103362</v>
          </cell>
          <cell r="AR83">
            <v>74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BA83">
            <v>74</v>
          </cell>
          <cell r="BB83">
            <v>74</v>
          </cell>
          <cell r="BC83" t="str">
            <v>DEERFIELD</v>
          </cell>
          <cell r="BD83">
            <v>98294</v>
          </cell>
          <cell r="BE83">
            <v>87715</v>
          </cell>
          <cell r="BF83">
            <v>10579</v>
          </cell>
          <cell r="BG83">
            <v>0</v>
          </cell>
          <cell r="BH83">
            <v>11618.800000000001</v>
          </cell>
          <cell r="BL83">
            <v>0</v>
          </cell>
          <cell r="BM83">
            <v>22197.800000000003</v>
          </cell>
          <cell r="BN83">
            <v>10579</v>
          </cell>
          <cell r="CA83">
            <v>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Y84">
            <v>75</v>
          </cell>
          <cell r="AR84">
            <v>75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BA84">
            <v>75</v>
          </cell>
          <cell r="BB84">
            <v>75</v>
          </cell>
          <cell r="BC84" t="str">
            <v>DENNIS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L84">
            <v>0</v>
          </cell>
          <cell r="BM84">
            <v>0</v>
          </cell>
          <cell r="BN84">
            <v>0</v>
          </cell>
          <cell r="CA84">
            <v>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Y85">
            <v>76</v>
          </cell>
          <cell r="AR85">
            <v>76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BA85">
            <v>76</v>
          </cell>
          <cell r="BB85">
            <v>76</v>
          </cell>
          <cell r="BC85" t="str">
            <v>DIGHTON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L85">
            <v>0</v>
          </cell>
          <cell r="BM85">
            <v>0</v>
          </cell>
          <cell r="BN85">
            <v>0</v>
          </cell>
          <cell r="CA85">
            <v>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Y86">
            <v>77</v>
          </cell>
          <cell r="AR86">
            <v>77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BA86">
            <v>77</v>
          </cell>
          <cell r="BB86">
            <v>77</v>
          </cell>
          <cell r="BC86" t="str">
            <v>DOUGLAS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L86">
            <v>0</v>
          </cell>
          <cell r="BM86">
            <v>0</v>
          </cell>
          <cell r="BN86">
            <v>0</v>
          </cell>
          <cell r="CA86">
            <v>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Y87">
            <v>78</v>
          </cell>
          <cell r="AR87">
            <v>78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BA87">
            <v>78</v>
          </cell>
          <cell r="BB87">
            <v>78</v>
          </cell>
          <cell r="BC87" t="str">
            <v>DOVER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CA87">
            <v>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249.87274652732793</v>
          </cell>
          <cell r="E88">
            <v>2799940</v>
          </cell>
          <cell r="F88">
            <v>0</v>
          </cell>
          <cell r="G88">
            <v>234288</v>
          </cell>
          <cell r="H88">
            <v>3034228</v>
          </cell>
          <cell r="J88">
            <v>234288</v>
          </cell>
          <cell r="K88">
            <v>200007</v>
          </cell>
          <cell r="L88">
            <v>434295</v>
          </cell>
          <cell r="N88">
            <v>2599933</v>
          </cell>
          <cell r="P88">
            <v>234288</v>
          </cell>
          <cell r="Q88">
            <v>0</v>
          </cell>
          <cell r="R88">
            <v>0</v>
          </cell>
          <cell r="S88">
            <v>200007</v>
          </cell>
          <cell r="T88">
            <v>434295</v>
          </cell>
          <cell r="V88">
            <v>460858.2</v>
          </cell>
          <cell r="Y88">
            <v>79</v>
          </cell>
          <cell r="Z88">
            <v>249.87274652732793</v>
          </cell>
          <cell r="AA88">
            <v>0</v>
          </cell>
          <cell r="AD88">
            <v>0</v>
          </cell>
          <cell r="AE88">
            <v>2799940</v>
          </cell>
          <cell r="AF88">
            <v>0</v>
          </cell>
          <cell r="AG88">
            <v>0</v>
          </cell>
          <cell r="AH88">
            <v>2799940</v>
          </cell>
          <cell r="AI88">
            <v>0</v>
          </cell>
          <cell r="AJ88">
            <v>234288</v>
          </cell>
          <cell r="AK88">
            <v>3034228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3034228</v>
          </cell>
          <cell r="AR88">
            <v>79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BA88">
            <v>79</v>
          </cell>
          <cell r="BB88">
            <v>79</v>
          </cell>
          <cell r="BC88" t="str">
            <v>DRACUT</v>
          </cell>
          <cell r="BD88">
            <v>2799940</v>
          </cell>
          <cell r="BE88">
            <v>2599933</v>
          </cell>
          <cell r="BF88">
            <v>200007</v>
          </cell>
          <cell r="BG88">
            <v>0</v>
          </cell>
          <cell r="BH88">
            <v>26563.200000000001</v>
          </cell>
          <cell r="BL88">
            <v>0</v>
          </cell>
          <cell r="BM88">
            <v>226570.2</v>
          </cell>
          <cell r="BN88">
            <v>200007</v>
          </cell>
          <cell r="CA88">
            <v>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Y89">
            <v>80</v>
          </cell>
          <cell r="AR89">
            <v>80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BA89">
            <v>80</v>
          </cell>
          <cell r="BB89">
            <v>80</v>
          </cell>
          <cell r="BC89" t="str">
            <v>DUDLEY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L89">
            <v>0</v>
          </cell>
          <cell r="BM89">
            <v>0</v>
          </cell>
          <cell r="BN89">
            <v>0</v>
          </cell>
          <cell r="CA89">
            <v>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Y90">
            <v>81</v>
          </cell>
          <cell r="AR90">
            <v>81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BA90">
            <v>81</v>
          </cell>
          <cell r="BB90">
            <v>81</v>
          </cell>
          <cell r="BC90" t="str">
            <v>DUNSTABLE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L90">
            <v>0</v>
          </cell>
          <cell r="BM90">
            <v>0</v>
          </cell>
          <cell r="BN90">
            <v>0</v>
          </cell>
          <cell r="CA90">
            <v>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11.860045519962133</v>
          </cell>
          <cell r="E91">
            <v>183058</v>
          </cell>
          <cell r="F91">
            <v>0</v>
          </cell>
          <cell r="G91">
            <v>11116</v>
          </cell>
          <cell r="H91">
            <v>194174</v>
          </cell>
          <cell r="J91">
            <v>11116</v>
          </cell>
          <cell r="K91">
            <v>22292.524529178627</v>
          </cell>
          <cell r="L91">
            <v>33408.524529178627</v>
          </cell>
          <cell r="N91">
            <v>160765.47547082137</v>
          </cell>
          <cell r="P91">
            <v>11116</v>
          </cell>
          <cell r="Q91">
            <v>0</v>
          </cell>
          <cell r="R91">
            <v>0</v>
          </cell>
          <cell r="S91">
            <v>22292.524529178627</v>
          </cell>
          <cell r="T91">
            <v>33408.524529178627</v>
          </cell>
          <cell r="V91">
            <v>40896.199999999997</v>
          </cell>
          <cell r="Y91">
            <v>82</v>
          </cell>
          <cell r="Z91">
            <v>11.860045519962133</v>
          </cell>
          <cell r="AA91">
            <v>0</v>
          </cell>
          <cell r="AD91">
            <v>0</v>
          </cell>
          <cell r="AE91">
            <v>183058</v>
          </cell>
          <cell r="AF91">
            <v>0</v>
          </cell>
          <cell r="AG91">
            <v>0</v>
          </cell>
          <cell r="AH91">
            <v>183058</v>
          </cell>
          <cell r="AI91">
            <v>0</v>
          </cell>
          <cell r="AJ91">
            <v>11116</v>
          </cell>
          <cell r="AK91">
            <v>194174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194174</v>
          </cell>
          <cell r="AR91">
            <v>82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BA91">
            <v>82</v>
          </cell>
          <cell r="BB91">
            <v>82</v>
          </cell>
          <cell r="BC91" t="str">
            <v>DUXBURY</v>
          </cell>
          <cell r="BD91">
            <v>183058</v>
          </cell>
          <cell r="BE91">
            <v>163431</v>
          </cell>
          <cell r="BF91">
            <v>19627</v>
          </cell>
          <cell r="BG91">
            <v>10153.199999999999</v>
          </cell>
          <cell r="BH91">
            <v>0</v>
          </cell>
          <cell r="BL91">
            <v>0</v>
          </cell>
          <cell r="BM91">
            <v>29780.199999999997</v>
          </cell>
          <cell r="BN91">
            <v>22292.524529178627</v>
          </cell>
          <cell r="CA91">
            <v>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12.763353036664666</v>
          </cell>
          <cell r="E92">
            <v>167110</v>
          </cell>
          <cell r="F92">
            <v>0</v>
          </cell>
          <cell r="G92">
            <v>11972</v>
          </cell>
          <cell r="H92">
            <v>179082</v>
          </cell>
          <cell r="J92">
            <v>11972</v>
          </cell>
          <cell r="K92">
            <v>32619.178396542338</v>
          </cell>
          <cell r="L92">
            <v>44591.178396542338</v>
          </cell>
          <cell r="N92">
            <v>134490.82160345768</v>
          </cell>
          <cell r="P92">
            <v>11972</v>
          </cell>
          <cell r="Q92">
            <v>0</v>
          </cell>
          <cell r="R92">
            <v>0</v>
          </cell>
          <cell r="S92">
            <v>32619.178396542338</v>
          </cell>
          <cell r="T92">
            <v>44591.178396542338</v>
          </cell>
          <cell r="V92">
            <v>65477.2</v>
          </cell>
          <cell r="Y92">
            <v>83</v>
          </cell>
          <cell r="Z92">
            <v>12.763353036664666</v>
          </cell>
          <cell r="AA92">
            <v>0</v>
          </cell>
          <cell r="AD92">
            <v>0</v>
          </cell>
          <cell r="AE92">
            <v>167110</v>
          </cell>
          <cell r="AF92">
            <v>0</v>
          </cell>
          <cell r="AG92">
            <v>0</v>
          </cell>
          <cell r="AH92">
            <v>167110</v>
          </cell>
          <cell r="AI92">
            <v>0</v>
          </cell>
          <cell r="AJ92">
            <v>11972</v>
          </cell>
          <cell r="AK92">
            <v>179082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179082</v>
          </cell>
          <cell r="AR92">
            <v>83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BA92">
            <v>83</v>
          </cell>
          <cell r="BB92">
            <v>83</v>
          </cell>
          <cell r="BC92" t="str">
            <v>EAST BRIDGEWATER</v>
          </cell>
          <cell r="BD92">
            <v>167110</v>
          </cell>
          <cell r="BE92">
            <v>141926</v>
          </cell>
          <cell r="BF92">
            <v>25184</v>
          </cell>
          <cell r="BG92">
            <v>28321.200000000001</v>
          </cell>
          <cell r="BH92">
            <v>0</v>
          </cell>
          <cell r="BL92">
            <v>0</v>
          </cell>
          <cell r="BM92">
            <v>53505.2</v>
          </cell>
          <cell r="BN92">
            <v>32619.178396542338</v>
          </cell>
          <cell r="CA92">
            <v>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Y93">
            <v>84</v>
          </cell>
          <cell r="AR93">
            <v>84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BA93">
            <v>84</v>
          </cell>
          <cell r="BB93">
            <v>84</v>
          </cell>
          <cell r="BC93" t="str">
            <v>EAST BROOKFIELD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L93">
            <v>0</v>
          </cell>
          <cell r="BM93">
            <v>0</v>
          </cell>
          <cell r="BN93">
            <v>0</v>
          </cell>
          <cell r="CA93">
            <v>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Y94">
            <v>85</v>
          </cell>
          <cell r="AR94">
            <v>85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BA94">
            <v>85</v>
          </cell>
          <cell r="BB94">
            <v>86</v>
          </cell>
          <cell r="BC94" t="str">
            <v>EASTHAM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L94">
            <v>0</v>
          </cell>
          <cell r="BM94">
            <v>0</v>
          </cell>
          <cell r="BN94">
            <v>0</v>
          </cell>
          <cell r="CA94">
            <v>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119.53963313592419</v>
          </cell>
          <cell r="E95">
            <v>1456713</v>
          </cell>
          <cell r="F95">
            <v>0</v>
          </cell>
          <cell r="G95">
            <v>112089</v>
          </cell>
          <cell r="H95">
            <v>1568802</v>
          </cell>
          <cell r="J95">
            <v>112089</v>
          </cell>
          <cell r="K95">
            <v>121185.7534226859</v>
          </cell>
          <cell r="L95">
            <v>233274.7534226859</v>
          </cell>
          <cell r="N95">
            <v>1335527.2465773141</v>
          </cell>
          <cell r="P95">
            <v>112089</v>
          </cell>
          <cell r="Q95">
            <v>0</v>
          </cell>
          <cell r="R95">
            <v>0</v>
          </cell>
          <cell r="S95">
            <v>121185.7534226859</v>
          </cell>
          <cell r="T95">
            <v>233274.7534226859</v>
          </cell>
          <cell r="V95">
            <v>351369</v>
          </cell>
          <cell r="Y95">
            <v>86</v>
          </cell>
          <cell r="Z95">
            <v>119.53963313592419</v>
          </cell>
          <cell r="AA95">
            <v>0</v>
          </cell>
          <cell r="AD95">
            <v>0</v>
          </cell>
          <cell r="AE95">
            <v>1456713</v>
          </cell>
          <cell r="AF95">
            <v>0</v>
          </cell>
          <cell r="AG95">
            <v>0</v>
          </cell>
          <cell r="AH95">
            <v>1456713</v>
          </cell>
          <cell r="AI95">
            <v>0</v>
          </cell>
          <cell r="AJ95">
            <v>112089</v>
          </cell>
          <cell r="AK95">
            <v>1568802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1568802</v>
          </cell>
          <cell r="AR95">
            <v>86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BA95">
            <v>86</v>
          </cell>
          <cell r="BB95">
            <v>87</v>
          </cell>
          <cell r="BC95" t="str">
            <v>EASTHAMPTON</v>
          </cell>
          <cell r="BD95">
            <v>1456713</v>
          </cell>
          <cell r="BE95">
            <v>1347699</v>
          </cell>
          <cell r="BF95">
            <v>109014</v>
          </cell>
          <cell r="BG95">
            <v>46363.199999999997</v>
          </cell>
          <cell r="BH95">
            <v>83902.8</v>
          </cell>
          <cell r="BL95">
            <v>0</v>
          </cell>
          <cell r="BM95">
            <v>239280</v>
          </cell>
          <cell r="BN95">
            <v>121185.7534226859</v>
          </cell>
          <cell r="CA95">
            <v>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11.635782764027038</v>
          </cell>
          <cell r="E96">
            <v>207458</v>
          </cell>
          <cell r="F96">
            <v>0</v>
          </cell>
          <cell r="G96">
            <v>10908</v>
          </cell>
          <cell r="H96">
            <v>218366</v>
          </cell>
          <cell r="J96">
            <v>10908</v>
          </cell>
          <cell r="K96">
            <v>39198.920900568039</v>
          </cell>
          <cell r="L96">
            <v>50106.920900568039</v>
          </cell>
          <cell r="N96">
            <v>168259.07909943195</v>
          </cell>
          <cell r="P96">
            <v>10908</v>
          </cell>
          <cell r="Q96">
            <v>0</v>
          </cell>
          <cell r="R96">
            <v>0</v>
          </cell>
          <cell r="S96">
            <v>39198.920900568039</v>
          </cell>
          <cell r="T96">
            <v>50106.920900568039</v>
          </cell>
          <cell r="V96">
            <v>72147.600000000006</v>
          </cell>
          <cell r="Y96">
            <v>87</v>
          </cell>
          <cell r="Z96">
            <v>11.635782764027038</v>
          </cell>
          <cell r="AA96">
            <v>0</v>
          </cell>
          <cell r="AD96">
            <v>0</v>
          </cell>
          <cell r="AE96">
            <v>207458</v>
          </cell>
          <cell r="AF96">
            <v>0</v>
          </cell>
          <cell r="AG96">
            <v>0</v>
          </cell>
          <cell r="AH96">
            <v>207458</v>
          </cell>
          <cell r="AI96">
            <v>0</v>
          </cell>
          <cell r="AJ96">
            <v>10908</v>
          </cell>
          <cell r="AK96">
            <v>218366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218366</v>
          </cell>
          <cell r="AR96">
            <v>87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BA96">
            <v>87</v>
          </cell>
          <cell r="BB96">
            <v>85</v>
          </cell>
          <cell r="BC96" t="str">
            <v>EAST LONGMEADOW</v>
          </cell>
          <cell r="BD96">
            <v>207458</v>
          </cell>
          <cell r="BE96">
            <v>171001</v>
          </cell>
          <cell r="BF96">
            <v>36457</v>
          </cell>
          <cell r="BG96">
            <v>10444.199999999999</v>
          </cell>
          <cell r="BH96">
            <v>14338.400000000001</v>
          </cell>
          <cell r="BL96">
            <v>0</v>
          </cell>
          <cell r="BM96">
            <v>61239.6</v>
          </cell>
          <cell r="BN96">
            <v>39198.920900568039</v>
          </cell>
          <cell r="CA96">
            <v>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25.669282566838774</v>
          </cell>
          <cell r="E97">
            <v>396518</v>
          </cell>
          <cell r="F97">
            <v>0</v>
          </cell>
          <cell r="G97">
            <v>24068</v>
          </cell>
          <cell r="H97">
            <v>420586</v>
          </cell>
          <cell r="J97">
            <v>24068</v>
          </cell>
          <cell r="K97">
            <v>30793.199815193999</v>
          </cell>
          <cell r="L97">
            <v>54861.199815193999</v>
          </cell>
          <cell r="N97">
            <v>365724.80018480599</v>
          </cell>
          <cell r="P97">
            <v>24068</v>
          </cell>
          <cell r="Q97">
            <v>0</v>
          </cell>
          <cell r="R97">
            <v>0</v>
          </cell>
          <cell r="S97">
            <v>30793.199815193999</v>
          </cell>
          <cell r="T97">
            <v>54861.199815193999</v>
          </cell>
          <cell r="V97">
            <v>109449.8</v>
          </cell>
          <cell r="Y97">
            <v>88</v>
          </cell>
          <cell r="Z97">
            <v>25.669282566838774</v>
          </cell>
          <cell r="AA97">
            <v>0</v>
          </cell>
          <cell r="AD97">
            <v>0</v>
          </cell>
          <cell r="AE97">
            <v>396518</v>
          </cell>
          <cell r="AF97">
            <v>0</v>
          </cell>
          <cell r="AG97">
            <v>0</v>
          </cell>
          <cell r="AH97">
            <v>396518</v>
          </cell>
          <cell r="AI97">
            <v>0</v>
          </cell>
          <cell r="AJ97">
            <v>24068</v>
          </cell>
          <cell r="AK97">
            <v>420586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420586</v>
          </cell>
          <cell r="AR97">
            <v>88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BA97">
            <v>88</v>
          </cell>
          <cell r="BB97">
            <v>88</v>
          </cell>
          <cell r="BC97" t="str">
            <v>EASTON</v>
          </cell>
          <cell r="BD97">
            <v>396518</v>
          </cell>
          <cell r="BE97">
            <v>369297</v>
          </cell>
          <cell r="BF97">
            <v>27221</v>
          </cell>
          <cell r="BG97">
            <v>13606.8</v>
          </cell>
          <cell r="BH97">
            <v>44554</v>
          </cell>
          <cell r="BL97">
            <v>0</v>
          </cell>
          <cell r="BM97">
            <v>85381.8</v>
          </cell>
          <cell r="BN97">
            <v>30793.199815193999</v>
          </cell>
          <cell r="CA97">
            <v>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32.441860465116285</v>
          </cell>
          <cell r="E98">
            <v>1008387</v>
          </cell>
          <cell r="F98">
            <v>0</v>
          </cell>
          <cell r="G98">
            <v>30420</v>
          </cell>
          <cell r="H98">
            <v>1038807</v>
          </cell>
          <cell r="J98">
            <v>30420</v>
          </cell>
          <cell r="K98">
            <v>134900</v>
          </cell>
          <cell r="L98">
            <v>165320</v>
          </cell>
          <cell r="N98">
            <v>873487</v>
          </cell>
          <cell r="P98">
            <v>30420</v>
          </cell>
          <cell r="Q98">
            <v>0</v>
          </cell>
          <cell r="R98">
            <v>0</v>
          </cell>
          <cell r="S98">
            <v>134900</v>
          </cell>
          <cell r="T98">
            <v>165320</v>
          </cell>
          <cell r="V98">
            <v>188426.4</v>
          </cell>
          <cell r="Y98">
            <v>89</v>
          </cell>
          <cell r="Z98">
            <v>32.441860465116285</v>
          </cell>
          <cell r="AA98">
            <v>0</v>
          </cell>
          <cell r="AD98">
            <v>0</v>
          </cell>
          <cell r="AE98">
            <v>1008387</v>
          </cell>
          <cell r="AF98">
            <v>0</v>
          </cell>
          <cell r="AG98">
            <v>0</v>
          </cell>
          <cell r="AH98">
            <v>1008387</v>
          </cell>
          <cell r="AI98">
            <v>0</v>
          </cell>
          <cell r="AJ98">
            <v>30420</v>
          </cell>
          <cell r="AK98">
            <v>1038807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1038807</v>
          </cell>
          <cell r="AR98">
            <v>89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BA98">
            <v>89</v>
          </cell>
          <cell r="BB98">
            <v>89</v>
          </cell>
          <cell r="BC98" t="str">
            <v>EDGARTOWN</v>
          </cell>
          <cell r="BD98">
            <v>1008387</v>
          </cell>
          <cell r="BE98">
            <v>873487</v>
          </cell>
          <cell r="BF98">
            <v>134900</v>
          </cell>
          <cell r="BG98">
            <v>0</v>
          </cell>
          <cell r="BH98">
            <v>23106.400000000001</v>
          </cell>
          <cell r="BL98">
            <v>0</v>
          </cell>
          <cell r="BM98">
            <v>158006.39999999999</v>
          </cell>
          <cell r="BN98">
            <v>134900</v>
          </cell>
          <cell r="CA98">
            <v>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Y99">
            <v>90</v>
          </cell>
          <cell r="AR99">
            <v>90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BA99">
            <v>90</v>
          </cell>
          <cell r="BB99">
            <v>90</v>
          </cell>
          <cell r="BC99" t="str">
            <v>EGREMONT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L99">
            <v>0</v>
          </cell>
          <cell r="BM99">
            <v>0</v>
          </cell>
          <cell r="BN99">
            <v>0</v>
          </cell>
          <cell r="CA99">
            <v>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3.0377507796862631</v>
          </cell>
          <cell r="E100">
            <v>81522</v>
          </cell>
          <cell r="F100">
            <v>0</v>
          </cell>
          <cell r="G100">
            <v>2850</v>
          </cell>
          <cell r="H100">
            <v>84372</v>
          </cell>
          <cell r="J100">
            <v>2850</v>
          </cell>
          <cell r="K100">
            <v>2708</v>
          </cell>
          <cell r="L100">
            <v>5558</v>
          </cell>
          <cell r="N100">
            <v>78814</v>
          </cell>
          <cell r="P100">
            <v>2850</v>
          </cell>
          <cell r="Q100">
            <v>0</v>
          </cell>
          <cell r="R100">
            <v>0</v>
          </cell>
          <cell r="S100">
            <v>2708</v>
          </cell>
          <cell r="T100">
            <v>5558</v>
          </cell>
          <cell r="V100">
            <v>5558</v>
          </cell>
          <cell r="Y100">
            <v>91</v>
          </cell>
          <cell r="Z100">
            <v>3.0377507796862631</v>
          </cell>
          <cell r="AA100">
            <v>0</v>
          </cell>
          <cell r="AD100">
            <v>0</v>
          </cell>
          <cell r="AE100">
            <v>81522</v>
          </cell>
          <cell r="AF100">
            <v>0</v>
          </cell>
          <cell r="AG100">
            <v>0</v>
          </cell>
          <cell r="AH100">
            <v>81522</v>
          </cell>
          <cell r="AI100">
            <v>0</v>
          </cell>
          <cell r="AJ100">
            <v>2850</v>
          </cell>
          <cell r="AK100">
            <v>84372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84372</v>
          </cell>
          <cell r="AR100">
            <v>91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BA100">
            <v>91</v>
          </cell>
          <cell r="BB100">
            <v>91</v>
          </cell>
          <cell r="BC100" t="str">
            <v>ERVING</v>
          </cell>
          <cell r="BD100">
            <v>81522</v>
          </cell>
          <cell r="BE100">
            <v>78814</v>
          </cell>
          <cell r="BF100">
            <v>2708</v>
          </cell>
          <cell r="BG100">
            <v>0</v>
          </cell>
          <cell r="BH100">
            <v>0</v>
          </cell>
          <cell r="BL100">
            <v>0</v>
          </cell>
          <cell r="BM100">
            <v>2708</v>
          </cell>
          <cell r="BN100">
            <v>2708</v>
          </cell>
          <cell r="CA100">
            <v>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Y101">
            <v>92</v>
          </cell>
          <cell r="AR101">
            <v>92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BA101">
            <v>92</v>
          </cell>
          <cell r="BB101">
            <v>92</v>
          </cell>
          <cell r="BC101" t="str">
            <v>ESSEX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L101">
            <v>0</v>
          </cell>
          <cell r="BM101">
            <v>0</v>
          </cell>
          <cell r="BN101">
            <v>0</v>
          </cell>
          <cell r="CA101">
            <v>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665.14523376094405</v>
          </cell>
          <cell r="E102">
            <v>9468296</v>
          </cell>
          <cell r="F102">
            <v>0</v>
          </cell>
          <cell r="G102">
            <v>623683</v>
          </cell>
          <cell r="H102">
            <v>10091979</v>
          </cell>
          <cell r="J102">
            <v>623683</v>
          </cell>
          <cell r="K102">
            <v>1158976</v>
          </cell>
          <cell r="L102">
            <v>1782659</v>
          </cell>
          <cell r="N102">
            <v>8309320</v>
          </cell>
          <cell r="P102">
            <v>623683</v>
          </cell>
          <cell r="Q102">
            <v>0</v>
          </cell>
          <cell r="R102">
            <v>0</v>
          </cell>
          <cell r="S102">
            <v>1158976</v>
          </cell>
          <cell r="T102">
            <v>1782659</v>
          </cell>
          <cell r="V102">
            <v>2043003.4</v>
          </cell>
          <cell r="Y102">
            <v>93</v>
          </cell>
          <cell r="Z102">
            <v>665.14523376094405</v>
          </cell>
          <cell r="AA102">
            <v>0</v>
          </cell>
          <cell r="AD102">
            <v>0</v>
          </cell>
          <cell r="AE102">
            <v>9468296</v>
          </cell>
          <cell r="AF102">
            <v>0</v>
          </cell>
          <cell r="AG102">
            <v>0</v>
          </cell>
          <cell r="AH102">
            <v>9468296</v>
          </cell>
          <cell r="AI102">
            <v>0</v>
          </cell>
          <cell r="AJ102">
            <v>623683</v>
          </cell>
          <cell r="AK102">
            <v>10091979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10091979</v>
          </cell>
          <cell r="AR102">
            <v>93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BA102">
            <v>93</v>
          </cell>
          <cell r="BB102">
            <v>93</v>
          </cell>
          <cell r="BC102" t="str">
            <v>EVERETT</v>
          </cell>
          <cell r="BD102">
            <v>9468296</v>
          </cell>
          <cell r="BE102">
            <v>8309320</v>
          </cell>
          <cell r="BF102">
            <v>1158976</v>
          </cell>
          <cell r="BG102">
            <v>0</v>
          </cell>
          <cell r="BH102">
            <v>260344.40000000002</v>
          </cell>
          <cell r="BL102">
            <v>0</v>
          </cell>
          <cell r="BM102">
            <v>1419320.4</v>
          </cell>
          <cell r="BN102">
            <v>1158976</v>
          </cell>
          <cell r="CA102">
            <v>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5.753685577377718</v>
          </cell>
          <cell r="E103">
            <v>74142</v>
          </cell>
          <cell r="F103">
            <v>0</v>
          </cell>
          <cell r="G103">
            <v>5397</v>
          </cell>
          <cell r="H103">
            <v>79539</v>
          </cell>
          <cell r="J103">
            <v>5397</v>
          </cell>
          <cell r="K103">
            <v>13034.494550812589</v>
          </cell>
          <cell r="L103">
            <v>18431.494550812589</v>
          </cell>
          <cell r="N103">
            <v>61107.505449187411</v>
          </cell>
          <cell r="P103">
            <v>5397</v>
          </cell>
          <cell r="Q103">
            <v>0</v>
          </cell>
          <cell r="R103">
            <v>0</v>
          </cell>
          <cell r="S103">
            <v>13034.494550812589</v>
          </cell>
          <cell r="T103">
            <v>18431.494550812589</v>
          </cell>
          <cell r="V103">
            <v>44416.800000000003</v>
          </cell>
          <cell r="Y103">
            <v>94</v>
          </cell>
          <cell r="Z103">
            <v>5.753685577377718</v>
          </cell>
          <cell r="AA103">
            <v>0</v>
          </cell>
          <cell r="AD103">
            <v>0</v>
          </cell>
          <cell r="AE103">
            <v>74142</v>
          </cell>
          <cell r="AF103">
            <v>0</v>
          </cell>
          <cell r="AG103">
            <v>0</v>
          </cell>
          <cell r="AH103">
            <v>74142</v>
          </cell>
          <cell r="AI103">
            <v>0</v>
          </cell>
          <cell r="AJ103">
            <v>5397</v>
          </cell>
          <cell r="AK103">
            <v>79539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79539</v>
          </cell>
          <cell r="AR103">
            <v>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BA103">
            <v>94</v>
          </cell>
          <cell r="BB103">
            <v>94</v>
          </cell>
          <cell r="BC103" t="str">
            <v>FAIRHAVEN</v>
          </cell>
          <cell r="BD103">
            <v>74142</v>
          </cell>
          <cell r="BE103">
            <v>69952</v>
          </cell>
          <cell r="BF103">
            <v>4190</v>
          </cell>
          <cell r="BG103">
            <v>33689.4</v>
          </cell>
          <cell r="BH103">
            <v>1140.4000000000001</v>
          </cell>
          <cell r="BL103">
            <v>0</v>
          </cell>
          <cell r="BM103">
            <v>39019.800000000003</v>
          </cell>
          <cell r="BN103">
            <v>13034.494550812589</v>
          </cell>
          <cell r="CA103">
            <v>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1900.4663503432712</v>
          </cell>
          <cell r="E104">
            <v>24457846</v>
          </cell>
          <cell r="F104">
            <v>0</v>
          </cell>
          <cell r="G104">
            <v>1781965</v>
          </cell>
          <cell r="H104">
            <v>26239811</v>
          </cell>
          <cell r="J104">
            <v>1781965</v>
          </cell>
          <cell r="K104">
            <v>3366209.256096065</v>
          </cell>
          <cell r="L104">
            <v>5148174.256096065</v>
          </cell>
          <cell r="N104">
            <v>21091636.743903935</v>
          </cell>
          <cell r="P104">
            <v>1781965</v>
          </cell>
          <cell r="Q104">
            <v>0</v>
          </cell>
          <cell r="R104">
            <v>0</v>
          </cell>
          <cell r="S104">
            <v>3366209.256096065</v>
          </cell>
          <cell r="T104">
            <v>5148174.256096065</v>
          </cell>
          <cell r="V104">
            <v>7210373</v>
          </cell>
          <cell r="Y104">
            <v>95</v>
          </cell>
          <cell r="Z104">
            <v>1900.4663503432712</v>
          </cell>
          <cell r="AA104">
            <v>0</v>
          </cell>
          <cell r="AD104">
            <v>0</v>
          </cell>
          <cell r="AE104">
            <v>24457846</v>
          </cell>
          <cell r="AF104">
            <v>0</v>
          </cell>
          <cell r="AG104">
            <v>0</v>
          </cell>
          <cell r="AH104">
            <v>24457846</v>
          </cell>
          <cell r="AI104">
            <v>0</v>
          </cell>
          <cell r="AJ104">
            <v>1781965</v>
          </cell>
          <cell r="AK104">
            <v>26239811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26239811</v>
          </cell>
          <cell r="AR104">
            <v>95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BA104">
            <v>95</v>
          </cell>
          <cell r="BB104">
            <v>95</v>
          </cell>
          <cell r="BC104" t="str">
            <v>FALL RIVER</v>
          </cell>
          <cell r="BD104">
            <v>24457846</v>
          </cell>
          <cell r="BE104">
            <v>21530469</v>
          </cell>
          <cell r="BF104">
            <v>2927377</v>
          </cell>
          <cell r="BG104">
            <v>1671547.8</v>
          </cell>
          <cell r="BH104">
            <v>829483.20000000007</v>
          </cell>
          <cell r="BL104">
            <v>0</v>
          </cell>
          <cell r="BM104">
            <v>5428408</v>
          </cell>
          <cell r="BN104">
            <v>3366209.256096065</v>
          </cell>
          <cell r="CA104">
            <v>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110.46902306341195</v>
          </cell>
          <cell r="E105">
            <v>1988717</v>
          </cell>
          <cell r="F105">
            <v>0</v>
          </cell>
          <cell r="G105">
            <v>103572</v>
          </cell>
          <cell r="H105">
            <v>2092289</v>
          </cell>
          <cell r="J105">
            <v>103572</v>
          </cell>
          <cell r="K105">
            <v>142240.39682694367</v>
          </cell>
          <cell r="L105">
            <v>245812.39682694367</v>
          </cell>
          <cell r="N105">
            <v>1846476.6031730564</v>
          </cell>
          <cell r="P105">
            <v>103572</v>
          </cell>
          <cell r="Q105">
            <v>0</v>
          </cell>
          <cell r="R105">
            <v>0</v>
          </cell>
          <cell r="S105">
            <v>142240.39682694367</v>
          </cell>
          <cell r="T105">
            <v>245812.39682694367</v>
          </cell>
          <cell r="V105">
            <v>561468</v>
          </cell>
          <cell r="Y105">
            <v>96</v>
          </cell>
          <cell r="Z105">
            <v>110.46902306341195</v>
          </cell>
          <cell r="AA105">
            <v>0</v>
          </cell>
          <cell r="AD105">
            <v>0</v>
          </cell>
          <cell r="AE105">
            <v>1988717</v>
          </cell>
          <cell r="AF105">
            <v>0</v>
          </cell>
          <cell r="AG105">
            <v>0</v>
          </cell>
          <cell r="AH105">
            <v>1988717</v>
          </cell>
          <cell r="AI105">
            <v>0</v>
          </cell>
          <cell r="AJ105">
            <v>103572</v>
          </cell>
          <cell r="AK105">
            <v>2092289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2092289</v>
          </cell>
          <cell r="AR105">
            <v>96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BA105">
            <v>96</v>
          </cell>
          <cell r="BB105">
            <v>96</v>
          </cell>
          <cell r="BC105" t="str">
            <v>FALMOUTH</v>
          </cell>
          <cell r="BD105">
            <v>1988717</v>
          </cell>
          <cell r="BE105">
            <v>1908151</v>
          </cell>
          <cell r="BF105">
            <v>80566</v>
          </cell>
          <cell r="BG105">
            <v>234922.8</v>
          </cell>
          <cell r="BH105">
            <v>142407.20000000001</v>
          </cell>
          <cell r="BL105">
            <v>0</v>
          </cell>
          <cell r="BM105">
            <v>457896</v>
          </cell>
          <cell r="BN105">
            <v>142240.39682694367</v>
          </cell>
          <cell r="CA105">
            <v>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226.49642266133179</v>
          </cell>
          <cell r="E106">
            <v>3022038</v>
          </cell>
          <cell r="F106">
            <v>0</v>
          </cell>
          <cell r="G106">
            <v>212372</v>
          </cell>
          <cell r="H106">
            <v>3234410</v>
          </cell>
          <cell r="J106">
            <v>212372</v>
          </cell>
          <cell r="K106">
            <v>454638.40387058747</v>
          </cell>
          <cell r="L106">
            <v>667010.40387058747</v>
          </cell>
          <cell r="N106">
            <v>2567399.5961294128</v>
          </cell>
          <cell r="P106">
            <v>212372</v>
          </cell>
          <cell r="Q106">
            <v>0</v>
          </cell>
          <cell r="R106">
            <v>0</v>
          </cell>
          <cell r="S106">
            <v>454638.40387058747</v>
          </cell>
          <cell r="T106">
            <v>667010.40387058747</v>
          </cell>
          <cell r="V106">
            <v>875339</v>
          </cell>
          <cell r="Y106">
            <v>97</v>
          </cell>
          <cell r="Z106">
            <v>226.49642266133179</v>
          </cell>
          <cell r="AA106">
            <v>0</v>
          </cell>
          <cell r="AD106">
            <v>0</v>
          </cell>
          <cell r="AE106">
            <v>3022038</v>
          </cell>
          <cell r="AF106">
            <v>0</v>
          </cell>
          <cell r="AG106">
            <v>0</v>
          </cell>
          <cell r="AH106">
            <v>3022038</v>
          </cell>
          <cell r="AI106">
            <v>0</v>
          </cell>
          <cell r="AJ106">
            <v>212372</v>
          </cell>
          <cell r="AK106">
            <v>3234410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3234410</v>
          </cell>
          <cell r="AR106">
            <v>97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BA106">
            <v>97</v>
          </cell>
          <cell r="BB106">
            <v>97</v>
          </cell>
          <cell r="BC106" t="str">
            <v>FITCHBURG</v>
          </cell>
          <cell r="BD106">
            <v>3022038</v>
          </cell>
          <cell r="BE106">
            <v>2622310</v>
          </cell>
          <cell r="BF106">
            <v>399728</v>
          </cell>
          <cell r="BG106">
            <v>209158.19999999998</v>
          </cell>
          <cell r="BH106">
            <v>54080.800000000003</v>
          </cell>
          <cell r="BL106">
            <v>0</v>
          </cell>
          <cell r="BM106">
            <v>662967</v>
          </cell>
          <cell r="BN106">
            <v>454638.40387058747</v>
          </cell>
          <cell r="CA106">
            <v>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2.92741935483871</v>
          </cell>
          <cell r="E107">
            <v>66717</v>
          </cell>
          <cell r="F107">
            <v>0</v>
          </cell>
          <cell r="G107">
            <v>2744</v>
          </cell>
          <cell r="H107">
            <v>69461</v>
          </cell>
          <cell r="J107">
            <v>2744</v>
          </cell>
          <cell r="K107">
            <v>7285.3785013024817</v>
          </cell>
          <cell r="L107">
            <v>10029.378501302483</v>
          </cell>
          <cell r="N107">
            <v>59431.621498697517</v>
          </cell>
          <cell r="P107">
            <v>2744</v>
          </cell>
          <cell r="Q107">
            <v>0</v>
          </cell>
          <cell r="R107">
            <v>0</v>
          </cell>
          <cell r="S107">
            <v>7285.3785013024817</v>
          </cell>
          <cell r="T107">
            <v>10029.378501302483</v>
          </cell>
          <cell r="V107">
            <v>40737.800000000003</v>
          </cell>
          <cell r="Y107">
            <v>98</v>
          </cell>
          <cell r="Z107">
            <v>2.92741935483871</v>
          </cell>
          <cell r="AA107">
            <v>0</v>
          </cell>
          <cell r="AD107">
            <v>0</v>
          </cell>
          <cell r="AE107">
            <v>66717</v>
          </cell>
          <cell r="AF107">
            <v>0</v>
          </cell>
          <cell r="AG107">
            <v>0</v>
          </cell>
          <cell r="AH107">
            <v>66717</v>
          </cell>
          <cell r="AI107">
            <v>0</v>
          </cell>
          <cell r="AJ107">
            <v>2744</v>
          </cell>
          <cell r="AK107">
            <v>69461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69461</v>
          </cell>
          <cell r="AR107">
            <v>98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BA107">
            <v>98</v>
          </cell>
          <cell r="BB107">
            <v>98</v>
          </cell>
          <cell r="BC107" t="str">
            <v>FLORIDA</v>
          </cell>
          <cell r="BD107">
            <v>66717</v>
          </cell>
          <cell r="BE107">
            <v>71859</v>
          </cell>
          <cell r="BF107">
            <v>0</v>
          </cell>
          <cell r="BG107">
            <v>27750.6</v>
          </cell>
          <cell r="BH107">
            <v>10243.200000000001</v>
          </cell>
          <cell r="BL107">
            <v>0</v>
          </cell>
          <cell r="BM107">
            <v>37993.800000000003</v>
          </cell>
          <cell r="BN107">
            <v>7285.3785013024817</v>
          </cell>
          <cell r="CA107">
            <v>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117.07057243137791</v>
          </cell>
          <cell r="E108">
            <v>2053559</v>
          </cell>
          <cell r="F108">
            <v>0</v>
          </cell>
          <cell r="G108">
            <v>109775</v>
          </cell>
          <cell r="H108">
            <v>2163334</v>
          </cell>
          <cell r="J108">
            <v>109775</v>
          </cell>
          <cell r="K108">
            <v>183802.04204606777</v>
          </cell>
          <cell r="L108">
            <v>293577.04204606777</v>
          </cell>
          <cell r="N108">
            <v>1869756.9579539322</v>
          </cell>
          <cell r="P108">
            <v>109775</v>
          </cell>
          <cell r="Q108">
            <v>0</v>
          </cell>
          <cell r="R108">
            <v>0</v>
          </cell>
          <cell r="S108">
            <v>183802.04204606777</v>
          </cell>
          <cell r="T108">
            <v>293577.04204606777</v>
          </cell>
          <cell r="V108">
            <v>329172.8</v>
          </cell>
          <cell r="Y108">
            <v>99</v>
          </cell>
          <cell r="Z108">
            <v>117.07057243137791</v>
          </cell>
          <cell r="AA108">
            <v>0</v>
          </cell>
          <cell r="AD108">
            <v>0</v>
          </cell>
          <cell r="AE108">
            <v>2053559</v>
          </cell>
          <cell r="AF108">
            <v>0</v>
          </cell>
          <cell r="AG108">
            <v>0</v>
          </cell>
          <cell r="AH108">
            <v>2053559</v>
          </cell>
          <cell r="AI108">
            <v>0</v>
          </cell>
          <cell r="AJ108">
            <v>109775</v>
          </cell>
          <cell r="AK108">
            <v>2163334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2163334</v>
          </cell>
          <cell r="AR108">
            <v>99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BA108">
            <v>99</v>
          </cell>
          <cell r="BB108">
            <v>99</v>
          </cell>
          <cell r="BC108" t="str">
            <v>FOXBOROUGH</v>
          </cell>
          <cell r="BD108">
            <v>2053559</v>
          </cell>
          <cell r="BE108">
            <v>1880905</v>
          </cell>
          <cell r="BF108">
            <v>172654</v>
          </cell>
          <cell r="BG108">
            <v>42463.799999999996</v>
          </cell>
          <cell r="BH108">
            <v>4280</v>
          </cell>
          <cell r="BL108">
            <v>0</v>
          </cell>
          <cell r="BM108">
            <v>219397.8</v>
          </cell>
          <cell r="BN108">
            <v>183802.04204606777</v>
          </cell>
          <cell r="CA108">
            <v>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365.71994423399144</v>
          </cell>
          <cell r="E109">
            <v>6097827</v>
          </cell>
          <cell r="F109">
            <v>0</v>
          </cell>
          <cell r="G109">
            <v>342917</v>
          </cell>
          <cell r="H109">
            <v>6440744</v>
          </cell>
          <cell r="J109">
            <v>342917</v>
          </cell>
          <cell r="K109">
            <v>639309.03072164045</v>
          </cell>
          <cell r="L109">
            <v>982226.03072164045</v>
          </cell>
          <cell r="N109">
            <v>5458517.9692783598</v>
          </cell>
          <cell r="P109">
            <v>342917</v>
          </cell>
          <cell r="Q109">
            <v>0</v>
          </cell>
          <cell r="R109">
            <v>0</v>
          </cell>
          <cell r="S109">
            <v>639309.03072164045</v>
          </cell>
          <cell r="T109">
            <v>982226.03072164045</v>
          </cell>
          <cell r="V109">
            <v>1231935</v>
          </cell>
          <cell r="Y109">
            <v>100</v>
          </cell>
          <cell r="Z109">
            <v>365.71994423399144</v>
          </cell>
          <cell r="AA109">
            <v>0</v>
          </cell>
          <cell r="AD109">
            <v>0</v>
          </cell>
          <cell r="AE109">
            <v>6097827</v>
          </cell>
          <cell r="AF109">
            <v>0</v>
          </cell>
          <cell r="AG109">
            <v>0</v>
          </cell>
          <cell r="AH109">
            <v>6097827</v>
          </cell>
          <cell r="AI109">
            <v>0</v>
          </cell>
          <cell r="AJ109">
            <v>342917</v>
          </cell>
          <cell r="AK109">
            <v>6440744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6440744</v>
          </cell>
          <cell r="AR109">
            <v>100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BA109">
            <v>100</v>
          </cell>
          <cell r="BB109">
            <v>100</v>
          </cell>
          <cell r="BC109" t="str">
            <v>FRAMINGHAM</v>
          </cell>
          <cell r="BD109">
            <v>6097827</v>
          </cell>
          <cell r="BE109">
            <v>5530366</v>
          </cell>
          <cell r="BF109">
            <v>567461</v>
          </cell>
          <cell r="BG109">
            <v>273675</v>
          </cell>
          <cell r="BH109">
            <v>47882</v>
          </cell>
          <cell r="BL109">
            <v>0</v>
          </cell>
          <cell r="BM109">
            <v>889018</v>
          </cell>
          <cell r="BN109">
            <v>639309.03072164045</v>
          </cell>
          <cell r="CA109">
            <v>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392.92335474739525</v>
          </cell>
          <cell r="E110">
            <v>5011949</v>
          </cell>
          <cell r="F110">
            <v>0</v>
          </cell>
          <cell r="G110">
            <v>368421</v>
          </cell>
          <cell r="H110">
            <v>5380370</v>
          </cell>
          <cell r="J110">
            <v>368421</v>
          </cell>
          <cell r="K110">
            <v>586994.55781633034</v>
          </cell>
          <cell r="L110">
            <v>955415.55781633034</v>
          </cell>
          <cell r="N110">
            <v>4424954.4421836697</v>
          </cell>
          <cell r="P110">
            <v>368421</v>
          </cell>
          <cell r="Q110">
            <v>0</v>
          </cell>
          <cell r="R110">
            <v>0</v>
          </cell>
          <cell r="S110">
            <v>586994.55781633034</v>
          </cell>
          <cell r="T110">
            <v>955415.55781633034</v>
          </cell>
          <cell r="V110">
            <v>1402952.4</v>
          </cell>
          <cell r="Y110">
            <v>101</v>
          </cell>
          <cell r="Z110">
            <v>392.92335474739525</v>
          </cell>
          <cell r="AA110">
            <v>0</v>
          </cell>
          <cell r="AD110">
            <v>0</v>
          </cell>
          <cell r="AE110">
            <v>5011949</v>
          </cell>
          <cell r="AF110">
            <v>0</v>
          </cell>
          <cell r="AG110">
            <v>0</v>
          </cell>
          <cell r="AH110">
            <v>5011949</v>
          </cell>
          <cell r="AI110">
            <v>0</v>
          </cell>
          <cell r="AJ110">
            <v>368421</v>
          </cell>
          <cell r="AK110">
            <v>5380370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5380370</v>
          </cell>
          <cell r="AR110">
            <v>101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BA110">
            <v>101</v>
          </cell>
          <cell r="BB110">
            <v>101</v>
          </cell>
          <cell r="BC110" t="str">
            <v>FRANKLIN</v>
          </cell>
          <cell r="BD110">
            <v>5011949</v>
          </cell>
          <cell r="BE110">
            <v>4567672</v>
          </cell>
          <cell r="BF110">
            <v>444277</v>
          </cell>
          <cell r="BG110">
            <v>543622.79999999993</v>
          </cell>
          <cell r="BH110">
            <v>46631.600000000006</v>
          </cell>
          <cell r="BL110">
            <v>0</v>
          </cell>
          <cell r="BM110">
            <v>1034531.3999999999</v>
          </cell>
          <cell r="BN110">
            <v>586994.55781633034</v>
          </cell>
          <cell r="CA110">
            <v>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Y111">
            <v>102</v>
          </cell>
          <cell r="AR111">
            <v>102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BA111">
            <v>102</v>
          </cell>
          <cell r="BB111">
            <v>102</v>
          </cell>
          <cell r="BC111" t="str">
            <v>FREETOWN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L111">
            <v>0</v>
          </cell>
          <cell r="BM111">
            <v>0</v>
          </cell>
          <cell r="BN111">
            <v>0</v>
          </cell>
          <cell r="CA111">
            <v>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25.584881382803104</v>
          </cell>
          <cell r="E112">
            <v>364860</v>
          </cell>
          <cell r="F112">
            <v>0</v>
          </cell>
          <cell r="G112">
            <v>23984</v>
          </cell>
          <cell r="H112">
            <v>388844</v>
          </cell>
          <cell r="J112">
            <v>23984</v>
          </cell>
          <cell r="K112">
            <v>73799.776881208832</v>
          </cell>
          <cell r="L112">
            <v>97783.776881208832</v>
          </cell>
          <cell r="N112">
            <v>291060.22311879118</v>
          </cell>
          <cell r="P112">
            <v>23984</v>
          </cell>
          <cell r="Q112">
            <v>0</v>
          </cell>
          <cell r="R112">
            <v>0</v>
          </cell>
          <cell r="S112">
            <v>73799.776881208832</v>
          </cell>
          <cell r="T112">
            <v>97783.776881208832</v>
          </cell>
          <cell r="V112">
            <v>131514.6</v>
          </cell>
          <cell r="Y112">
            <v>103</v>
          </cell>
          <cell r="Z112">
            <v>25.584881382803104</v>
          </cell>
          <cell r="AA112">
            <v>0</v>
          </cell>
          <cell r="AD112">
            <v>0</v>
          </cell>
          <cell r="AE112">
            <v>364860</v>
          </cell>
          <cell r="AF112">
            <v>0</v>
          </cell>
          <cell r="AG112">
            <v>0</v>
          </cell>
          <cell r="AH112">
            <v>364860</v>
          </cell>
          <cell r="AI112">
            <v>0</v>
          </cell>
          <cell r="AJ112">
            <v>23984</v>
          </cell>
          <cell r="AK112">
            <v>388844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388844</v>
          </cell>
          <cell r="AR112">
            <v>103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BA112">
            <v>103</v>
          </cell>
          <cell r="BB112">
            <v>103</v>
          </cell>
          <cell r="BC112" t="str">
            <v>GARDNER</v>
          </cell>
          <cell r="BD112">
            <v>364860</v>
          </cell>
          <cell r="BE112">
            <v>303068</v>
          </cell>
          <cell r="BF112">
            <v>61792</v>
          </cell>
          <cell r="BG112">
            <v>45738.6</v>
          </cell>
          <cell r="BH112">
            <v>0</v>
          </cell>
          <cell r="BL112">
            <v>0</v>
          </cell>
          <cell r="BM112">
            <v>107530.6</v>
          </cell>
          <cell r="BN112">
            <v>73799.776881208832</v>
          </cell>
          <cell r="CA112">
            <v>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Y113">
            <v>104</v>
          </cell>
          <cell r="AR113">
            <v>104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BA113">
            <v>104</v>
          </cell>
          <cell r="BB113">
            <v>104</v>
          </cell>
          <cell r="BC113" t="str">
            <v>AQUINNAH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L113">
            <v>0</v>
          </cell>
          <cell r="BM113">
            <v>0</v>
          </cell>
          <cell r="BN113">
            <v>0</v>
          </cell>
          <cell r="CA113">
            <v>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</v>
          </cell>
          <cell r="E114">
            <v>38439</v>
          </cell>
          <cell r="F114">
            <v>0</v>
          </cell>
          <cell r="G114">
            <v>2817</v>
          </cell>
          <cell r="H114">
            <v>41256</v>
          </cell>
          <cell r="J114">
            <v>2817</v>
          </cell>
          <cell r="K114">
            <v>1287</v>
          </cell>
          <cell r="L114">
            <v>4104</v>
          </cell>
          <cell r="N114">
            <v>37152</v>
          </cell>
          <cell r="P114">
            <v>2817</v>
          </cell>
          <cell r="Q114">
            <v>0</v>
          </cell>
          <cell r="R114">
            <v>0</v>
          </cell>
          <cell r="S114">
            <v>1287</v>
          </cell>
          <cell r="T114">
            <v>4104</v>
          </cell>
          <cell r="V114">
            <v>4900.8</v>
          </cell>
          <cell r="Y114">
            <v>105</v>
          </cell>
          <cell r="Z114">
            <v>3</v>
          </cell>
          <cell r="AA114">
            <v>0</v>
          </cell>
          <cell r="AD114">
            <v>0</v>
          </cell>
          <cell r="AE114">
            <v>38439</v>
          </cell>
          <cell r="AF114">
            <v>0</v>
          </cell>
          <cell r="AG114">
            <v>0</v>
          </cell>
          <cell r="AH114">
            <v>38439</v>
          </cell>
          <cell r="AI114">
            <v>0</v>
          </cell>
          <cell r="AJ114">
            <v>2817</v>
          </cell>
          <cell r="AK114">
            <v>41256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41256</v>
          </cell>
          <cell r="AR114">
            <v>105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BA114">
            <v>105</v>
          </cell>
          <cell r="BB114">
            <v>105</v>
          </cell>
          <cell r="BC114" t="str">
            <v>GEORGETOWN</v>
          </cell>
          <cell r="BD114">
            <v>38439</v>
          </cell>
          <cell r="BE114">
            <v>37152</v>
          </cell>
          <cell r="BF114">
            <v>1287</v>
          </cell>
          <cell r="BG114">
            <v>0</v>
          </cell>
          <cell r="BH114">
            <v>796.80000000000007</v>
          </cell>
          <cell r="BL114">
            <v>0</v>
          </cell>
          <cell r="BM114">
            <v>2083.8000000000002</v>
          </cell>
          <cell r="BN114">
            <v>1287</v>
          </cell>
          <cell r="CA114">
            <v>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Y115">
            <v>106</v>
          </cell>
          <cell r="AR115">
            <v>106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BA115">
            <v>106</v>
          </cell>
          <cell r="BB115">
            <v>106</v>
          </cell>
          <cell r="BC115" t="str">
            <v>GILL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L115">
            <v>0</v>
          </cell>
          <cell r="BM115">
            <v>0</v>
          </cell>
          <cell r="BN115">
            <v>0</v>
          </cell>
          <cell r="CA115">
            <v>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0.96969696969696961</v>
          </cell>
          <cell r="E116">
            <v>14161</v>
          </cell>
          <cell r="F116">
            <v>0</v>
          </cell>
          <cell r="G116">
            <v>910</v>
          </cell>
          <cell r="H116">
            <v>15071</v>
          </cell>
          <cell r="J116">
            <v>910</v>
          </cell>
          <cell r="K116">
            <v>2534.7524230389454</v>
          </cell>
          <cell r="L116">
            <v>3444.7524230389454</v>
          </cell>
          <cell r="N116">
            <v>11626.247576961054</v>
          </cell>
          <cell r="P116">
            <v>910</v>
          </cell>
          <cell r="Q116">
            <v>0</v>
          </cell>
          <cell r="R116">
            <v>0</v>
          </cell>
          <cell r="S116">
            <v>2534.7524230389454</v>
          </cell>
          <cell r="T116">
            <v>3444.7524230389454</v>
          </cell>
          <cell r="V116">
            <v>9551</v>
          </cell>
          <cell r="Y116">
            <v>107</v>
          </cell>
          <cell r="Z116">
            <v>0.96969696969696961</v>
          </cell>
          <cell r="AA116">
            <v>0</v>
          </cell>
          <cell r="AD116">
            <v>0</v>
          </cell>
          <cell r="AE116">
            <v>14161</v>
          </cell>
          <cell r="AF116">
            <v>0</v>
          </cell>
          <cell r="AG116">
            <v>0</v>
          </cell>
          <cell r="AH116">
            <v>14161</v>
          </cell>
          <cell r="AI116">
            <v>0</v>
          </cell>
          <cell r="AJ116">
            <v>910</v>
          </cell>
          <cell r="AK116">
            <v>15071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15071</v>
          </cell>
          <cell r="AR116">
            <v>107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BA116">
            <v>107</v>
          </cell>
          <cell r="BB116">
            <v>107</v>
          </cell>
          <cell r="BC116" t="str">
            <v>GLOUCESTER</v>
          </cell>
          <cell r="BD116">
            <v>14161</v>
          </cell>
          <cell r="BE116">
            <v>13800</v>
          </cell>
          <cell r="BF116">
            <v>361</v>
          </cell>
          <cell r="BG116">
            <v>8280</v>
          </cell>
          <cell r="BH116">
            <v>0</v>
          </cell>
          <cell r="BL116">
            <v>0</v>
          </cell>
          <cell r="BM116">
            <v>8641</v>
          </cell>
          <cell r="BN116">
            <v>2534.7524230389454</v>
          </cell>
          <cell r="CA116">
            <v>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Y117">
            <v>108</v>
          </cell>
          <cell r="AR117">
            <v>108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BA117">
            <v>108</v>
          </cell>
          <cell r="BB117">
            <v>108</v>
          </cell>
          <cell r="BC117" t="str">
            <v>GOSHEN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L117">
            <v>0</v>
          </cell>
          <cell r="BM117">
            <v>0</v>
          </cell>
          <cell r="BN117">
            <v>0</v>
          </cell>
          <cell r="CA117">
            <v>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Y118">
            <v>109</v>
          </cell>
          <cell r="AR118">
            <v>109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BA118">
            <v>109</v>
          </cell>
          <cell r="BB118">
            <v>109</v>
          </cell>
          <cell r="BC118" t="str">
            <v>GOSNOLD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L118">
            <v>0</v>
          </cell>
          <cell r="BM118">
            <v>0</v>
          </cell>
          <cell r="BN118">
            <v>0</v>
          </cell>
          <cell r="CA118">
            <v>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25.073054599114588</v>
          </cell>
          <cell r="E119">
            <v>331383</v>
          </cell>
          <cell r="F119">
            <v>0</v>
          </cell>
          <cell r="G119">
            <v>23502</v>
          </cell>
          <cell r="H119">
            <v>354885</v>
          </cell>
          <cell r="J119">
            <v>23502</v>
          </cell>
          <cell r="K119">
            <v>16505</v>
          </cell>
          <cell r="L119">
            <v>40007</v>
          </cell>
          <cell r="N119">
            <v>314878</v>
          </cell>
          <cell r="P119">
            <v>23502</v>
          </cell>
          <cell r="Q119">
            <v>0</v>
          </cell>
          <cell r="R119">
            <v>0</v>
          </cell>
          <cell r="S119">
            <v>16505</v>
          </cell>
          <cell r="T119">
            <v>40007</v>
          </cell>
          <cell r="V119">
            <v>48983.8</v>
          </cell>
          <cell r="Y119">
            <v>110</v>
          </cell>
          <cell r="Z119">
            <v>25.073054599114588</v>
          </cell>
          <cell r="AA119">
            <v>0</v>
          </cell>
          <cell r="AD119">
            <v>0</v>
          </cell>
          <cell r="AE119">
            <v>331383</v>
          </cell>
          <cell r="AF119">
            <v>0</v>
          </cell>
          <cell r="AG119">
            <v>0</v>
          </cell>
          <cell r="AH119">
            <v>331383</v>
          </cell>
          <cell r="AI119">
            <v>0</v>
          </cell>
          <cell r="AJ119">
            <v>23502</v>
          </cell>
          <cell r="AK119">
            <v>354885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354885</v>
          </cell>
          <cell r="AR119">
            <v>110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BA119">
            <v>110</v>
          </cell>
          <cell r="BB119">
            <v>110</v>
          </cell>
          <cell r="BC119" t="str">
            <v>GRAFTON</v>
          </cell>
          <cell r="BD119">
            <v>331383</v>
          </cell>
          <cell r="BE119">
            <v>314878</v>
          </cell>
          <cell r="BF119">
            <v>16505</v>
          </cell>
          <cell r="BG119">
            <v>0</v>
          </cell>
          <cell r="BH119">
            <v>8976.8000000000011</v>
          </cell>
          <cell r="BL119">
            <v>0</v>
          </cell>
          <cell r="BM119">
            <v>25481.800000000003</v>
          </cell>
          <cell r="BN119">
            <v>16505</v>
          </cell>
          <cell r="CA119">
            <v>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20.972081404966257</v>
          </cell>
          <cell r="E120">
            <v>312695</v>
          </cell>
          <cell r="F120">
            <v>0</v>
          </cell>
          <cell r="G120">
            <v>19665</v>
          </cell>
          <cell r="H120">
            <v>332360</v>
          </cell>
          <cell r="J120">
            <v>19665</v>
          </cell>
          <cell r="K120">
            <v>55042.371356218551</v>
          </cell>
          <cell r="L120">
            <v>74707.371356218559</v>
          </cell>
          <cell r="N120">
            <v>257652.62864378144</v>
          </cell>
          <cell r="P120">
            <v>19665</v>
          </cell>
          <cell r="Q120">
            <v>0</v>
          </cell>
          <cell r="R120">
            <v>0</v>
          </cell>
          <cell r="S120">
            <v>55042.371356218551</v>
          </cell>
          <cell r="T120">
            <v>74707.371356218559</v>
          </cell>
          <cell r="V120">
            <v>124097.79999999999</v>
          </cell>
          <cell r="Y120">
            <v>111</v>
          </cell>
          <cell r="Z120">
            <v>20.972081404966257</v>
          </cell>
          <cell r="AA120">
            <v>0</v>
          </cell>
          <cell r="AD120">
            <v>0</v>
          </cell>
          <cell r="AE120">
            <v>312695</v>
          </cell>
          <cell r="AF120">
            <v>0</v>
          </cell>
          <cell r="AG120">
            <v>0</v>
          </cell>
          <cell r="AH120">
            <v>312695</v>
          </cell>
          <cell r="AI120">
            <v>0</v>
          </cell>
          <cell r="AJ120">
            <v>19665</v>
          </cell>
          <cell r="AK120">
            <v>332360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332360</v>
          </cell>
          <cell r="AR120">
            <v>111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BA120">
            <v>111</v>
          </cell>
          <cell r="BB120">
            <v>111</v>
          </cell>
          <cell r="BC120" t="str">
            <v>GRANBY</v>
          </cell>
          <cell r="BD120">
            <v>312695</v>
          </cell>
          <cell r="BE120">
            <v>269742</v>
          </cell>
          <cell r="BF120">
            <v>42953</v>
          </cell>
          <cell r="BG120">
            <v>46049.4</v>
          </cell>
          <cell r="BH120">
            <v>15430.400000000001</v>
          </cell>
          <cell r="BL120">
            <v>0</v>
          </cell>
          <cell r="BM120">
            <v>104432.79999999999</v>
          </cell>
          <cell r="BN120">
            <v>55042.371356218551</v>
          </cell>
          <cell r="CA120">
            <v>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Y121">
            <v>112</v>
          </cell>
          <cell r="AR121">
            <v>112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BA121">
            <v>112</v>
          </cell>
          <cell r="BB121">
            <v>112</v>
          </cell>
          <cell r="BC121" t="str">
            <v>GRANVILLE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L121">
            <v>0</v>
          </cell>
          <cell r="BM121">
            <v>0</v>
          </cell>
          <cell r="BN121">
            <v>0</v>
          </cell>
          <cell r="CA121">
            <v>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Y122">
            <v>113</v>
          </cell>
          <cell r="AR122">
            <v>113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BA122">
            <v>113</v>
          </cell>
          <cell r="BB122">
            <v>113</v>
          </cell>
          <cell r="BC122" t="str">
            <v>GREAT BARRINGTON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L122">
            <v>0</v>
          </cell>
          <cell r="BM122">
            <v>0</v>
          </cell>
          <cell r="BN122">
            <v>0</v>
          </cell>
          <cell r="CA122">
            <v>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89.06740523514712</v>
          </cell>
          <cell r="E123">
            <v>1338563</v>
          </cell>
          <cell r="F123">
            <v>0</v>
          </cell>
          <cell r="G123">
            <v>83508</v>
          </cell>
          <cell r="H123">
            <v>1422071</v>
          </cell>
          <cell r="J123">
            <v>83508</v>
          </cell>
          <cell r="K123">
            <v>188789.84244850819</v>
          </cell>
          <cell r="L123">
            <v>272297.84244850819</v>
          </cell>
          <cell r="N123">
            <v>1149773.1575514919</v>
          </cell>
          <cell r="P123">
            <v>83508</v>
          </cell>
          <cell r="Q123">
            <v>0</v>
          </cell>
          <cell r="R123">
            <v>0</v>
          </cell>
          <cell r="S123">
            <v>188789.84244850819</v>
          </cell>
          <cell r="T123">
            <v>272297.84244850819</v>
          </cell>
          <cell r="V123">
            <v>331563.40000000002</v>
          </cell>
          <cell r="Y123">
            <v>114</v>
          </cell>
          <cell r="Z123">
            <v>89.06740523514712</v>
          </cell>
          <cell r="AA123">
            <v>0</v>
          </cell>
          <cell r="AD123">
            <v>0</v>
          </cell>
          <cell r="AE123">
            <v>1338563</v>
          </cell>
          <cell r="AF123">
            <v>0</v>
          </cell>
          <cell r="AG123">
            <v>0</v>
          </cell>
          <cell r="AH123">
            <v>1338563</v>
          </cell>
          <cell r="AI123">
            <v>0</v>
          </cell>
          <cell r="AJ123">
            <v>83508</v>
          </cell>
          <cell r="AK123">
            <v>1422071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1422071</v>
          </cell>
          <cell r="AR123">
            <v>114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BA123">
            <v>114</v>
          </cell>
          <cell r="BB123">
            <v>114</v>
          </cell>
          <cell r="BC123" t="str">
            <v>GREENFIELD</v>
          </cell>
          <cell r="BD123">
            <v>1338563</v>
          </cell>
          <cell r="BE123">
            <v>1170871</v>
          </cell>
          <cell r="BF123">
            <v>167692</v>
          </cell>
          <cell r="BG123">
            <v>80363.399999999994</v>
          </cell>
          <cell r="BH123">
            <v>0</v>
          </cell>
          <cell r="BL123">
            <v>0</v>
          </cell>
          <cell r="BM123">
            <v>248055.4</v>
          </cell>
          <cell r="BN123">
            <v>188789.84244850819</v>
          </cell>
          <cell r="CA123">
            <v>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Y124">
            <v>115</v>
          </cell>
          <cell r="AR124">
            <v>115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BA124">
            <v>115</v>
          </cell>
          <cell r="BB124">
            <v>115</v>
          </cell>
          <cell r="BC124" t="str">
            <v>GROTON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L124">
            <v>0</v>
          </cell>
          <cell r="BM124">
            <v>0</v>
          </cell>
          <cell r="BN124">
            <v>0</v>
          </cell>
          <cell r="CA124">
            <v>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Y125">
            <v>116</v>
          </cell>
          <cell r="AR125">
            <v>116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BA125">
            <v>116</v>
          </cell>
          <cell r="BB125">
            <v>116</v>
          </cell>
          <cell r="BC125" t="str">
            <v>GROVELAND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L125">
            <v>0</v>
          </cell>
          <cell r="BM125">
            <v>0</v>
          </cell>
          <cell r="BN125">
            <v>0</v>
          </cell>
          <cell r="CA125">
            <v>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44.543109754620559</v>
          </cell>
          <cell r="E126">
            <v>652088</v>
          </cell>
          <cell r="F126">
            <v>0</v>
          </cell>
          <cell r="G126">
            <v>41764</v>
          </cell>
          <cell r="H126">
            <v>693852</v>
          </cell>
          <cell r="J126">
            <v>41764</v>
          </cell>
          <cell r="K126">
            <v>58474</v>
          </cell>
          <cell r="L126">
            <v>100238</v>
          </cell>
          <cell r="N126">
            <v>593614</v>
          </cell>
          <cell r="P126">
            <v>41764</v>
          </cell>
          <cell r="Q126">
            <v>0</v>
          </cell>
          <cell r="R126">
            <v>0</v>
          </cell>
          <cell r="S126">
            <v>58474</v>
          </cell>
          <cell r="T126">
            <v>100238</v>
          </cell>
          <cell r="V126">
            <v>100238</v>
          </cell>
          <cell r="Y126">
            <v>117</v>
          </cell>
          <cell r="Z126">
            <v>44.543109754620559</v>
          </cell>
          <cell r="AA126">
            <v>0</v>
          </cell>
          <cell r="AD126">
            <v>0</v>
          </cell>
          <cell r="AE126">
            <v>652088</v>
          </cell>
          <cell r="AF126">
            <v>0</v>
          </cell>
          <cell r="AG126">
            <v>0</v>
          </cell>
          <cell r="AH126">
            <v>652088</v>
          </cell>
          <cell r="AI126">
            <v>0</v>
          </cell>
          <cell r="AJ126">
            <v>41764</v>
          </cell>
          <cell r="AK126">
            <v>693852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693852</v>
          </cell>
          <cell r="AR126">
            <v>117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BA126">
            <v>117</v>
          </cell>
          <cell r="BB126">
            <v>117</v>
          </cell>
          <cell r="BC126" t="str">
            <v>HADLEY</v>
          </cell>
          <cell r="BD126">
            <v>652088</v>
          </cell>
          <cell r="BE126">
            <v>593614</v>
          </cell>
          <cell r="BF126">
            <v>58474</v>
          </cell>
          <cell r="BG126">
            <v>0</v>
          </cell>
          <cell r="BH126">
            <v>0</v>
          </cell>
          <cell r="BL126">
            <v>0</v>
          </cell>
          <cell r="BM126">
            <v>58474</v>
          </cell>
          <cell r="BN126">
            <v>58474</v>
          </cell>
          <cell r="CA126">
            <v>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3.2048240952350531</v>
          </cell>
          <cell r="E127">
            <v>42506</v>
          </cell>
          <cell r="F127">
            <v>0</v>
          </cell>
          <cell r="G127">
            <v>3006</v>
          </cell>
          <cell r="H127">
            <v>45512</v>
          </cell>
          <cell r="J127">
            <v>3006</v>
          </cell>
          <cell r="K127">
            <v>8554</v>
          </cell>
          <cell r="L127">
            <v>11560</v>
          </cell>
          <cell r="N127">
            <v>33952</v>
          </cell>
          <cell r="P127">
            <v>3006</v>
          </cell>
          <cell r="Q127">
            <v>0</v>
          </cell>
          <cell r="R127">
            <v>0</v>
          </cell>
          <cell r="S127">
            <v>8554</v>
          </cell>
          <cell r="T127">
            <v>11560</v>
          </cell>
          <cell r="V127">
            <v>29746.799999999999</v>
          </cell>
          <cell r="Y127">
            <v>118</v>
          </cell>
          <cell r="Z127">
            <v>3.2048240952350531</v>
          </cell>
          <cell r="AA127">
            <v>0</v>
          </cell>
          <cell r="AD127">
            <v>0</v>
          </cell>
          <cell r="AE127">
            <v>42506</v>
          </cell>
          <cell r="AF127">
            <v>0</v>
          </cell>
          <cell r="AG127">
            <v>0</v>
          </cell>
          <cell r="AH127">
            <v>42506</v>
          </cell>
          <cell r="AI127">
            <v>0</v>
          </cell>
          <cell r="AJ127">
            <v>3006</v>
          </cell>
          <cell r="AK127">
            <v>45512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45512</v>
          </cell>
          <cell r="AR127">
            <v>118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BA127">
            <v>118</v>
          </cell>
          <cell r="BB127">
            <v>118</v>
          </cell>
          <cell r="BC127" t="str">
            <v>HALIFAX</v>
          </cell>
          <cell r="BD127">
            <v>42506</v>
          </cell>
          <cell r="BE127">
            <v>33952</v>
          </cell>
          <cell r="BF127">
            <v>8554</v>
          </cell>
          <cell r="BG127">
            <v>0</v>
          </cell>
          <cell r="BH127">
            <v>18186.8</v>
          </cell>
          <cell r="BL127">
            <v>0</v>
          </cell>
          <cell r="BM127">
            <v>26740.799999999999</v>
          </cell>
          <cell r="BN127">
            <v>8554</v>
          </cell>
          <cell r="CA127">
            <v>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Y128">
            <v>119</v>
          </cell>
          <cell r="AR128">
            <v>119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BA128">
            <v>119</v>
          </cell>
          <cell r="BB128">
            <v>119</v>
          </cell>
          <cell r="BC128" t="str">
            <v>HAMILTON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L128">
            <v>0</v>
          </cell>
          <cell r="BM128">
            <v>0</v>
          </cell>
          <cell r="BN128">
            <v>0</v>
          </cell>
          <cell r="CA128">
            <v>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Y129">
            <v>120</v>
          </cell>
          <cell r="AR129">
            <v>120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BA129">
            <v>120</v>
          </cell>
          <cell r="BB129">
            <v>120</v>
          </cell>
          <cell r="BC129" t="str">
            <v>HAMPDEN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L129">
            <v>0</v>
          </cell>
          <cell r="BM129">
            <v>0</v>
          </cell>
          <cell r="BN129">
            <v>0</v>
          </cell>
          <cell r="CA129">
            <v>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Y130">
            <v>121</v>
          </cell>
          <cell r="AR130">
            <v>121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BA130">
            <v>121</v>
          </cell>
          <cell r="BB130">
            <v>121</v>
          </cell>
          <cell r="BC130" t="str">
            <v>HANCOCK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L130">
            <v>0</v>
          </cell>
          <cell r="BM130">
            <v>0</v>
          </cell>
          <cell r="BN130">
            <v>0</v>
          </cell>
          <cell r="CA130">
            <v>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33.291708291708289</v>
          </cell>
          <cell r="E131">
            <v>515060</v>
          </cell>
          <cell r="F131">
            <v>0</v>
          </cell>
          <cell r="G131">
            <v>31213</v>
          </cell>
          <cell r="H131">
            <v>546273</v>
          </cell>
          <cell r="J131">
            <v>31213</v>
          </cell>
          <cell r="K131">
            <v>95586.625866160277</v>
          </cell>
          <cell r="L131">
            <v>126799.62586616028</v>
          </cell>
          <cell r="N131">
            <v>419473.37413383974</v>
          </cell>
          <cell r="P131">
            <v>31213</v>
          </cell>
          <cell r="Q131">
            <v>0</v>
          </cell>
          <cell r="R131">
            <v>0</v>
          </cell>
          <cell r="S131">
            <v>95586.625866160277</v>
          </cell>
          <cell r="T131">
            <v>126799.62586616028</v>
          </cell>
          <cell r="V131">
            <v>173266.4</v>
          </cell>
          <cell r="Y131">
            <v>122</v>
          </cell>
          <cell r="Z131">
            <v>33.291708291708289</v>
          </cell>
          <cell r="AA131">
            <v>0</v>
          </cell>
          <cell r="AD131">
            <v>0</v>
          </cell>
          <cell r="AE131">
            <v>515060</v>
          </cell>
          <cell r="AF131">
            <v>0</v>
          </cell>
          <cell r="AG131">
            <v>0</v>
          </cell>
          <cell r="AH131">
            <v>515060</v>
          </cell>
          <cell r="AI131">
            <v>0</v>
          </cell>
          <cell r="AJ131">
            <v>31213</v>
          </cell>
          <cell r="AK131">
            <v>546273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546273</v>
          </cell>
          <cell r="AR131">
            <v>122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BA131">
            <v>122</v>
          </cell>
          <cell r="BB131">
            <v>122</v>
          </cell>
          <cell r="BC131" t="str">
            <v>HANOVER</v>
          </cell>
          <cell r="BD131">
            <v>515060</v>
          </cell>
          <cell r="BE131">
            <v>436015</v>
          </cell>
          <cell r="BF131">
            <v>79045</v>
          </cell>
          <cell r="BG131">
            <v>63008.399999999994</v>
          </cell>
          <cell r="BH131">
            <v>0</v>
          </cell>
          <cell r="BL131">
            <v>0</v>
          </cell>
          <cell r="BM131">
            <v>142053.4</v>
          </cell>
          <cell r="BN131">
            <v>95586.625866160277</v>
          </cell>
          <cell r="CA131">
            <v>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Y132">
            <v>123</v>
          </cell>
          <cell r="AR132">
            <v>123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BA132">
            <v>123</v>
          </cell>
          <cell r="BB132">
            <v>123</v>
          </cell>
          <cell r="BC132" t="str">
            <v>HANSON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L132">
            <v>0</v>
          </cell>
          <cell r="BM132">
            <v>0</v>
          </cell>
          <cell r="BN132">
            <v>0</v>
          </cell>
          <cell r="CA132">
            <v>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Y133">
            <v>124</v>
          </cell>
          <cell r="AR133">
            <v>124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BA133">
            <v>124</v>
          </cell>
          <cell r="BB133">
            <v>124</v>
          </cell>
          <cell r="BC133" t="str">
            <v>HARDWICK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L133">
            <v>0</v>
          </cell>
          <cell r="BM133">
            <v>0</v>
          </cell>
          <cell r="BN133">
            <v>0</v>
          </cell>
          <cell r="CA133">
            <v>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22.166246851385392</v>
          </cell>
          <cell r="E134">
            <v>360534</v>
          </cell>
          <cell r="F134">
            <v>0</v>
          </cell>
          <cell r="G134">
            <v>20784</v>
          </cell>
          <cell r="H134">
            <v>381318</v>
          </cell>
          <cell r="J134">
            <v>20784</v>
          </cell>
          <cell r="K134">
            <v>29760.999240118788</v>
          </cell>
          <cell r="L134">
            <v>50544.999240118792</v>
          </cell>
          <cell r="N134">
            <v>330773.00075988122</v>
          </cell>
          <cell r="P134">
            <v>20784</v>
          </cell>
          <cell r="Q134">
            <v>0</v>
          </cell>
          <cell r="R134">
            <v>0</v>
          </cell>
          <cell r="S134">
            <v>29760.999240118788</v>
          </cell>
          <cell r="T134">
            <v>50544.999240118792</v>
          </cell>
          <cell r="V134">
            <v>100903.4</v>
          </cell>
          <cell r="Y134">
            <v>125</v>
          </cell>
          <cell r="Z134">
            <v>22.166246851385392</v>
          </cell>
          <cell r="AA134">
            <v>0</v>
          </cell>
          <cell r="AD134">
            <v>0</v>
          </cell>
          <cell r="AE134">
            <v>360534</v>
          </cell>
          <cell r="AF134">
            <v>0</v>
          </cell>
          <cell r="AG134">
            <v>0</v>
          </cell>
          <cell r="AH134">
            <v>360534</v>
          </cell>
          <cell r="AI134">
            <v>0</v>
          </cell>
          <cell r="AJ134">
            <v>20784</v>
          </cell>
          <cell r="AK134">
            <v>381318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381318</v>
          </cell>
          <cell r="AR134">
            <v>125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BA134">
            <v>125</v>
          </cell>
          <cell r="BB134">
            <v>125</v>
          </cell>
          <cell r="BC134" t="str">
            <v>HARVARD</v>
          </cell>
          <cell r="BD134">
            <v>360534</v>
          </cell>
          <cell r="BE134">
            <v>348700</v>
          </cell>
          <cell r="BF134">
            <v>11834</v>
          </cell>
          <cell r="BG134">
            <v>68285.399999999994</v>
          </cell>
          <cell r="BH134">
            <v>0</v>
          </cell>
          <cell r="BL134">
            <v>0</v>
          </cell>
          <cell r="BM134">
            <v>80119.399999999994</v>
          </cell>
          <cell r="BN134">
            <v>29760.999240118788</v>
          </cell>
          <cell r="CA134">
            <v>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Y135">
            <v>126</v>
          </cell>
          <cell r="AR135">
            <v>126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BA135">
            <v>126</v>
          </cell>
          <cell r="BB135">
            <v>126</v>
          </cell>
          <cell r="BC135" t="str">
            <v>HARWICH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L135">
            <v>0</v>
          </cell>
          <cell r="BM135">
            <v>0</v>
          </cell>
          <cell r="BN135">
            <v>0</v>
          </cell>
          <cell r="CA135">
            <v>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12.064329935297682</v>
          </cell>
          <cell r="E136">
            <v>173685</v>
          </cell>
          <cell r="F136">
            <v>0</v>
          </cell>
          <cell r="G136">
            <v>11307</v>
          </cell>
          <cell r="H136">
            <v>184992</v>
          </cell>
          <cell r="J136">
            <v>11307</v>
          </cell>
          <cell r="K136">
            <v>18141.974485005663</v>
          </cell>
          <cell r="L136">
            <v>29448.974485005663</v>
          </cell>
          <cell r="N136">
            <v>155543.02551499434</v>
          </cell>
          <cell r="P136">
            <v>11307</v>
          </cell>
          <cell r="Q136">
            <v>0</v>
          </cell>
          <cell r="R136">
            <v>0</v>
          </cell>
          <cell r="S136">
            <v>18141.974485005663</v>
          </cell>
          <cell r="T136">
            <v>29448.974485005663</v>
          </cell>
          <cell r="V136">
            <v>52619.8</v>
          </cell>
          <cell r="Y136">
            <v>127</v>
          </cell>
          <cell r="Z136">
            <v>12.064329935297682</v>
          </cell>
          <cell r="AA136">
            <v>0</v>
          </cell>
          <cell r="AD136">
            <v>0</v>
          </cell>
          <cell r="AE136">
            <v>173685</v>
          </cell>
          <cell r="AF136">
            <v>0</v>
          </cell>
          <cell r="AG136">
            <v>0</v>
          </cell>
          <cell r="AH136">
            <v>173685</v>
          </cell>
          <cell r="AI136">
            <v>0</v>
          </cell>
          <cell r="AJ136">
            <v>11307</v>
          </cell>
          <cell r="AK136">
            <v>184992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184992</v>
          </cell>
          <cell r="AR136">
            <v>127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BA136">
            <v>127</v>
          </cell>
          <cell r="BB136">
            <v>127</v>
          </cell>
          <cell r="BC136" t="str">
            <v>HATFIELD</v>
          </cell>
          <cell r="BD136">
            <v>173685</v>
          </cell>
          <cell r="BE136">
            <v>162557</v>
          </cell>
          <cell r="BF136">
            <v>11128</v>
          </cell>
          <cell r="BG136">
            <v>26716.799999999999</v>
          </cell>
          <cell r="BH136">
            <v>3468</v>
          </cell>
          <cell r="BL136">
            <v>0</v>
          </cell>
          <cell r="BM136">
            <v>41312.800000000003</v>
          </cell>
          <cell r="BN136">
            <v>18141.974485005663</v>
          </cell>
          <cell r="CA136">
            <v>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355.66905655957959</v>
          </cell>
          <cell r="E137">
            <v>4241923</v>
          </cell>
          <cell r="F137">
            <v>0</v>
          </cell>
          <cell r="G137">
            <v>333491</v>
          </cell>
          <cell r="H137">
            <v>4575414</v>
          </cell>
          <cell r="J137">
            <v>333491</v>
          </cell>
          <cell r="K137">
            <v>375899.58589500334</v>
          </cell>
          <cell r="L137">
            <v>709390.58589500329</v>
          </cell>
          <cell r="N137">
            <v>3866023.4141049967</v>
          </cell>
          <cell r="P137">
            <v>333491</v>
          </cell>
          <cell r="Q137">
            <v>0</v>
          </cell>
          <cell r="R137">
            <v>0</v>
          </cell>
          <cell r="S137">
            <v>375899.58589500334</v>
          </cell>
          <cell r="T137">
            <v>709390.58589500329</v>
          </cell>
          <cell r="V137">
            <v>987098.2</v>
          </cell>
          <cell r="Y137">
            <v>128</v>
          </cell>
          <cell r="Z137">
            <v>355.66905655957959</v>
          </cell>
          <cell r="AA137">
            <v>0</v>
          </cell>
          <cell r="AD137">
            <v>0</v>
          </cell>
          <cell r="AE137">
            <v>4241923</v>
          </cell>
          <cell r="AF137">
            <v>0</v>
          </cell>
          <cell r="AG137">
            <v>0</v>
          </cell>
          <cell r="AH137">
            <v>4241923</v>
          </cell>
          <cell r="AI137">
            <v>0</v>
          </cell>
          <cell r="AJ137">
            <v>333491</v>
          </cell>
          <cell r="AK137">
            <v>4575414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4575414</v>
          </cell>
          <cell r="AR137">
            <v>128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BA137">
            <v>128</v>
          </cell>
          <cell r="BB137">
            <v>128</v>
          </cell>
          <cell r="BC137" t="str">
            <v>HAVERHILL</v>
          </cell>
          <cell r="BD137">
            <v>4241923</v>
          </cell>
          <cell r="BE137">
            <v>3919272</v>
          </cell>
          <cell r="BF137">
            <v>322651</v>
          </cell>
          <cell r="BG137">
            <v>202828.19999999998</v>
          </cell>
          <cell r="BH137">
            <v>128128</v>
          </cell>
          <cell r="BL137">
            <v>0</v>
          </cell>
          <cell r="BM137">
            <v>653607.19999999995</v>
          </cell>
          <cell r="BN137">
            <v>375899.58589500334</v>
          </cell>
          <cell r="CA137">
            <v>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Y138">
            <v>129</v>
          </cell>
          <cell r="AR138">
            <v>129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BA138">
            <v>129</v>
          </cell>
          <cell r="BB138">
            <v>129</v>
          </cell>
          <cell r="BC138" t="str">
            <v>HAWLEY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L138">
            <v>0</v>
          </cell>
          <cell r="BM138">
            <v>0</v>
          </cell>
          <cell r="BN138">
            <v>0</v>
          </cell>
          <cell r="CA138">
            <v>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Y139">
            <v>130</v>
          </cell>
          <cell r="AR139">
            <v>130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BA139">
            <v>130</v>
          </cell>
          <cell r="BB139">
            <v>130</v>
          </cell>
          <cell r="BC139" t="str">
            <v>HEATH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CA139">
            <v>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14.067237110715368</v>
          </cell>
          <cell r="E140">
            <v>202040</v>
          </cell>
          <cell r="F140">
            <v>0</v>
          </cell>
          <cell r="G140">
            <v>13198</v>
          </cell>
          <cell r="H140">
            <v>215238</v>
          </cell>
          <cell r="J140">
            <v>13198</v>
          </cell>
          <cell r="K140">
            <v>41816.285096948457</v>
          </cell>
          <cell r="L140">
            <v>55014.285096948457</v>
          </cell>
          <cell r="N140">
            <v>160223.71490305156</v>
          </cell>
          <cell r="P140">
            <v>13198</v>
          </cell>
          <cell r="Q140">
            <v>0</v>
          </cell>
          <cell r="R140">
            <v>0</v>
          </cell>
          <cell r="S140">
            <v>41816.285096948457</v>
          </cell>
          <cell r="T140">
            <v>55014.285096948457</v>
          </cell>
          <cell r="V140">
            <v>83198.600000000006</v>
          </cell>
          <cell r="Y140">
            <v>131</v>
          </cell>
          <cell r="Z140">
            <v>14.067237110715368</v>
          </cell>
          <cell r="AA140">
            <v>0</v>
          </cell>
          <cell r="AD140">
            <v>0</v>
          </cell>
          <cell r="AE140">
            <v>202040</v>
          </cell>
          <cell r="AF140">
            <v>0</v>
          </cell>
          <cell r="AG140">
            <v>0</v>
          </cell>
          <cell r="AH140">
            <v>202040</v>
          </cell>
          <cell r="AI140">
            <v>0</v>
          </cell>
          <cell r="AJ140">
            <v>13198</v>
          </cell>
          <cell r="AK140">
            <v>215238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215238</v>
          </cell>
          <cell r="AR140">
            <v>131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BA140">
            <v>131</v>
          </cell>
          <cell r="BB140">
            <v>131</v>
          </cell>
          <cell r="BC140" t="str">
            <v>HINGHAM</v>
          </cell>
          <cell r="BD140">
            <v>202040</v>
          </cell>
          <cell r="BE140">
            <v>170257</v>
          </cell>
          <cell r="BF140">
            <v>31783</v>
          </cell>
          <cell r="BG140">
            <v>38217.599999999999</v>
          </cell>
          <cell r="BH140">
            <v>0</v>
          </cell>
          <cell r="BL140">
            <v>0</v>
          </cell>
          <cell r="BM140">
            <v>70000.600000000006</v>
          </cell>
          <cell r="BN140">
            <v>41816.285096948457</v>
          </cell>
          <cell r="CA140">
            <v>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Y141">
            <v>132</v>
          </cell>
          <cell r="AR141">
            <v>132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BA141">
            <v>132</v>
          </cell>
          <cell r="BB141">
            <v>132</v>
          </cell>
          <cell r="BC141" t="str">
            <v>HINSDALE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L141">
            <v>0</v>
          </cell>
          <cell r="BM141">
            <v>0</v>
          </cell>
          <cell r="BN141">
            <v>0</v>
          </cell>
          <cell r="CA141">
            <v>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45.801414584204444</v>
          </cell>
          <cell r="E142">
            <v>695136</v>
          </cell>
          <cell r="F142">
            <v>0</v>
          </cell>
          <cell r="G142">
            <v>42951</v>
          </cell>
          <cell r="H142">
            <v>738087</v>
          </cell>
          <cell r="J142">
            <v>42951</v>
          </cell>
          <cell r="K142">
            <v>101328</v>
          </cell>
          <cell r="L142">
            <v>144279</v>
          </cell>
          <cell r="N142">
            <v>593808</v>
          </cell>
          <cell r="P142">
            <v>42951</v>
          </cell>
          <cell r="Q142">
            <v>0</v>
          </cell>
          <cell r="R142">
            <v>0</v>
          </cell>
          <cell r="S142">
            <v>101328</v>
          </cell>
          <cell r="T142">
            <v>144279</v>
          </cell>
          <cell r="V142">
            <v>204889.8</v>
          </cell>
          <cell r="Y142">
            <v>133</v>
          </cell>
          <cell r="Z142">
            <v>45.801414584204444</v>
          </cell>
          <cell r="AA142">
            <v>0</v>
          </cell>
          <cell r="AD142">
            <v>0</v>
          </cell>
          <cell r="AE142">
            <v>695136</v>
          </cell>
          <cell r="AF142">
            <v>0</v>
          </cell>
          <cell r="AG142">
            <v>0</v>
          </cell>
          <cell r="AH142">
            <v>695136</v>
          </cell>
          <cell r="AI142">
            <v>0</v>
          </cell>
          <cell r="AJ142">
            <v>42951</v>
          </cell>
          <cell r="AK142">
            <v>738087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738087</v>
          </cell>
          <cell r="AR142">
            <v>133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BA142">
            <v>133</v>
          </cell>
          <cell r="BB142">
            <v>133</v>
          </cell>
          <cell r="BC142" t="str">
            <v>HOLBROOK</v>
          </cell>
          <cell r="BD142">
            <v>695136</v>
          </cell>
          <cell r="BE142">
            <v>593808</v>
          </cell>
          <cell r="BF142">
            <v>101328</v>
          </cell>
          <cell r="BG142">
            <v>0</v>
          </cell>
          <cell r="BH142">
            <v>60610.8</v>
          </cell>
          <cell r="BL142">
            <v>0</v>
          </cell>
          <cell r="BM142">
            <v>161938.79999999999</v>
          </cell>
          <cell r="BN142">
            <v>101328</v>
          </cell>
          <cell r="CA142">
            <v>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Y143">
            <v>134</v>
          </cell>
          <cell r="AR143">
            <v>134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BA143">
            <v>134</v>
          </cell>
          <cell r="BB143">
            <v>134</v>
          </cell>
          <cell r="BC143" t="str">
            <v>HOLDEN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L143">
            <v>0</v>
          </cell>
          <cell r="BM143">
            <v>0</v>
          </cell>
          <cell r="BN143">
            <v>0</v>
          </cell>
          <cell r="CA143">
            <v>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7</v>
          </cell>
          <cell r="E144">
            <v>112994</v>
          </cell>
          <cell r="F144">
            <v>0</v>
          </cell>
          <cell r="G144">
            <v>6566</v>
          </cell>
          <cell r="H144">
            <v>119560</v>
          </cell>
          <cell r="J144">
            <v>6566</v>
          </cell>
          <cell r="K144">
            <v>22466.334922564016</v>
          </cell>
          <cell r="L144">
            <v>29032.334922564016</v>
          </cell>
          <cell r="N144">
            <v>90527.665077435988</v>
          </cell>
          <cell r="P144">
            <v>6566</v>
          </cell>
          <cell r="Q144">
            <v>0</v>
          </cell>
          <cell r="R144">
            <v>0</v>
          </cell>
          <cell r="S144">
            <v>22466.334922564016</v>
          </cell>
          <cell r="T144">
            <v>29032.334922564016</v>
          </cell>
          <cell r="V144">
            <v>59905.600000000006</v>
          </cell>
          <cell r="Y144">
            <v>135</v>
          </cell>
          <cell r="Z144">
            <v>7</v>
          </cell>
          <cell r="AA144">
            <v>0</v>
          </cell>
          <cell r="AD144">
            <v>0</v>
          </cell>
          <cell r="AE144">
            <v>112994</v>
          </cell>
          <cell r="AF144">
            <v>0</v>
          </cell>
          <cell r="AG144">
            <v>0</v>
          </cell>
          <cell r="AH144">
            <v>112994</v>
          </cell>
          <cell r="AI144">
            <v>0</v>
          </cell>
          <cell r="AJ144">
            <v>6566</v>
          </cell>
          <cell r="AK144">
            <v>119560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119560</v>
          </cell>
          <cell r="AR144">
            <v>135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BA144">
            <v>135</v>
          </cell>
          <cell r="BB144">
            <v>135</v>
          </cell>
          <cell r="BC144" t="str">
            <v>HOLLAND</v>
          </cell>
          <cell r="BD144">
            <v>112994</v>
          </cell>
          <cell r="BE144">
            <v>92766</v>
          </cell>
          <cell r="BF144">
            <v>20228</v>
          </cell>
          <cell r="BG144">
            <v>8526</v>
          </cell>
          <cell r="BH144">
            <v>24585.600000000002</v>
          </cell>
          <cell r="BL144">
            <v>0</v>
          </cell>
          <cell r="BM144">
            <v>53339.600000000006</v>
          </cell>
          <cell r="BN144">
            <v>22466.334922564016</v>
          </cell>
          <cell r="CA144">
            <v>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19.139090470139134</v>
          </cell>
          <cell r="E145">
            <v>264900</v>
          </cell>
          <cell r="F145">
            <v>0</v>
          </cell>
          <cell r="G145">
            <v>17945</v>
          </cell>
          <cell r="H145">
            <v>282845</v>
          </cell>
          <cell r="J145">
            <v>17945</v>
          </cell>
          <cell r="K145">
            <v>16668.428090837544</v>
          </cell>
          <cell r="L145">
            <v>34613.428090837544</v>
          </cell>
          <cell r="N145">
            <v>248231.57190916245</v>
          </cell>
          <cell r="P145">
            <v>17945</v>
          </cell>
          <cell r="Q145">
            <v>0</v>
          </cell>
          <cell r="R145">
            <v>0</v>
          </cell>
          <cell r="S145">
            <v>16668.428090837544</v>
          </cell>
          <cell r="T145">
            <v>34613.428090837544</v>
          </cell>
          <cell r="V145">
            <v>92682.4</v>
          </cell>
          <cell r="Y145">
            <v>136</v>
          </cell>
          <cell r="Z145">
            <v>19.139090470139134</v>
          </cell>
          <cell r="AA145">
            <v>0</v>
          </cell>
          <cell r="AD145">
            <v>0</v>
          </cell>
          <cell r="AE145">
            <v>264900</v>
          </cell>
          <cell r="AF145">
            <v>0</v>
          </cell>
          <cell r="AG145">
            <v>0</v>
          </cell>
          <cell r="AH145">
            <v>264900</v>
          </cell>
          <cell r="AI145">
            <v>0</v>
          </cell>
          <cell r="AJ145">
            <v>17945</v>
          </cell>
          <cell r="AK145">
            <v>282845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282845</v>
          </cell>
          <cell r="AR145">
            <v>136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BA145">
            <v>136</v>
          </cell>
          <cell r="BB145">
            <v>136</v>
          </cell>
          <cell r="BC145" t="str">
            <v>HOLLISTON</v>
          </cell>
          <cell r="BD145">
            <v>264900</v>
          </cell>
          <cell r="BE145">
            <v>265804</v>
          </cell>
          <cell r="BF145">
            <v>0</v>
          </cell>
          <cell r="BG145">
            <v>63491.399999999994</v>
          </cell>
          <cell r="BH145">
            <v>11246</v>
          </cell>
          <cell r="BL145">
            <v>0</v>
          </cell>
          <cell r="BM145">
            <v>74737.399999999994</v>
          </cell>
          <cell r="BN145">
            <v>16668.428090837544</v>
          </cell>
          <cell r="CA145">
            <v>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840.11692392178134</v>
          </cell>
          <cell r="E146">
            <v>11559451</v>
          </cell>
          <cell r="F146">
            <v>476477</v>
          </cell>
          <cell r="G146">
            <v>787734</v>
          </cell>
          <cell r="H146">
            <v>12823662</v>
          </cell>
          <cell r="J146">
            <v>787734</v>
          </cell>
          <cell r="K146">
            <v>1092012.0957448538</v>
          </cell>
          <cell r="L146">
            <v>1879746.0957448538</v>
          </cell>
          <cell r="N146">
            <v>10943915.904255146</v>
          </cell>
          <cell r="P146">
            <v>787734</v>
          </cell>
          <cell r="Q146">
            <v>0</v>
          </cell>
          <cell r="R146">
            <v>0</v>
          </cell>
          <cell r="S146">
            <v>1092012.0957448538</v>
          </cell>
          <cell r="T146">
            <v>1879746.0957448538</v>
          </cell>
          <cell r="V146">
            <v>2242659.2000000002</v>
          </cell>
          <cell r="Y146">
            <v>137</v>
          </cell>
          <cell r="Z146">
            <v>840.11692392178134</v>
          </cell>
          <cell r="AA146">
            <v>0</v>
          </cell>
          <cell r="AD146">
            <v>0</v>
          </cell>
          <cell r="AE146">
            <v>11559451</v>
          </cell>
          <cell r="AF146">
            <v>0</v>
          </cell>
          <cell r="AG146">
            <v>0</v>
          </cell>
          <cell r="AH146">
            <v>11559451</v>
          </cell>
          <cell r="AI146">
            <v>476477</v>
          </cell>
          <cell r="AJ146">
            <v>787734</v>
          </cell>
          <cell r="AK146">
            <v>12823662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12823662</v>
          </cell>
          <cell r="AR146">
            <v>137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BA146">
            <v>137</v>
          </cell>
          <cell r="BB146">
            <v>137</v>
          </cell>
          <cell r="BC146" t="str">
            <v>HOLYOKE</v>
          </cell>
          <cell r="BD146">
            <v>11559451</v>
          </cell>
          <cell r="BE146">
            <v>10514572</v>
          </cell>
          <cell r="BF146">
            <v>1044879</v>
          </cell>
          <cell r="BG146">
            <v>179533.8</v>
          </cell>
          <cell r="BH146">
            <v>230512.40000000002</v>
          </cell>
          <cell r="BL146">
            <v>0</v>
          </cell>
          <cell r="BM146">
            <v>1454925.2000000002</v>
          </cell>
          <cell r="BN146">
            <v>1092012.0957448538</v>
          </cell>
          <cell r="CA146">
            <v>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7.3954802259887007</v>
          </cell>
          <cell r="E147">
            <v>126783</v>
          </cell>
          <cell r="F147">
            <v>0</v>
          </cell>
          <cell r="G147">
            <v>6930</v>
          </cell>
          <cell r="H147">
            <v>133713</v>
          </cell>
          <cell r="J147">
            <v>6930</v>
          </cell>
          <cell r="K147">
            <v>38762.000444491903</v>
          </cell>
          <cell r="L147">
            <v>45692.000444491903</v>
          </cell>
          <cell r="N147">
            <v>88020.999555508097</v>
          </cell>
          <cell r="P147">
            <v>6930</v>
          </cell>
          <cell r="Q147">
            <v>0</v>
          </cell>
          <cell r="R147">
            <v>0</v>
          </cell>
          <cell r="S147">
            <v>38762.000444491903</v>
          </cell>
          <cell r="T147">
            <v>45692.000444491903</v>
          </cell>
          <cell r="V147">
            <v>78541.399999999994</v>
          </cell>
          <cell r="Y147">
            <v>138</v>
          </cell>
          <cell r="Z147">
            <v>7.3954802259887007</v>
          </cell>
          <cell r="AA147">
            <v>0</v>
          </cell>
          <cell r="AD147">
            <v>0</v>
          </cell>
          <cell r="AE147">
            <v>126783</v>
          </cell>
          <cell r="AF147">
            <v>0</v>
          </cell>
          <cell r="AG147">
            <v>0</v>
          </cell>
          <cell r="AH147">
            <v>126783</v>
          </cell>
          <cell r="AI147">
            <v>0</v>
          </cell>
          <cell r="AJ147">
            <v>6930</v>
          </cell>
          <cell r="AK147">
            <v>133713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133713</v>
          </cell>
          <cell r="AR147">
            <v>138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BA147">
            <v>138</v>
          </cell>
          <cell r="BB147">
            <v>138</v>
          </cell>
          <cell r="BC147" t="str">
            <v>HOPEDALE</v>
          </cell>
          <cell r="BD147">
            <v>126783</v>
          </cell>
          <cell r="BE147">
            <v>99715</v>
          </cell>
          <cell r="BF147">
            <v>27068</v>
          </cell>
          <cell r="BG147">
            <v>44543.4</v>
          </cell>
          <cell r="BH147">
            <v>0</v>
          </cell>
          <cell r="BL147">
            <v>0</v>
          </cell>
          <cell r="BM147">
            <v>71611.399999999994</v>
          </cell>
          <cell r="BN147">
            <v>38762.000444491903</v>
          </cell>
          <cell r="CA147">
            <v>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15.091156421739361</v>
          </cell>
          <cell r="E148">
            <v>219013</v>
          </cell>
          <cell r="F148">
            <v>0</v>
          </cell>
          <cell r="G148">
            <v>14148</v>
          </cell>
          <cell r="H148">
            <v>233161</v>
          </cell>
          <cell r="J148">
            <v>14148</v>
          </cell>
          <cell r="K148">
            <v>17419.605567041745</v>
          </cell>
          <cell r="L148">
            <v>31567.605567041745</v>
          </cell>
          <cell r="N148">
            <v>201593.39443295824</v>
          </cell>
          <cell r="P148">
            <v>14148</v>
          </cell>
          <cell r="Q148">
            <v>0</v>
          </cell>
          <cell r="R148">
            <v>0</v>
          </cell>
          <cell r="S148">
            <v>17419.605567041745</v>
          </cell>
          <cell r="T148">
            <v>31567.605567041745</v>
          </cell>
          <cell r="V148">
            <v>46653.599999999999</v>
          </cell>
          <cell r="Y148">
            <v>139</v>
          </cell>
          <cell r="Z148">
            <v>15.091156421739361</v>
          </cell>
          <cell r="AA148">
            <v>0</v>
          </cell>
          <cell r="AD148">
            <v>0</v>
          </cell>
          <cell r="AE148">
            <v>219013</v>
          </cell>
          <cell r="AF148">
            <v>0</v>
          </cell>
          <cell r="AG148">
            <v>0</v>
          </cell>
          <cell r="AH148">
            <v>219013</v>
          </cell>
          <cell r="AI148">
            <v>0</v>
          </cell>
          <cell r="AJ148">
            <v>14148</v>
          </cell>
          <cell r="AK148">
            <v>233161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233161</v>
          </cell>
          <cell r="AR148">
            <v>139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BA148">
            <v>139</v>
          </cell>
          <cell r="BB148">
            <v>139</v>
          </cell>
          <cell r="BC148" t="str">
            <v>HOPKINTON</v>
          </cell>
          <cell r="BD148">
            <v>219013</v>
          </cell>
          <cell r="BE148">
            <v>203256</v>
          </cell>
          <cell r="BF148">
            <v>15757</v>
          </cell>
          <cell r="BG148">
            <v>6333</v>
          </cell>
          <cell r="BH148">
            <v>10415.6</v>
          </cell>
          <cell r="BL148">
            <v>0</v>
          </cell>
          <cell r="BM148">
            <v>32505.599999999999</v>
          </cell>
          <cell r="BN148">
            <v>17419.605567041745</v>
          </cell>
          <cell r="CA148">
            <v>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Y149">
            <v>140</v>
          </cell>
          <cell r="AR149">
            <v>140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BA149">
            <v>140</v>
          </cell>
          <cell r="BB149">
            <v>140</v>
          </cell>
          <cell r="BC149" t="str">
            <v>HUBBARDSTON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L149">
            <v>0</v>
          </cell>
          <cell r="BM149">
            <v>0</v>
          </cell>
          <cell r="BN149">
            <v>0</v>
          </cell>
          <cell r="CA149">
            <v>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136.44144165352284</v>
          </cell>
          <cell r="E150">
            <v>2155460</v>
          </cell>
          <cell r="F150">
            <v>0</v>
          </cell>
          <cell r="G150">
            <v>127932</v>
          </cell>
          <cell r="H150">
            <v>2283392</v>
          </cell>
          <cell r="J150">
            <v>127932</v>
          </cell>
          <cell r="K150">
            <v>94515.433646073274</v>
          </cell>
          <cell r="L150">
            <v>222447.43364607327</v>
          </cell>
          <cell r="N150">
            <v>2060944.5663539267</v>
          </cell>
          <cell r="P150">
            <v>127932</v>
          </cell>
          <cell r="Q150">
            <v>0</v>
          </cell>
          <cell r="R150">
            <v>0</v>
          </cell>
          <cell r="S150">
            <v>94515.433646073274</v>
          </cell>
          <cell r="T150">
            <v>222447.43364607327</v>
          </cell>
          <cell r="V150">
            <v>418128.8</v>
          </cell>
          <cell r="Y150">
            <v>141</v>
          </cell>
          <cell r="Z150">
            <v>136.44144165352284</v>
          </cell>
          <cell r="AA150">
            <v>0</v>
          </cell>
          <cell r="AD150">
            <v>0</v>
          </cell>
          <cell r="AE150">
            <v>2155460</v>
          </cell>
          <cell r="AF150">
            <v>0</v>
          </cell>
          <cell r="AG150">
            <v>0</v>
          </cell>
          <cell r="AH150">
            <v>2155460</v>
          </cell>
          <cell r="AI150">
            <v>0</v>
          </cell>
          <cell r="AJ150">
            <v>127932</v>
          </cell>
          <cell r="AK150">
            <v>2283392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2283392</v>
          </cell>
          <cell r="AR150">
            <v>141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BA150">
            <v>141</v>
          </cell>
          <cell r="BB150">
            <v>141</v>
          </cell>
          <cell r="BC150" t="str">
            <v>HUDSON</v>
          </cell>
          <cell r="BD150">
            <v>2155460</v>
          </cell>
          <cell r="BE150">
            <v>2105756</v>
          </cell>
          <cell r="BF150">
            <v>49704</v>
          </cell>
          <cell r="BG150">
            <v>170690.4</v>
          </cell>
          <cell r="BH150">
            <v>69802.400000000009</v>
          </cell>
          <cell r="BL150">
            <v>0</v>
          </cell>
          <cell r="BM150">
            <v>290196.8</v>
          </cell>
          <cell r="BN150">
            <v>94515.433646073274</v>
          </cell>
          <cell r="CA150">
            <v>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32.217782217782208</v>
          </cell>
          <cell r="E151">
            <v>604669</v>
          </cell>
          <cell r="F151">
            <v>0</v>
          </cell>
          <cell r="G151">
            <v>30212</v>
          </cell>
          <cell r="H151">
            <v>634881</v>
          </cell>
          <cell r="J151">
            <v>30212</v>
          </cell>
          <cell r="K151">
            <v>40740.096467849486</v>
          </cell>
          <cell r="L151">
            <v>70952.096467849478</v>
          </cell>
          <cell r="N151">
            <v>563928.90353215055</v>
          </cell>
          <cell r="P151">
            <v>30212</v>
          </cell>
          <cell r="Q151">
            <v>0</v>
          </cell>
          <cell r="R151">
            <v>0</v>
          </cell>
          <cell r="S151">
            <v>40740.096467849486</v>
          </cell>
          <cell r="T151">
            <v>70952.096467849478</v>
          </cell>
          <cell r="V151">
            <v>85562.4</v>
          </cell>
          <cell r="Y151">
            <v>142</v>
          </cell>
          <cell r="Z151">
            <v>32.217782217782208</v>
          </cell>
          <cell r="AA151">
            <v>0</v>
          </cell>
          <cell r="AD151">
            <v>0</v>
          </cell>
          <cell r="AE151">
            <v>604669</v>
          </cell>
          <cell r="AF151">
            <v>0</v>
          </cell>
          <cell r="AG151">
            <v>0</v>
          </cell>
          <cell r="AH151">
            <v>604669</v>
          </cell>
          <cell r="AI151">
            <v>0</v>
          </cell>
          <cell r="AJ151">
            <v>30212</v>
          </cell>
          <cell r="AK151">
            <v>634881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634881</v>
          </cell>
          <cell r="AR151">
            <v>142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BA151">
            <v>142</v>
          </cell>
          <cell r="BB151">
            <v>142</v>
          </cell>
          <cell r="BC151" t="str">
            <v>HULL</v>
          </cell>
          <cell r="BD151">
            <v>604669</v>
          </cell>
          <cell r="BE151">
            <v>569130</v>
          </cell>
          <cell r="BF151">
            <v>35539</v>
          </cell>
          <cell r="BG151">
            <v>19811.399999999998</v>
          </cell>
          <cell r="BH151">
            <v>0</v>
          </cell>
          <cell r="BL151">
            <v>0</v>
          </cell>
          <cell r="BM151">
            <v>55350.399999999994</v>
          </cell>
          <cell r="BN151">
            <v>40740.096467849486</v>
          </cell>
          <cell r="CA151">
            <v>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Y152">
            <v>143</v>
          </cell>
          <cell r="AR152">
            <v>143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BA152">
            <v>143</v>
          </cell>
          <cell r="BB152">
            <v>143</v>
          </cell>
          <cell r="BC152" t="str">
            <v>HUNTINGTON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L152">
            <v>0</v>
          </cell>
          <cell r="BM152">
            <v>0</v>
          </cell>
          <cell r="BN152">
            <v>0</v>
          </cell>
          <cell r="CA152">
            <v>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Y153">
            <v>144</v>
          </cell>
          <cell r="AR153">
            <v>144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BA153">
            <v>144</v>
          </cell>
          <cell r="BB153">
            <v>144</v>
          </cell>
          <cell r="BC153" t="str">
            <v>IPSWICH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L153">
            <v>0</v>
          </cell>
          <cell r="BM153">
            <v>0</v>
          </cell>
          <cell r="BN153">
            <v>0</v>
          </cell>
          <cell r="CA153">
            <v>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20.302870645336398</v>
          </cell>
          <cell r="E154">
            <v>260445</v>
          </cell>
          <cell r="F154">
            <v>0</v>
          </cell>
          <cell r="G154">
            <v>19037</v>
          </cell>
          <cell r="H154">
            <v>279482</v>
          </cell>
          <cell r="J154">
            <v>19037</v>
          </cell>
          <cell r="K154">
            <v>38999.841675718722</v>
          </cell>
          <cell r="L154">
            <v>58036.841675718722</v>
          </cell>
          <cell r="N154">
            <v>221445.15832428128</v>
          </cell>
          <cell r="P154">
            <v>19037</v>
          </cell>
          <cell r="Q154">
            <v>0</v>
          </cell>
          <cell r="R154">
            <v>0</v>
          </cell>
          <cell r="S154">
            <v>38999.841675718722</v>
          </cell>
          <cell r="T154">
            <v>58036.841675718722</v>
          </cell>
          <cell r="V154">
            <v>107384.6</v>
          </cell>
          <cell r="Y154">
            <v>145</v>
          </cell>
          <cell r="Z154">
            <v>20.302870645336398</v>
          </cell>
          <cell r="AA154">
            <v>0</v>
          </cell>
          <cell r="AD154">
            <v>0</v>
          </cell>
          <cell r="AE154">
            <v>260445</v>
          </cell>
          <cell r="AF154">
            <v>0</v>
          </cell>
          <cell r="AG154">
            <v>0</v>
          </cell>
          <cell r="AH154">
            <v>260445</v>
          </cell>
          <cell r="AI154">
            <v>0</v>
          </cell>
          <cell r="AJ154">
            <v>19037</v>
          </cell>
          <cell r="AK154">
            <v>279482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279482</v>
          </cell>
          <cell r="AR154">
            <v>145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BA154">
            <v>145</v>
          </cell>
          <cell r="BB154">
            <v>145</v>
          </cell>
          <cell r="BC154" t="str">
            <v>KINGSTON</v>
          </cell>
          <cell r="BD154">
            <v>260445</v>
          </cell>
          <cell r="BE154">
            <v>230717</v>
          </cell>
          <cell r="BF154">
            <v>29728</v>
          </cell>
          <cell r="BG154">
            <v>35317.199999999997</v>
          </cell>
          <cell r="BH154">
            <v>23302.400000000001</v>
          </cell>
          <cell r="BL154">
            <v>0</v>
          </cell>
          <cell r="BM154">
            <v>88347.6</v>
          </cell>
          <cell r="BN154">
            <v>38999.841675718722</v>
          </cell>
          <cell r="CA154">
            <v>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Y155">
            <v>146</v>
          </cell>
          <cell r="AR155">
            <v>146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BA155">
            <v>146</v>
          </cell>
          <cell r="BB155">
            <v>146</v>
          </cell>
          <cell r="BC155" t="str">
            <v>LAKEVILLE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L155">
            <v>0</v>
          </cell>
          <cell r="BM155">
            <v>0</v>
          </cell>
          <cell r="BN155">
            <v>0</v>
          </cell>
          <cell r="CA155">
            <v>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Y156">
            <v>147</v>
          </cell>
          <cell r="AR156">
            <v>147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BA156">
            <v>147</v>
          </cell>
          <cell r="BB156">
            <v>147</v>
          </cell>
          <cell r="BC156" t="str">
            <v>LANCASTER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L156">
            <v>0</v>
          </cell>
          <cell r="BM156">
            <v>0</v>
          </cell>
          <cell r="BN156">
            <v>0</v>
          </cell>
          <cell r="CA156">
            <v>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Y157">
            <v>148</v>
          </cell>
          <cell r="AR157">
            <v>148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BA157">
            <v>148</v>
          </cell>
          <cell r="BB157">
            <v>148</v>
          </cell>
          <cell r="BC157" t="str">
            <v>LANESBOROUGH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L157">
            <v>0</v>
          </cell>
          <cell r="BM157">
            <v>0</v>
          </cell>
          <cell r="BN157">
            <v>0</v>
          </cell>
          <cell r="CA157">
            <v>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2009.2096182526038</v>
          </cell>
          <cell r="E158">
            <v>28091684</v>
          </cell>
          <cell r="F158">
            <v>829256</v>
          </cell>
          <cell r="G158">
            <v>1883933</v>
          </cell>
          <cell r="H158">
            <v>30804873</v>
          </cell>
          <cell r="J158">
            <v>1883933</v>
          </cell>
          <cell r="K158">
            <v>3889029.5171885649</v>
          </cell>
          <cell r="L158">
            <v>5772962.5171885649</v>
          </cell>
          <cell r="N158">
            <v>25031910.482811436</v>
          </cell>
          <cell r="P158">
            <v>1883933</v>
          </cell>
          <cell r="Q158">
            <v>0</v>
          </cell>
          <cell r="R158">
            <v>0</v>
          </cell>
          <cell r="S158">
            <v>3889029.5171885649</v>
          </cell>
          <cell r="T158">
            <v>5772962.5171885649</v>
          </cell>
          <cell r="V158">
            <v>8065523.4000000004</v>
          </cell>
          <cell r="Y158">
            <v>149</v>
          </cell>
          <cell r="Z158">
            <v>2009.2096182526038</v>
          </cell>
          <cell r="AA158">
            <v>0</v>
          </cell>
          <cell r="AD158">
            <v>0</v>
          </cell>
          <cell r="AE158">
            <v>28091684</v>
          </cell>
          <cell r="AF158">
            <v>0</v>
          </cell>
          <cell r="AG158">
            <v>0</v>
          </cell>
          <cell r="AH158">
            <v>28091684</v>
          </cell>
          <cell r="AI158">
            <v>829256</v>
          </cell>
          <cell r="AJ158">
            <v>1883933</v>
          </cell>
          <cell r="AK158">
            <v>30804873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30804873</v>
          </cell>
          <cell r="AR158">
            <v>149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BA158">
            <v>149</v>
          </cell>
          <cell r="BB158">
            <v>149</v>
          </cell>
          <cell r="BC158" t="str">
            <v>LAWRENCE</v>
          </cell>
          <cell r="BD158">
            <v>28091684</v>
          </cell>
          <cell r="BE158">
            <v>24552625</v>
          </cell>
          <cell r="BF158">
            <v>3539059</v>
          </cell>
          <cell r="BG158">
            <v>1333066.2</v>
          </cell>
          <cell r="BH158">
            <v>1309465.2000000002</v>
          </cell>
          <cell r="BL158">
            <v>0</v>
          </cell>
          <cell r="BM158">
            <v>6181590.4000000004</v>
          </cell>
          <cell r="BN158">
            <v>3889029.5171885649</v>
          </cell>
          <cell r="CA158">
            <v>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451.6</v>
          </cell>
          <cell r="Y159">
            <v>150</v>
          </cell>
          <cell r="AR159">
            <v>150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BA159">
            <v>150</v>
          </cell>
          <cell r="BB159">
            <v>150</v>
          </cell>
          <cell r="BC159" t="str">
            <v>LEE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451.6</v>
          </cell>
          <cell r="BL159">
            <v>0</v>
          </cell>
          <cell r="BM159">
            <v>451.6</v>
          </cell>
          <cell r="BN159">
            <v>0</v>
          </cell>
          <cell r="CA159">
            <v>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22.165845330815852</v>
          </cell>
          <cell r="E160">
            <v>303233</v>
          </cell>
          <cell r="F160">
            <v>0</v>
          </cell>
          <cell r="G160">
            <v>20778</v>
          </cell>
          <cell r="H160">
            <v>324011</v>
          </cell>
          <cell r="J160">
            <v>20778</v>
          </cell>
          <cell r="K160">
            <v>53437.208249491028</v>
          </cell>
          <cell r="L160">
            <v>74215.208249491028</v>
          </cell>
          <cell r="N160">
            <v>249795.79175050897</v>
          </cell>
          <cell r="P160">
            <v>20778</v>
          </cell>
          <cell r="Q160">
            <v>0</v>
          </cell>
          <cell r="R160">
            <v>0</v>
          </cell>
          <cell r="S160">
            <v>53437.208249491028</v>
          </cell>
          <cell r="T160">
            <v>74215.208249491028</v>
          </cell>
          <cell r="V160">
            <v>110126.8</v>
          </cell>
          <cell r="Y160">
            <v>151</v>
          </cell>
          <cell r="Z160">
            <v>22.165845330815852</v>
          </cell>
          <cell r="AA160">
            <v>0</v>
          </cell>
          <cell r="AD160">
            <v>0</v>
          </cell>
          <cell r="AE160">
            <v>303233</v>
          </cell>
          <cell r="AF160">
            <v>0</v>
          </cell>
          <cell r="AG160">
            <v>0</v>
          </cell>
          <cell r="AH160">
            <v>303233</v>
          </cell>
          <cell r="AI160">
            <v>0</v>
          </cell>
          <cell r="AJ160">
            <v>20778</v>
          </cell>
          <cell r="AK160">
            <v>324011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324011</v>
          </cell>
          <cell r="AR160">
            <v>151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BA160">
            <v>151</v>
          </cell>
          <cell r="BB160">
            <v>151</v>
          </cell>
          <cell r="BC160" t="str">
            <v>LEICESTER</v>
          </cell>
          <cell r="BD160">
            <v>303233</v>
          </cell>
          <cell r="BE160">
            <v>254840</v>
          </cell>
          <cell r="BF160">
            <v>48393</v>
          </cell>
          <cell r="BG160">
            <v>19213.8</v>
          </cell>
          <cell r="BH160">
            <v>21742</v>
          </cell>
          <cell r="BL160">
            <v>0</v>
          </cell>
          <cell r="BM160">
            <v>89348.800000000003</v>
          </cell>
          <cell r="BN160">
            <v>53437.208249491028</v>
          </cell>
          <cell r="CA160">
            <v>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0.97580645161290336</v>
          </cell>
          <cell r="E161">
            <v>25599</v>
          </cell>
          <cell r="F161">
            <v>0</v>
          </cell>
          <cell r="G161">
            <v>917</v>
          </cell>
          <cell r="H161">
            <v>26516</v>
          </cell>
          <cell r="J161">
            <v>917</v>
          </cell>
          <cell r="K161">
            <v>4151.8671280043854</v>
          </cell>
          <cell r="L161">
            <v>5068.8671280043854</v>
          </cell>
          <cell r="N161">
            <v>21447.132871995615</v>
          </cell>
          <cell r="P161">
            <v>917</v>
          </cell>
          <cell r="Q161">
            <v>0</v>
          </cell>
          <cell r="R161">
            <v>0</v>
          </cell>
          <cell r="S161">
            <v>4151.8671280043854</v>
          </cell>
          <cell r="T161">
            <v>5068.8671280043854</v>
          </cell>
          <cell r="V161">
            <v>16731.8</v>
          </cell>
          <cell r="Y161">
            <v>152</v>
          </cell>
          <cell r="Z161">
            <v>0.97580645161290336</v>
          </cell>
          <cell r="AA161">
            <v>0</v>
          </cell>
          <cell r="AD161">
            <v>0</v>
          </cell>
          <cell r="AE161">
            <v>25599</v>
          </cell>
          <cell r="AF161">
            <v>0</v>
          </cell>
          <cell r="AG161">
            <v>0</v>
          </cell>
          <cell r="AH161">
            <v>25599</v>
          </cell>
          <cell r="AI161">
            <v>0</v>
          </cell>
          <cell r="AJ161">
            <v>917</v>
          </cell>
          <cell r="AK161">
            <v>26516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26516</v>
          </cell>
          <cell r="AR161">
            <v>152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BA161">
            <v>152</v>
          </cell>
          <cell r="BB161">
            <v>152</v>
          </cell>
          <cell r="BC161" t="str">
            <v>LENOX</v>
          </cell>
          <cell r="BD161">
            <v>25599</v>
          </cell>
          <cell r="BE161">
            <v>26358</v>
          </cell>
          <cell r="BF161">
            <v>0</v>
          </cell>
          <cell r="BG161">
            <v>15814.8</v>
          </cell>
          <cell r="BH161">
            <v>0</v>
          </cell>
          <cell r="BL161">
            <v>0</v>
          </cell>
          <cell r="BM161">
            <v>15814.8</v>
          </cell>
          <cell r="BN161">
            <v>4151.8671280043854</v>
          </cell>
          <cell r="CA161">
            <v>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92.011207138420929</v>
          </cell>
          <cell r="E162">
            <v>1089992</v>
          </cell>
          <cell r="F162">
            <v>0</v>
          </cell>
          <cell r="G162">
            <v>86272</v>
          </cell>
          <cell r="H162">
            <v>1176264</v>
          </cell>
          <cell r="J162">
            <v>86272</v>
          </cell>
          <cell r="K162">
            <v>97607.360647815687</v>
          </cell>
          <cell r="L162">
            <v>183879.36064781569</v>
          </cell>
          <cell r="N162">
            <v>992384.63935218425</v>
          </cell>
          <cell r="P162">
            <v>86272</v>
          </cell>
          <cell r="Q162">
            <v>0</v>
          </cell>
          <cell r="R162">
            <v>0</v>
          </cell>
          <cell r="S162">
            <v>97607.360647815687</v>
          </cell>
          <cell r="T162">
            <v>183879.36064781569</v>
          </cell>
          <cell r="V162">
            <v>198252.59999999998</v>
          </cell>
          <cell r="Y162">
            <v>153</v>
          </cell>
          <cell r="Z162">
            <v>92.011207138420929</v>
          </cell>
          <cell r="AA162">
            <v>0</v>
          </cell>
          <cell r="AD162">
            <v>0</v>
          </cell>
          <cell r="AE162">
            <v>1089992</v>
          </cell>
          <cell r="AF162">
            <v>0</v>
          </cell>
          <cell r="AG162">
            <v>0</v>
          </cell>
          <cell r="AH162">
            <v>1089992</v>
          </cell>
          <cell r="AI162">
            <v>0</v>
          </cell>
          <cell r="AJ162">
            <v>86272</v>
          </cell>
          <cell r="AK162">
            <v>1176264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1176264</v>
          </cell>
          <cell r="AR162">
            <v>153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BA162">
            <v>153</v>
          </cell>
          <cell r="BB162">
            <v>153</v>
          </cell>
          <cell r="BC162" t="str">
            <v>LEOMINSTER</v>
          </cell>
          <cell r="BD162">
            <v>1089992</v>
          </cell>
          <cell r="BE162">
            <v>996330</v>
          </cell>
          <cell r="BF162">
            <v>93662</v>
          </cell>
          <cell r="BG162">
            <v>15028.199999999999</v>
          </cell>
          <cell r="BH162">
            <v>3290.4</v>
          </cell>
          <cell r="BL162">
            <v>0</v>
          </cell>
          <cell r="BM162">
            <v>111980.59999999999</v>
          </cell>
          <cell r="BN162">
            <v>97607.360647815687</v>
          </cell>
          <cell r="CA162">
            <v>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6.4888888888888898</v>
          </cell>
          <cell r="E163">
            <v>138061</v>
          </cell>
          <cell r="F163">
            <v>0</v>
          </cell>
          <cell r="G163">
            <v>6083</v>
          </cell>
          <cell r="H163">
            <v>144144</v>
          </cell>
          <cell r="J163">
            <v>6083</v>
          </cell>
          <cell r="K163">
            <v>15220.600548514996</v>
          </cell>
          <cell r="L163">
            <v>21303.600548514994</v>
          </cell>
          <cell r="N163">
            <v>122840.39945148501</v>
          </cell>
          <cell r="P163">
            <v>6083</v>
          </cell>
          <cell r="Q163">
            <v>0</v>
          </cell>
          <cell r="R163">
            <v>0</v>
          </cell>
          <cell r="S163">
            <v>15220.600548514996</v>
          </cell>
          <cell r="T163">
            <v>21303.600548514994</v>
          </cell>
          <cell r="V163">
            <v>45502.6</v>
          </cell>
          <cell r="Y163">
            <v>154</v>
          </cell>
          <cell r="Z163">
            <v>6.4888888888888898</v>
          </cell>
          <cell r="AA163">
            <v>0</v>
          </cell>
          <cell r="AD163">
            <v>0</v>
          </cell>
          <cell r="AE163">
            <v>138061</v>
          </cell>
          <cell r="AF163">
            <v>0</v>
          </cell>
          <cell r="AG163">
            <v>0</v>
          </cell>
          <cell r="AH163">
            <v>138061</v>
          </cell>
          <cell r="AI163">
            <v>0</v>
          </cell>
          <cell r="AJ163">
            <v>6083</v>
          </cell>
          <cell r="AK163">
            <v>144144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144144</v>
          </cell>
          <cell r="AR163">
            <v>154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BA163">
            <v>154</v>
          </cell>
          <cell r="BB163">
            <v>154</v>
          </cell>
          <cell r="BC163" t="str">
            <v>LEVERETT</v>
          </cell>
          <cell r="BD163">
            <v>138061</v>
          </cell>
          <cell r="BE163">
            <v>125364</v>
          </cell>
          <cell r="BF163">
            <v>12697</v>
          </cell>
          <cell r="BG163">
            <v>9612.6</v>
          </cell>
          <cell r="BH163">
            <v>17110</v>
          </cell>
          <cell r="BL163">
            <v>0</v>
          </cell>
          <cell r="BM163">
            <v>39419.599999999999</v>
          </cell>
          <cell r="BN163">
            <v>15220.600548514996</v>
          </cell>
          <cell r="CA163">
            <v>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2.1459611451942746</v>
          </cell>
          <cell r="E164">
            <v>43101</v>
          </cell>
          <cell r="F164">
            <v>0</v>
          </cell>
          <cell r="G164">
            <v>2012</v>
          </cell>
          <cell r="H164">
            <v>45113</v>
          </cell>
          <cell r="J164">
            <v>2012</v>
          </cell>
          <cell r="K164">
            <v>8363</v>
          </cell>
          <cell r="L164">
            <v>10375</v>
          </cell>
          <cell r="N164">
            <v>34738</v>
          </cell>
          <cell r="P164">
            <v>2012</v>
          </cell>
          <cell r="Q164">
            <v>0</v>
          </cell>
          <cell r="R164">
            <v>0</v>
          </cell>
          <cell r="S164">
            <v>8363</v>
          </cell>
          <cell r="T164">
            <v>10375</v>
          </cell>
          <cell r="V164">
            <v>12681.4</v>
          </cell>
          <cell r="Y164">
            <v>155</v>
          </cell>
          <cell r="Z164">
            <v>2.1459611451942746</v>
          </cell>
          <cell r="AA164">
            <v>0</v>
          </cell>
          <cell r="AD164">
            <v>0</v>
          </cell>
          <cell r="AE164">
            <v>43101</v>
          </cell>
          <cell r="AF164">
            <v>0</v>
          </cell>
          <cell r="AG164">
            <v>0</v>
          </cell>
          <cell r="AH164">
            <v>43101</v>
          </cell>
          <cell r="AI164">
            <v>0</v>
          </cell>
          <cell r="AJ164">
            <v>2012</v>
          </cell>
          <cell r="AK164">
            <v>45113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45113</v>
          </cell>
          <cell r="AR164">
            <v>155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BA164">
            <v>155</v>
          </cell>
          <cell r="BB164">
            <v>155</v>
          </cell>
          <cell r="BC164" t="str">
            <v>LEXINGTON</v>
          </cell>
          <cell r="BD164">
            <v>43101</v>
          </cell>
          <cell r="BE164">
            <v>34738</v>
          </cell>
          <cell r="BF164">
            <v>8363</v>
          </cell>
          <cell r="BG164">
            <v>0</v>
          </cell>
          <cell r="BH164">
            <v>2306.4</v>
          </cell>
          <cell r="BL164">
            <v>0</v>
          </cell>
          <cell r="BM164">
            <v>10669.4</v>
          </cell>
          <cell r="BN164">
            <v>8363</v>
          </cell>
          <cell r="CA164">
            <v>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Y165">
            <v>156</v>
          </cell>
          <cell r="AR165">
            <v>156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BA165">
            <v>156</v>
          </cell>
          <cell r="BB165">
            <v>156</v>
          </cell>
          <cell r="BC165" t="str">
            <v>LEYDEN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L165">
            <v>0</v>
          </cell>
          <cell r="BM165">
            <v>0</v>
          </cell>
          <cell r="BN165">
            <v>0</v>
          </cell>
          <cell r="CA165">
            <v>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Y166">
            <v>157</v>
          </cell>
          <cell r="AR166">
            <v>157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BA166">
            <v>157</v>
          </cell>
          <cell r="BB166">
            <v>157</v>
          </cell>
          <cell r="BC166" t="str">
            <v>LINCOLN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L166">
            <v>0</v>
          </cell>
          <cell r="BM166">
            <v>0</v>
          </cell>
          <cell r="BN166">
            <v>0</v>
          </cell>
          <cell r="CA166">
            <v>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54.399177632869574</v>
          </cell>
          <cell r="E167">
            <v>887700</v>
          </cell>
          <cell r="F167">
            <v>0</v>
          </cell>
          <cell r="G167">
            <v>51011</v>
          </cell>
          <cell r="H167">
            <v>938711</v>
          </cell>
          <cell r="J167">
            <v>51011</v>
          </cell>
          <cell r="K167">
            <v>40650</v>
          </cell>
          <cell r="L167">
            <v>91661</v>
          </cell>
          <cell r="N167">
            <v>847050</v>
          </cell>
          <cell r="P167">
            <v>51011</v>
          </cell>
          <cell r="Q167">
            <v>0</v>
          </cell>
          <cell r="R167">
            <v>0</v>
          </cell>
          <cell r="S167">
            <v>40650</v>
          </cell>
          <cell r="T167">
            <v>91661</v>
          </cell>
          <cell r="V167">
            <v>117074.6</v>
          </cell>
          <cell r="Y167">
            <v>158</v>
          </cell>
          <cell r="Z167">
            <v>54.399177632869574</v>
          </cell>
          <cell r="AA167">
            <v>0</v>
          </cell>
          <cell r="AD167">
            <v>0</v>
          </cell>
          <cell r="AE167">
            <v>887700</v>
          </cell>
          <cell r="AF167">
            <v>0</v>
          </cell>
          <cell r="AG167">
            <v>0</v>
          </cell>
          <cell r="AH167">
            <v>887700</v>
          </cell>
          <cell r="AI167">
            <v>0</v>
          </cell>
          <cell r="AJ167">
            <v>51011</v>
          </cell>
          <cell r="AK167">
            <v>938711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938711</v>
          </cell>
          <cell r="AR167">
            <v>158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BA167">
            <v>158</v>
          </cell>
          <cell r="BB167">
            <v>158</v>
          </cell>
          <cell r="BC167" t="str">
            <v>LITTLETON</v>
          </cell>
          <cell r="BD167">
            <v>887700</v>
          </cell>
          <cell r="BE167">
            <v>847050</v>
          </cell>
          <cell r="BF167">
            <v>40650</v>
          </cell>
          <cell r="BG167">
            <v>0</v>
          </cell>
          <cell r="BH167">
            <v>25413.600000000002</v>
          </cell>
          <cell r="BL167">
            <v>0</v>
          </cell>
          <cell r="BM167">
            <v>66063.600000000006</v>
          </cell>
          <cell r="BN167">
            <v>40650</v>
          </cell>
          <cell r="CA167">
            <v>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10.437710437710443</v>
          </cell>
          <cell r="E168">
            <v>159247</v>
          </cell>
          <cell r="F168">
            <v>0</v>
          </cell>
          <cell r="G168">
            <v>9786</v>
          </cell>
          <cell r="H168">
            <v>169033</v>
          </cell>
          <cell r="J168">
            <v>9786</v>
          </cell>
          <cell r="K168">
            <v>13035</v>
          </cell>
          <cell r="L168">
            <v>22821</v>
          </cell>
          <cell r="N168">
            <v>146212</v>
          </cell>
          <cell r="P168">
            <v>9786</v>
          </cell>
          <cell r="Q168">
            <v>0</v>
          </cell>
          <cell r="R168">
            <v>0</v>
          </cell>
          <cell r="S168">
            <v>13035</v>
          </cell>
          <cell r="T168">
            <v>22821</v>
          </cell>
          <cell r="V168">
            <v>44684.2</v>
          </cell>
          <cell r="Y168">
            <v>159</v>
          </cell>
          <cell r="Z168">
            <v>10.437710437710443</v>
          </cell>
          <cell r="AA168">
            <v>0</v>
          </cell>
          <cell r="AD168">
            <v>0</v>
          </cell>
          <cell r="AE168">
            <v>159247</v>
          </cell>
          <cell r="AF168">
            <v>0</v>
          </cell>
          <cell r="AG168">
            <v>0</v>
          </cell>
          <cell r="AH168">
            <v>159247</v>
          </cell>
          <cell r="AI168">
            <v>0</v>
          </cell>
          <cell r="AJ168">
            <v>9786</v>
          </cell>
          <cell r="AK168">
            <v>169033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169033</v>
          </cell>
          <cell r="AR168">
            <v>159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BA168">
            <v>159</v>
          </cell>
          <cell r="BB168">
            <v>159</v>
          </cell>
          <cell r="BC168" t="str">
            <v>LONGMEADOW</v>
          </cell>
          <cell r="BD168">
            <v>159247</v>
          </cell>
          <cell r="BE168">
            <v>146212</v>
          </cell>
          <cell r="BF168">
            <v>13035</v>
          </cell>
          <cell r="BG168">
            <v>0</v>
          </cell>
          <cell r="BH168">
            <v>21863.200000000001</v>
          </cell>
          <cell r="BL168">
            <v>0</v>
          </cell>
          <cell r="BM168">
            <v>34898.199999999997</v>
          </cell>
          <cell r="BN168">
            <v>13035</v>
          </cell>
          <cell r="CA168">
            <v>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2090.4528394641934</v>
          </cell>
          <cell r="E169">
            <v>27995292</v>
          </cell>
          <cell r="F169">
            <v>0</v>
          </cell>
          <cell r="G169">
            <v>1960113</v>
          </cell>
          <cell r="H169">
            <v>29955405</v>
          </cell>
          <cell r="J169">
            <v>1960113</v>
          </cell>
          <cell r="K169">
            <v>4205205.8171474235</v>
          </cell>
          <cell r="L169">
            <v>6165318.8171474235</v>
          </cell>
          <cell r="N169">
            <v>23790086.182852577</v>
          </cell>
          <cell r="P169">
            <v>1960113</v>
          </cell>
          <cell r="Q169">
            <v>0</v>
          </cell>
          <cell r="R169">
            <v>0</v>
          </cell>
          <cell r="S169">
            <v>4205205.8171474235</v>
          </cell>
          <cell r="T169">
            <v>6165318.8171474235</v>
          </cell>
          <cell r="V169">
            <v>8024410.4000000004</v>
          </cell>
          <cell r="Y169">
            <v>160</v>
          </cell>
          <cell r="Z169">
            <v>2090.4528394641934</v>
          </cell>
          <cell r="AA169">
            <v>0</v>
          </cell>
          <cell r="AD169">
            <v>0</v>
          </cell>
          <cell r="AE169">
            <v>27995292</v>
          </cell>
          <cell r="AF169">
            <v>0</v>
          </cell>
          <cell r="AG169">
            <v>0</v>
          </cell>
          <cell r="AH169">
            <v>27995292</v>
          </cell>
          <cell r="AI169">
            <v>0</v>
          </cell>
          <cell r="AJ169">
            <v>1960113</v>
          </cell>
          <cell r="AK169">
            <v>29955405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29955405</v>
          </cell>
          <cell r="AR169">
            <v>160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BA169">
            <v>160</v>
          </cell>
          <cell r="BB169">
            <v>160</v>
          </cell>
          <cell r="BC169" t="str">
            <v>LOWELL</v>
          </cell>
          <cell r="BD169">
            <v>27995292</v>
          </cell>
          <cell r="BE169">
            <v>24299047</v>
          </cell>
          <cell r="BF169">
            <v>3696245</v>
          </cell>
          <cell r="BG169">
            <v>1938673.2</v>
          </cell>
          <cell r="BH169">
            <v>429379.2</v>
          </cell>
          <cell r="BL169">
            <v>0</v>
          </cell>
          <cell r="BM169">
            <v>6064297.4000000004</v>
          </cell>
          <cell r="BN169">
            <v>4205205.8171474235</v>
          </cell>
          <cell r="CA169">
            <v>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30.054501075971476</v>
          </cell>
          <cell r="E170">
            <v>561725</v>
          </cell>
          <cell r="F170">
            <v>0</v>
          </cell>
          <cell r="G170">
            <v>28182</v>
          </cell>
          <cell r="H170">
            <v>589907</v>
          </cell>
          <cell r="J170">
            <v>28182</v>
          </cell>
          <cell r="K170">
            <v>131687.93801815086</v>
          </cell>
          <cell r="L170">
            <v>159869.93801815086</v>
          </cell>
          <cell r="N170">
            <v>430037.06198184914</v>
          </cell>
          <cell r="P170">
            <v>28182</v>
          </cell>
          <cell r="Q170">
            <v>0</v>
          </cell>
          <cell r="R170">
            <v>0</v>
          </cell>
          <cell r="S170">
            <v>131687.93801815086</v>
          </cell>
          <cell r="T170">
            <v>159869.93801815086</v>
          </cell>
          <cell r="V170">
            <v>222914.8</v>
          </cell>
          <cell r="Y170">
            <v>161</v>
          </cell>
          <cell r="Z170">
            <v>30.054501075971476</v>
          </cell>
          <cell r="AA170">
            <v>0</v>
          </cell>
          <cell r="AD170">
            <v>0</v>
          </cell>
          <cell r="AE170">
            <v>561725</v>
          </cell>
          <cell r="AF170">
            <v>0</v>
          </cell>
          <cell r="AG170">
            <v>0</v>
          </cell>
          <cell r="AH170">
            <v>561725</v>
          </cell>
          <cell r="AI170">
            <v>0</v>
          </cell>
          <cell r="AJ170">
            <v>28182</v>
          </cell>
          <cell r="AK170">
            <v>589907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589907</v>
          </cell>
          <cell r="AR170">
            <v>161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BA170">
            <v>161</v>
          </cell>
          <cell r="BB170">
            <v>161</v>
          </cell>
          <cell r="BC170" t="str">
            <v>LUDLOW</v>
          </cell>
          <cell r="BD170">
            <v>561725</v>
          </cell>
          <cell r="BE170">
            <v>448298</v>
          </cell>
          <cell r="BF170">
            <v>113427</v>
          </cell>
          <cell r="BG170">
            <v>69557.399999999994</v>
          </cell>
          <cell r="BH170">
            <v>11748.400000000001</v>
          </cell>
          <cell r="BL170">
            <v>0</v>
          </cell>
          <cell r="BM170">
            <v>194732.79999999999</v>
          </cell>
          <cell r="BN170">
            <v>131687.93801815086</v>
          </cell>
          <cell r="CA170">
            <v>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28.011185589830465</v>
          </cell>
          <cell r="E171">
            <v>362102</v>
          </cell>
          <cell r="F171">
            <v>0</v>
          </cell>
          <cell r="G171">
            <v>26264</v>
          </cell>
          <cell r="H171">
            <v>388366</v>
          </cell>
          <cell r="J171">
            <v>26264</v>
          </cell>
          <cell r="K171">
            <v>14434.503400093108</v>
          </cell>
          <cell r="L171">
            <v>40698.503400093105</v>
          </cell>
          <cell r="N171">
            <v>347667.49659990688</v>
          </cell>
          <cell r="P171">
            <v>26264</v>
          </cell>
          <cell r="Q171">
            <v>0</v>
          </cell>
          <cell r="R171">
            <v>0</v>
          </cell>
          <cell r="S171">
            <v>14434.503400093108</v>
          </cell>
          <cell r="T171">
            <v>40698.503400093105</v>
          </cell>
          <cell r="V171">
            <v>58987</v>
          </cell>
          <cell r="Y171">
            <v>162</v>
          </cell>
          <cell r="Z171">
            <v>28.011185589830465</v>
          </cell>
          <cell r="AA171">
            <v>0</v>
          </cell>
          <cell r="AD171">
            <v>0</v>
          </cell>
          <cell r="AE171">
            <v>362102</v>
          </cell>
          <cell r="AF171">
            <v>0</v>
          </cell>
          <cell r="AG171">
            <v>0</v>
          </cell>
          <cell r="AH171">
            <v>362102</v>
          </cell>
          <cell r="AI171">
            <v>0</v>
          </cell>
          <cell r="AJ171">
            <v>26264</v>
          </cell>
          <cell r="AK171">
            <v>388366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388366</v>
          </cell>
          <cell r="AR171">
            <v>162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BA171">
            <v>162</v>
          </cell>
          <cell r="BB171">
            <v>162</v>
          </cell>
          <cell r="BC171" t="str">
            <v>LUNENBURG</v>
          </cell>
          <cell r="BD171">
            <v>362102</v>
          </cell>
          <cell r="BE171">
            <v>350474</v>
          </cell>
          <cell r="BF171">
            <v>11628</v>
          </cell>
          <cell r="BG171">
            <v>10690.199999999999</v>
          </cell>
          <cell r="BH171">
            <v>10404.800000000001</v>
          </cell>
          <cell r="BL171">
            <v>0</v>
          </cell>
          <cell r="BM171">
            <v>32723</v>
          </cell>
          <cell r="BN171">
            <v>14434.503400093108</v>
          </cell>
          <cell r="CA171">
            <v>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1835.4423189364452</v>
          </cell>
          <cell r="E172">
            <v>25653583</v>
          </cell>
          <cell r="F172">
            <v>628946</v>
          </cell>
          <cell r="G172">
            <v>1720998</v>
          </cell>
          <cell r="H172">
            <v>28003527</v>
          </cell>
          <cell r="J172">
            <v>1720998</v>
          </cell>
          <cell r="K172">
            <v>4396930.8385956101</v>
          </cell>
          <cell r="L172">
            <v>6117928.8385956101</v>
          </cell>
          <cell r="N172">
            <v>21885598.16140439</v>
          </cell>
          <cell r="P172">
            <v>1720998</v>
          </cell>
          <cell r="Q172">
            <v>0</v>
          </cell>
          <cell r="R172">
            <v>0</v>
          </cell>
          <cell r="S172">
            <v>4396930.8385956101</v>
          </cell>
          <cell r="T172">
            <v>6117928.8385956101</v>
          </cell>
          <cell r="V172">
            <v>7413889</v>
          </cell>
          <cell r="Y172">
            <v>163</v>
          </cell>
          <cell r="Z172">
            <v>1835.4423189364452</v>
          </cell>
          <cell r="AA172">
            <v>0</v>
          </cell>
          <cell r="AD172">
            <v>0</v>
          </cell>
          <cell r="AE172">
            <v>25653583</v>
          </cell>
          <cell r="AF172">
            <v>0</v>
          </cell>
          <cell r="AG172">
            <v>0</v>
          </cell>
          <cell r="AH172">
            <v>25653583</v>
          </cell>
          <cell r="AI172">
            <v>628946</v>
          </cell>
          <cell r="AJ172">
            <v>1720998</v>
          </cell>
          <cell r="AK172">
            <v>28003527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28003527</v>
          </cell>
          <cell r="AR172">
            <v>163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BA172">
            <v>163</v>
          </cell>
          <cell r="BB172">
            <v>163</v>
          </cell>
          <cell r="BC172" t="str">
            <v>LYNN</v>
          </cell>
          <cell r="BD172">
            <v>25653583</v>
          </cell>
          <cell r="BE172">
            <v>21439334</v>
          </cell>
          <cell r="BF172">
            <v>4214249</v>
          </cell>
          <cell r="BG172">
            <v>695850</v>
          </cell>
          <cell r="BH172">
            <v>782792</v>
          </cell>
          <cell r="BL172">
            <v>0</v>
          </cell>
          <cell r="BM172">
            <v>5692891</v>
          </cell>
          <cell r="BN172">
            <v>4396930.8385956101</v>
          </cell>
          <cell r="CA172">
            <v>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4.1508603646937585</v>
          </cell>
          <cell r="E173">
            <v>77571</v>
          </cell>
          <cell r="F173">
            <v>0</v>
          </cell>
          <cell r="G173">
            <v>3887</v>
          </cell>
          <cell r="H173">
            <v>81458</v>
          </cell>
          <cell r="J173">
            <v>3887</v>
          </cell>
          <cell r="K173">
            <v>890</v>
          </cell>
          <cell r="L173">
            <v>4777</v>
          </cell>
          <cell r="N173">
            <v>76681</v>
          </cell>
          <cell r="P173">
            <v>3887</v>
          </cell>
          <cell r="Q173">
            <v>0</v>
          </cell>
          <cell r="R173">
            <v>0</v>
          </cell>
          <cell r="S173">
            <v>890</v>
          </cell>
          <cell r="T173">
            <v>4777</v>
          </cell>
          <cell r="V173">
            <v>20104.599999999999</v>
          </cell>
          <cell r="Y173">
            <v>164</v>
          </cell>
          <cell r="Z173">
            <v>4.1508603646937585</v>
          </cell>
          <cell r="AA173">
            <v>0</v>
          </cell>
          <cell r="AD173">
            <v>0</v>
          </cell>
          <cell r="AE173">
            <v>77571</v>
          </cell>
          <cell r="AF173">
            <v>0</v>
          </cell>
          <cell r="AG173">
            <v>0</v>
          </cell>
          <cell r="AH173">
            <v>77571</v>
          </cell>
          <cell r="AI173">
            <v>0</v>
          </cell>
          <cell r="AJ173">
            <v>3887</v>
          </cell>
          <cell r="AK173">
            <v>81458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81458</v>
          </cell>
          <cell r="AR173">
            <v>164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BA173">
            <v>164</v>
          </cell>
          <cell r="BB173">
            <v>164</v>
          </cell>
          <cell r="BC173" t="str">
            <v>LYNNFIELD</v>
          </cell>
          <cell r="BD173">
            <v>77571</v>
          </cell>
          <cell r="BE173">
            <v>76681</v>
          </cell>
          <cell r="BF173">
            <v>890</v>
          </cell>
          <cell r="BG173">
            <v>0</v>
          </cell>
          <cell r="BH173">
            <v>15327.6</v>
          </cell>
          <cell r="BL173">
            <v>0</v>
          </cell>
          <cell r="BM173">
            <v>16217.6</v>
          </cell>
          <cell r="BN173">
            <v>890</v>
          </cell>
          <cell r="CA173">
            <v>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876.93339008744522</v>
          </cell>
          <cell r="E174">
            <v>9927230.1066999789</v>
          </cell>
          <cell r="F174">
            <v>84053</v>
          </cell>
          <cell r="G174">
            <v>745222</v>
          </cell>
          <cell r="H174">
            <v>10756505.106699979</v>
          </cell>
          <cell r="J174">
            <v>745222</v>
          </cell>
          <cell r="K174">
            <v>425232.13352130464</v>
          </cell>
          <cell r="L174">
            <v>1170454.1335213047</v>
          </cell>
          <cell r="N174">
            <v>9586050.9731786735</v>
          </cell>
          <cell r="P174">
            <v>822270</v>
          </cell>
          <cell r="Q174">
            <v>1150214.893300018</v>
          </cell>
          <cell r="R174">
            <v>77048</v>
          </cell>
          <cell r="S174">
            <v>425232.13352130464</v>
          </cell>
          <cell r="T174">
            <v>2320669.0268213227</v>
          </cell>
          <cell r="V174">
            <v>2510187.3590662889</v>
          </cell>
          <cell r="Y174">
            <v>165</v>
          </cell>
          <cell r="Z174">
            <v>876.93339008744522</v>
          </cell>
          <cell r="AA174">
            <v>0</v>
          </cell>
          <cell r="AD174">
            <v>82.167463680567792</v>
          </cell>
          <cell r="AE174">
            <v>11000397</v>
          </cell>
          <cell r="AF174">
            <v>1073166.8933000187</v>
          </cell>
          <cell r="AG174">
            <v>0</v>
          </cell>
          <cell r="AH174">
            <v>9927230.1066999789</v>
          </cell>
          <cell r="AI174">
            <v>84053</v>
          </cell>
          <cell r="AJ174">
            <v>745222</v>
          </cell>
          <cell r="AK174">
            <v>10756505.106699975</v>
          </cell>
          <cell r="AL174">
            <v>1073166.8933000187</v>
          </cell>
          <cell r="AM174">
            <v>0</v>
          </cell>
          <cell r="AN174">
            <v>77048</v>
          </cell>
          <cell r="AO174">
            <v>1150214.893300018</v>
          </cell>
          <cell r="AP174">
            <v>11906720</v>
          </cell>
          <cell r="AR174">
            <v>165</v>
          </cell>
          <cell r="AS174">
            <v>82.167463680567792</v>
          </cell>
          <cell r="AT174">
            <v>1073166.8933000187</v>
          </cell>
          <cell r="AU174">
            <v>0</v>
          </cell>
          <cell r="AV174">
            <v>77048</v>
          </cell>
          <cell r="AW174">
            <v>1150214.8933000187</v>
          </cell>
          <cell r="BA174">
            <v>165</v>
          </cell>
          <cell r="BB174">
            <v>165</v>
          </cell>
          <cell r="BC174" t="str">
            <v>MALDEN</v>
          </cell>
          <cell r="BD174">
            <v>9927230.1066999789</v>
          </cell>
          <cell r="BE174">
            <v>9546856</v>
          </cell>
          <cell r="BF174">
            <v>380374.10669997893</v>
          </cell>
          <cell r="BG174">
            <v>170867.87719887568</v>
          </cell>
          <cell r="BH174">
            <v>63508.481867416209</v>
          </cell>
          <cell r="BL174">
            <v>0</v>
          </cell>
          <cell r="BM174">
            <v>614750.46576627076</v>
          </cell>
          <cell r="BN174">
            <v>425232.13352130464</v>
          </cell>
          <cell r="CA174">
            <v>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Y175">
            <v>166</v>
          </cell>
          <cell r="AR175">
            <v>166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BA175">
            <v>166</v>
          </cell>
          <cell r="BB175">
            <v>166</v>
          </cell>
          <cell r="BC175" t="str">
            <v>MANCHESTER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L175">
            <v>0</v>
          </cell>
          <cell r="BM175">
            <v>0</v>
          </cell>
          <cell r="BN175">
            <v>0</v>
          </cell>
          <cell r="CA175">
            <v>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74.392833702724445</v>
          </cell>
          <cell r="E176">
            <v>1173728</v>
          </cell>
          <cell r="F176">
            <v>0</v>
          </cell>
          <cell r="G176">
            <v>69750</v>
          </cell>
          <cell r="H176">
            <v>1243478</v>
          </cell>
          <cell r="J176">
            <v>69750</v>
          </cell>
          <cell r="K176">
            <v>53853.342371968291</v>
          </cell>
          <cell r="L176">
            <v>123603.34237196829</v>
          </cell>
          <cell r="N176">
            <v>1119874.6576280317</v>
          </cell>
          <cell r="P176">
            <v>69750</v>
          </cell>
          <cell r="Q176">
            <v>0</v>
          </cell>
          <cell r="R176">
            <v>0</v>
          </cell>
          <cell r="S176">
            <v>53853.342371968291</v>
          </cell>
          <cell r="T176">
            <v>123603.34237196829</v>
          </cell>
          <cell r="V176">
            <v>140076</v>
          </cell>
          <cell r="Y176">
            <v>167</v>
          </cell>
          <cell r="Z176">
            <v>74.392833702724445</v>
          </cell>
          <cell r="AA176">
            <v>0</v>
          </cell>
          <cell r="AD176">
            <v>0</v>
          </cell>
          <cell r="AE176">
            <v>1173728</v>
          </cell>
          <cell r="AF176">
            <v>0</v>
          </cell>
          <cell r="AG176">
            <v>0</v>
          </cell>
          <cell r="AH176">
            <v>1173728</v>
          </cell>
          <cell r="AI176">
            <v>0</v>
          </cell>
          <cell r="AJ176">
            <v>69750</v>
          </cell>
          <cell r="AK176">
            <v>1243478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1243478</v>
          </cell>
          <cell r="AR176">
            <v>167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BA176">
            <v>167</v>
          </cell>
          <cell r="BB176">
            <v>167</v>
          </cell>
          <cell r="BC176" t="str">
            <v>MANSFIELD</v>
          </cell>
          <cell r="BD176">
            <v>1173728</v>
          </cell>
          <cell r="BE176">
            <v>1123189</v>
          </cell>
          <cell r="BF176">
            <v>50539</v>
          </cell>
          <cell r="BG176">
            <v>12624.6</v>
          </cell>
          <cell r="BH176">
            <v>7162.4000000000005</v>
          </cell>
          <cell r="BL176">
            <v>0</v>
          </cell>
          <cell r="BM176">
            <v>70326</v>
          </cell>
          <cell r="BN176">
            <v>53853.342371968291</v>
          </cell>
          <cell r="CA176">
            <v>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125.71580701506713</v>
          </cell>
          <cell r="E177">
            <v>1928807</v>
          </cell>
          <cell r="F177">
            <v>0</v>
          </cell>
          <cell r="G177">
            <v>117873</v>
          </cell>
          <cell r="H177">
            <v>2046680</v>
          </cell>
          <cell r="J177">
            <v>117873</v>
          </cell>
          <cell r="K177">
            <v>159439</v>
          </cell>
          <cell r="L177">
            <v>277312</v>
          </cell>
          <cell r="N177">
            <v>1769368</v>
          </cell>
          <cell r="P177">
            <v>117873</v>
          </cell>
          <cell r="Q177">
            <v>0</v>
          </cell>
          <cell r="R177">
            <v>0</v>
          </cell>
          <cell r="S177">
            <v>159439</v>
          </cell>
          <cell r="T177">
            <v>277312</v>
          </cell>
          <cell r="V177">
            <v>277312</v>
          </cell>
          <cell r="Y177">
            <v>168</v>
          </cell>
          <cell r="Z177">
            <v>125.71580701506713</v>
          </cell>
          <cell r="AA177">
            <v>0</v>
          </cell>
          <cell r="AD177">
            <v>0</v>
          </cell>
          <cell r="AE177">
            <v>1928807</v>
          </cell>
          <cell r="AF177">
            <v>0</v>
          </cell>
          <cell r="AG177">
            <v>0</v>
          </cell>
          <cell r="AH177">
            <v>1928807</v>
          </cell>
          <cell r="AI177">
            <v>0</v>
          </cell>
          <cell r="AJ177">
            <v>117873</v>
          </cell>
          <cell r="AK177">
            <v>2046680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2046680</v>
          </cell>
          <cell r="AR177">
            <v>168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BA177">
            <v>168</v>
          </cell>
          <cell r="BB177">
            <v>168</v>
          </cell>
          <cell r="BC177" t="str">
            <v>MARBLEHEAD</v>
          </cell>
          <cell r="BD177">
            <v>1928807</v>
          </cell>
          <cell r="BE177">
            <v>1769368</v>
          </cell>
          <cell r="BF177">
            <v>159439</v>
          </cell>
          <cell r="BG177">
            <v>0</v>
          </cell>
          <cell r="BH177">
            <v>0</v>
          </cell>
          <cell r="BL177">
            <v>0</v>
          </cell>
          <cell r="BM177">
            <v>159439</v>
          </cell>
          <cell r="BN177">
            <v>159439</v>
          </cell>
          <cell r="CA177">
            <v>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Y178">
            <v>169</v>
          </cell>
          <cell r="AR178">
            <v>169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BA178">
            <v>169</v>
          </cell>
          <cell r="BB178">
            <v>169</v>
          </cell>
          <cell r="BC178" t="str">
            <v>MARION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L178">
            <v>0</v>
          </cell>
          <cell r="BM178">
            <v>0</v>
          </cell>
          <cell r="BN178">
            <v>0</v>
          </cell>
          <cell r="CA178">
            <v>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555.53068656614721</v>
          </cell>
          <cell r="E179">
            <v>7899109</v>
          </cell>
          <cell r="F179">
            <v>0</v>
          </cell>
          <cell r="G179">
            <v>520895</v>
          </cell>
          <cell r="H179">
            <v>8420004</v>
          </cell>
          <cell r="J179">
            <v>520895</v>
          </cell>
          <cell r="K179">
            <v>381472.82666624704</v>
          </cell>
          <cell r="L179">
            <v>902367.8266662471</v>
          </cell>
          <cell r="N179">
            <v>7517636.1733337529</v>
          </cell>
          <cell r="P179">
            <v>520895</v>
          </cell>
          <cell r="Q179">
            <v>0</v>
          </cell>
          <cell r="R179">
            <v>0</v>
          </cell>
          <cell r="S179">
            <v>381472.82666624704</v>
          </cell>
          <cell r="T179">
            <v>902367.8266662471</v>
          </cell>
          <cell r="V179">
            <v>1031153.2</v>
          </cell>
          <cell r="Y179">
            <v>170</v>
          </cell>
          <cell r="Z179">
            <v>555.53068656614721</v>
          </cell>
          <cell r="AA179">
            <v>0</v>
          </cell>
          <cell r="AD179">
            <v>0</v>
          </cell>
          <cell r="AE179">
            <v>7899109</v>
          </cell>
          <cell r="AF179">
            <v>0</v>
          </cell>
          <cell r="AG179">
            <v>0</v>
          </cell>
          <cell r="AH179">
            <v>7899109</v>
          </cell>
          <cell r="AI179">
            <v>0</v>
          </cell>
          <cell r="AJ179">
            <v>520895</v>
          </cell>
          <cell r="AK179">
            <v>8420004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8420004</v>
          </cell>
          <cell r="AR179">
            <v>170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BA179">
            <v>170</v>
          </cell>
          <cell r="BB179">
            <v>170</v>
          </cell>
          <cell r="BC179" t="str">
            <v>MARLBOROUGH</v>
          </cell>
          <cell r="BD179">
            <v>7899109</v>
          </cell>
          <cell r="BE179">
            <v>7538146</v>
          </cell>
          <cell r="BF179">
            <v>360963</v>
          </cell>
          <cell r="BG179">
            <v>78123.599999999991</v>
          </cell>
          <cell r="BH179">
            <v>71171.600000000006</v>
          </cell>
          <cell r="BL179">
            <v>0</v>
          </cell>
          <cell r="BM179">
            <v>510258.19999999995</v>
          </cell>
          <cell r="BN179">
            <v>381472.82666624704</v>
          </cell>
          <cell r="CA179">
            <v>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22.680073219084527</v>
          </cell>
          <cell r="E180">
            <v>332589</v>
          </cell>
          <cell r="F180">
            <v>0</v>
          </cell>
          <cell r="G180">
            <v>21265</v>
          </cell>
          <cell r="H180">
            <v>353854</v>
          </cell>
          <cell r="J180">
            <v>21265</v>
          </cell>
          <cell r="K180">
            <v>37685</v>
          </cell>
          <cell r="L180">
            <v>58950</v>
          </cell>
          <cell r="N180">
            <v>294904</v>
          </cell>
          <cell r="P180">
            <v>21265</v>
          </cell>
          <cell r="Q180">
            <v>0</v>
          </cell>
          <cell r="R180">
            <v>0</v>
          </cell>
          <cell r="S180">
            <v>37685</v>
          </cell>
          <cell r="T180">
            <v>58950</v>
          </cell>
          <cell r="V180">
            <v>83004.399999999994</v>
          </cell>
          <cell r="Y180">
            <v>171</v>
          </cell>
          <cell r="Z180">
            <v>22.680073219084527</v>
          </cell>
          <cell r="AA180">
            <v>0</v>
          </cell>
          <cell r="AD180">
            <v>0</v>
          </cell>
          <cell r="AE180">
            <v>332589</v>
          </cell>
          <cell r="AF180">
            <v>0</v>
          </cell>
          <cell r="AG180">
            <v>0</v>
          </cell>
          <cell r="AH180">
            <v>332589</v>
          </cell>
          <cell r="AI180">
            <v>0</v>
          </cell>
          <cell r="AJ180">
            <v>21265</v>
          </cell>
          <cell r="AK180">
            <v>353854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353854</v>
          </cell>
          <cell r="AR180">
            <v>171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BA180">
            <v>171</v>
          </cell>
          <cell r="BB180">
            <v>171</v>
          </cell>
          <cell r="BC180" t="str">
            <v>MARSHFIELD</v>
          </cell>
          <cell r="BD180">
            <v>332589</v>
          </cell>
          <cell r="BE180">
            <v>294904</v>
          </cell>
          <cell r="BF180">
            <v>37685</v>
          </cell>
          <cell r="BG180">
            <v>0</v>
          </cell>
          <cell r="BH180">
            <v>24054.400000000001</v>
          </cell>
          <cell r="BL180">
            <v>0</v>
          </cell>
          <cell r="BM180">
            <v>61739.4</v>
          </cell>
          <cell r="BN180">
            <v>37685</v>
          </cell>
          <cell r="CA180">
            <v>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52.229910356714043</v>
          </cell>
          <cell r="E181">
            <v>933181</v>
          </cell>
          <cell r="F181">
            <v>0</v>
          </cell>
          <cell r="G181">
            <v>48978</v>
          </cell>
          <cell r="H181">
            <v>982159</v>
          </cell>
          <cell r="J181">
            <v>48978</v>
          </cell>
          <cell r="K181">
            <v>68560.493049496232</v>
          </cell>
          <cell r="L181">
            <v>117538.49304949623</v>
          </cell>
          <cell r="N181">
            <v>864620.5069505038</v>
          </cell>
          <cell r="P181">
            <v>48978</v>
          </cell>
          <cell r="Q181">
            <v>0</v>
          </cell>
          <cell r="R181">
            <v>0</v>
          </cell>
          <cell r="S181">
            <v>68560.493049496232</v>
          </cell>
          <cell r="T181">
            <v>117538.49304949623</v>
          </cell>
          <cell r="V181">
            <v>156861.4</v>
          </cell>
          <cell r="Y181">
            <v>172</v>
          </cell>
          <cell r="Z181">
            <v>52.229910356714043</v>
          </cell>
          <cell r="AA181">
            <v>0</v>
          </cell>
          <cell r="AD181">
            <v>0</v>
          </cell>
          <cell r="AE181">
            <v>933181</v>
          </cell>
          <cell r="AF181">
            <v>0</v>
          </cell>
          <cell r="AG181">
            <v>0</v>
          </cell>
          <cell r="AH181">
            <v>933181</v>
          </cell>
          <cell r="AI181">
            <v>0</v>
          </cell>
          <cell r="AJ181">
            <v>48978</v>
          </cell>
          <cell r="AK181">
            <v>982159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982159</v>
          </cell>
          <cell r="AR181">
            <v>172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BA181">
            <v>172</v>
          </cell>
          <cell r="BB181">
            <v>172</v>
          </cell>
          <cell r="BC181" t="str">
            <v>MASHPEE</v>
          </cell>
          <cell r="BD181">
            <v>933181</v>
          </cell>
          <cell r="BE181">
            <v>878619</v>
          </cell>
          <cell r="BF181">
            <v>54562</v>
          </cell>
          <cell r="BG181">
            <v>53321.4</v>
          </cell>
          <cell r="BH181">
            <v>0</v>
          </cell>
          <cell r="BL181">
            <v>0</v>
          </cell>
          <cell r="BM181">
            <v>107883.4</v>
          </cell>
          <cell r="BN181">
            <v>68560.493049496232</v>
          </cell>
          <cell r="CA181">
            <v>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1.06544901065449</v>
          </cell>
          <cell r="E182">
            <v>27034</v>
          </cell>
          <cell r="F182">
            <v>0</v>
          </cell>
          <cell r="G182">
            <v>1000</v>
          </cell>
          <cell r="H182">
            <v>28034</v>
          </cell>
          <cell r="J182">
            <v>1000</v>
          </cell>
          <cell r="K182">
            <v>4477.3947372786024</v>
          </cell>
          <cell r="L182">
            <v>5477.3947372786024</v>
          </cell>
          <cell r="N182">
            <v>22556.605262721398</v>
          </cell>
          <cell r="P182">
            <v>1000</v>
          </cell>
          <cell r="Q182">
            <v>0</v>
          </cell>
          <cell r="R182">
            <v>0</v>
          </cell>
          <cell r="S182">
            <v>4477.3947372786024</v>
          </cell>
          <cell r="T182">
            <v>5477.3947372786024</v>
          </cell>
          <cell r="V182">
            <v>17324.400000000001</v>
          </cell>
          <cell r="Y182">
            <v>173</v>
          </cell>
          <cell r="Z182">
            <v>1.06544901065449</v>
          </cell>
          <cell r="AA182">
            <v>0</v>
          </cell>
          <cell r="AD182">
            <v>0</v>
          </cell>
          <cell r="AE182">
            <v>27034</v>
          </cell>
          <cell r="AF182">
            <v>0</v>
          </cell>
          <cell r="AG182">
            <v>0</v>
          </cell>
          <cell r="AH182">
            <v>27034</v>
          </cell>
          <cell r="AI182">
            <v>0</v>
          </cell>
          <cell r="AJ182">
            <v>1000</v>
          </cell>
          <cell r="AK182">
            <v>28034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28034</v>
          </cell>
          <cell r="AR182">
            <v>173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BA182">
            <v>173</v>
          </cell>
          <cell r="BB182">
            <v>173</v>
          </cell>
          <cell r="BC182" t="str">
            <v>MATTAPOISETT</v>
          </cell>
          <cell r="BD182">
            <v>27034</v>
          </cell>
          <cell r="BE182">
            <v>26774</v>
          </cell>
          <cell r="BF182">
            <v>260</v>
          </cell>
          <cell r="BG182">
            <v>16064.4</v>
          </cell>
          <cell r="BH182">
            <v>0</v>
          </cell>
          <cell r="BL182">
            <v>0</v>
          </cell>
          <cell r="BM182">
            <v>16324.4</v>
          </cell>
          <cell r="BN182">
            <v>4477.3947372786024</v>
          </cell>
          <cell r="CA182">
            <v>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64.284735565753678</v>
          </cell>
          <cell r="E183">
            <v>1031495</v>
          </cell>
          <cell r="F183">
            <v>0</v>
          </cell>
          <cell r="G183">
            <v>60276</v>
          </cell>
          <cell r="H183">
            <v>1091771</v>
          </cell>
          <cell r="J183">
            <v>60276</v>
          </cell>
          <cell r="K183">
            <v>48736.876615434012</v>
          </cell>
          <cell r="L183">
            <v>109012.87661543401</v>
          </cell>
          <cell r="N183">
            <v>982758.12338456605</v>
          </cell>
          <cell r="P183">
            <v>60276</v>
          </cell>
          <cell r="Q183">
            <v>0</v>
          </cell>
          <cell r="R183">
            <v>0</v>
          </cell>
          <cell r="S183">
            <v>48736.876615434012</v>
          </cell>
          <cell r="T183">
            <v>109012.87661543401</v>
          </cell>
          <cell r="V183">
            <v>286033.40000000002</v>
          </cell>
          <cell r="Y183">
            <v>174</v>
          </cell>
          <cell r="Z183">
            <v>64.284735565753678</v>
          </cell>
          <cell r="AA183">
            <v>0</v>
          </cell>
          <cell r="AD183">
            <v>0</v>
          </cell>
          <cell r="AE183">
            <v>1031495</v>
          </cell>
          <cell r="AF183">
            <v>0</v>
          </cell>
          <cell r="AG183">
            <v>0</v>
          </cell>
          <cell r="AH183">
            <v>1031495</v>
          </cell>
          <cell r="AI183">
            <v>0</v>
          </cell>
          <cell r="AJ183">
            <v>60276</v>
          </cell>
          <cell r="AK183">
            <v>1091771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1091771</v>
          </cell>
          <cell r="AR183">
            <v>174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BA183">
            <v>174</v>
          </cell>
          <cell r="BB183">
            <v>174</v>
          </cell>
          <cell r="BC183" t="str">
            <v>MAYNARD</v>
          </cell>
          <cell r="BD183">
            <v>1031495</v>
          </cell>
          <cell r="BE183">
            <v>1011836</v>
          </cell>
          <cell r="BF183">
            <v>19659</v>
          </cell>
          <cell r="BG183">
            <v>110760</v>
          </cell>
          <cell r="BH183">
            <v>95338.400000000009</v>
          </cell>
          <cell r="BL183">
            <v>0</v>
          </cell>
          <cell r="BM183">
            <v>225757.40000000002</v>
          </cell>
          <cell r="BN183">
            <v>48736.876615434012</v>
          </cell>
          <cell r="CA183">
            <v>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Y184">
            <v>175</v>
          </cell>
          <cell r="AR184">
            <v>175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BA184">
            <v>175</v>
          </cell>
          <cell r="BB184">
            <v>175</v>
          </cell>
          <cell r="BC184" t="str">
            <v>MEDFIELD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L184">
            <v>0</v>
          </cell>
          <cell r="BM184">
            <v>0</v>
          </cell>
          <cell r="BN184">
            <v>0</v>
          </cell>
          <cell r="CA184">
            <v>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478.45151104089979</v>
          </cell>
          <cell r="E185">
            <v>7325078.6636999967</v>
          </cell>
          <cell r="F185">
            <v>0</v>
          </cell>
          <cell r="G185">
            <v>448632</v>
          </cell>
          <cell r="H185">
            <v>7773710.6636999967</v>
          </cell>
          <cell r="J185">
            <v>448632</v>
          </cell>
          <cell r="K185">
            <v>427745.23771541106</v>
          </cell>
          <cell r="L185">
            <v>876377.237715411</v>
          </cell>
          <cell r="N185">
            <v>6897333.4259845857</v>
          </cell>
          <cell r="P185">
            <v>448632</v>
          </cell>
          <cell r="Q185">
            <v>0</v>
          </cell>
          <cell r="R185">
            <v>0</v>
          </cell>
          <cell r="S185">
            <v>427745.23771541106</v>
          </cell>
          <cell r="T185">
            <v>876377.237715411</v>
          </cell>
          <cell r="V185">
            <v>1799429.4636999967</v>
          </cell>
          <cell r="Y185">
            <v>176</v>
          </cell>
          <cell r="Z185">
            <v>478.45151104089979</v>
          </cell>
          <cell r="AA185">
            <v>0</v>
          </cell>
          <cell r="AD185">
            <v>0</v>
          </cell>
          <cell r="AE185">
            <v>7704659</v>
          </cell>
          <cell r="AF185">
            <v>0</v>
          </cell>
          <cell r="AG185">
            <v>379580.33629999938</v>
          </cell>
          <cell r="AH185">
            <v>7325078.6636999967</v>
          </cell>
          <cell r="AI185">
            <v>0</v>
          </cell>
          <cell r="AJ185">
            <v>448632</v>
          </cell>
          <cell r="AK185">
            <v>7773710.6636999976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7773710.6636999976</v>
          </cell>
          <cell r="AR185">
            <v>176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BA185">
            <v>176</v>
          </cell>
          <cell r="BB185">
            <v>176</v>
          </cell>
          <cell r="BC185" t="str">
            <v>MEDFORD</v>
          </cell>
          <cell r="BD185">
            <v>7325078.6636999967</v>
          </cell>
          <cell r="BE185">
            <v>7098383</v>
          </cell>
          <cell r="BF185">
            <v>226695.66369999666</v>
          </cell>
          <cell r="BG185">
            <v>765814.2</v>
          </cell>
          <cell r="BH185">
            <v>358287.60000000003</v>
          </cell>
          <cell r="BL185">
            <v>0</v>
          </cell>
          <cell r="BM185">
            <v>1350797.4636999967</v>
          </cell>
          <cell r="BN185">
            <v>427745.23771541106</v>
          </cell>
          <cell r="CA185">
            <v>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22.106015688359129</v>
          </cell>
          <cell r="E186">
            <v>316172</v>
          </cell>
          <cell r="F186">
            <v>0</v>
          </cell>
          <cell r="G186">
            <v>20730</v>
          </cell>
          <cell r="H186">
            <v>336902</v>
          </cell>
          <cell r="J186">
            <v>20730</v>
          </cell>
          <cell r="K186">
            <v>46185.21420495605</v>
          </cell>
          <cell r="L186">
            <v>66915.21420495605</v>
          </cell>
          <cell r="N186">
            <v>269986.78579504392</v>
          </cell>
          <cell r="P186">
            <v>20730</v>
          </cell>
          <cell r="Q186">
            <v>0</v>
          </cell>
          <cell r="R186">
            <v>0</v>
          </cell>
          <cell r="S186">
            <v>46185.21420495605</v>
          </cell>
          <cell r="T186">
            <v>66915.21420495605</v>
          </cell>
          <cell r="V186">
            <v>119381.4</v>
          </cell>
          <cell r="Y186">
            <v>177</v>
          </cell>
          <cell r="Z186">
            <v>22.106015688359129</v>
          </cell>
          <cell r="AA186">
            <v>0</v>
          </cell>
          <cell r="AD186">
            <v>0</v>
          </cell>
          <cell r="AE186">
            <v>316172</v>
          </cell>
          <cell r="AF186">
            <v>0</v>
          </cell>
          <cell r="AG186">
            <v>0</v>
          </cell>
          <cell r="AH186">
            <v>316172</v>
          </cell>
          <cell r="AI186">
            <v>0</v>
          </cell>
          <cell r="AJ186">
            <v>20730</v>
          </cell>
          <cell r="AK186">
            <v>336902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336902</v>
          </cell>
          <cell r="AR186">
            <v>177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BA186">
            <v>177</v>
          </cell>
          <cell r="BB186">
            <v>177</v>
          </cell>
          <cell r="BC186" t="str">
            <v>MEDWAY</v>
          </cell>
          <cell r="BD186">
            <v>316172</v>
          </cell>
          <cell r="BE186">
            <v>286062</v>
          </cell>
          <cell r="BF186">
            <v>30110</v>
          </cell>
          <cell r="BG186">
            <v>61231.799999999996</v>
          </cell>
          <cell r="BH186">
            <v>7309.6</v>
          </cell>
          <cell r="BL186">
            <v>0</v>
          </cell>
          <cell r="BM186">
            <v>98651.4</v>
          </cell>
          <cell r="BN186">
            <v>46185.21420495605</v>
          </cell>
          <cell r="CA186">
            <v>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261.78631139076361</v>
          </cell>
          <cell r="E187">
            <v>3053359</v>
          </cell>
          <cell r="F187">
            <v>0</v>
          </cell>
          <cell r="G187">
            <v>245465</v>
          </cell>
          <cell r="H187">
            <v>3298824</v>
          </cell>
          <cell r="J187">
            <v>245465</v>
          </cell>
          <cell r="K187">
            <v>282993.02814874548</v>
          </cell>
          <cell r="L187">
            <v>528458.02814874542</v>
          </cell>
          <cell r="N187">
            <v>2770365.9718512548</v>
          </cell>
          <cell r="P187">
            <v>245465</v>
          </cell>
          <cell r="Q187">
            <v>0</v>
          </cell>
          <cell r="R187">
            <v>0</v>
          </cell>
          <cell r="S187">
            <v>282993.02814874548</v>
          </cell>
          <cell r="T187">
            <v>528458.02814874542</v>
          </cell>
          <cell r="V187">
            <v>765117.6</v>
          </cell>
          <cell r="Y187">
            <v>178</v>
          </cell>
          <cell r="Z187">
            <v>261.78631139076361</v>
          </cell>
          <cell r="AA187">
            <v>0</v>
          </cell>
          <cell r="AD187">
            <v>0</v>
          </cell>
          <cell r="AE187">
            <v>3053359</v>
          </cell>
          <cell r="AF187">
            <v>0</v>
          </cell>
          <cell r="AG187">
            <v>0</v>
          </cell>
          <cell r="AH187">
            <v>3053359</v>
          </cell>
          <cell r="AI187">
            <v>0</v>
          </cell>
          <cell r="AJ187">
            <v>245465</v>
          </cell>
          <cell r="AK187">
            <v>3298824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3298824</v>
          </cell>
          <cell r="AR187">
            <v>178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BA187">
            <v>178</v>
          </cell>
          <cell r="BB187">
            <v>178</v>
          </cell>
          <cell r="BC187" t="str">
            <v>MELROSE</v>
          </cell>
          <cell r="BD187">
            <v>3053359</v>
          </cell>
          <cell r="BE187">
            <v>2854614</v>
          </cell>
          <cell r="BF187">
            <v>198745</v>
          </cell>
          <cell r="BG187">
            <v>320907.59999999998</v>
          </cell>
          <cell r="BH187">
            <v>0</v>
          </cell>
          <cell r="BL187">
            <v>0</v>
          </cell>
          <cell r="BM187">
            <v>519652.6</v>
          </cell>
          <cell r="BN187">
            <v>282993.02814874548</v>
          </cell>
          <cell r="CA187">
            <v>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Y188">
            <v>179</v>
          </cell>
          <cell r="AR188">
            <v>179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BA188">
            <v>179</v>
          </cell>
          <cell r="BB188">
            <v>179</v>
          </cell>
          <cell r="BC188" t="str">
            <v>MENDON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L188">
            <v>0</v>
          </cell>
          <cell r="BM188">
            <v>0</v>
          </cell>
          <cell r="BN188">
            <v>0</v>
          </cell>
          <cell r="CA188">
            <v>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Y189">
            <v>180</v>
          </cell>
          <cell r="AR189">
            <v>180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BA189">
            <v>180</v>
          </cell>
          <cell r="BB189">
            <v>180</v>
          </cell>
          <cell r="BC189" t="str">
            <v>MERRIMAC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L189">
            <v>0</v>
          </cell>
          <cell r="BM189">
            <v>0</v>
          </cell>
          <cell r="BN189">
            <v>0</v>
          </cell>
          <cell r="CA189">
            <v>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137.29641036389887</v>
          </cell>
          <cell r="E190">
            <v>1874074</v>
          </cell>
          <cell r="F190">
            <v>0</v>
          </cell>
          <cell r="G190">
            <v>128717</v>
          </cell>
          <cell r="H190">
            <v>2002791</v>
          </cell>
          <cell r="J190">
            <v>128717</v>
          </cell>
          <cell r="K190">
            <v>291131.15129354573</v>
          </cell>
          <cell r="L190">
            <v>419848.15129354573</v>
          </cell>
          <cell r="N190">
            <v>1582942.8487064543</v>
          </cell>
          <cell r="P190">
            <v>128717</v>
          </cell>
          <cell r="Q190">
            <v>0</v>
          </cell>
          <cell r="R190">
            <v>0</v>
          </cell>
          <cell r="S190">
            <v>291131.15129354573</v>
          </cell>
          <cell r="T190">
            <v>419848.15129354573</v>
          </cell>
          <cell r="V190">
            <v>555440</v>
          </cell>
          <cell r="Y190">
            <v>181</v>
          </cell>
          <cell r="Z190">
            <v>137.29641036389887</v>
          </cell>
          <cell r="AA190">
            <v>0</v>
          </cell>
          <cell r="AD190">
            <v>0</v>
          </cell>
          <cell r="AE190">
            <v>1874074</v>
          </cell>
          <cell r="AF190">
            <v>0</v>
          </cell>
          <cell r="AG190">
            <v>0</v>
          </cell>
          <cell r="AH190">
            <v>1874074</v>
          </cell>
          <cell r="AI190">
            <v>0</v>
          </cell>
          <cell r="AJ190">
            <v>128717</v>
          </cell>
          <cell r="AK190">
            <v>2002791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2002791</v>
          </cell>
          <cell r="AR190">
            <v>181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BA190">
            <v>181</v>
          </cell>
          <cell r="BB190">
            <v>181</v>
          </cell>
          <cell r="BC190" t="str">
            <v>METHUEN</v>
          </cell>
          <cell r="BD190">
            <v>1874074</v>
          </cell>
          <cell r="BE190">
            <v>1610188</v>
          </cell>
          <cell r="BF190">
            <v>263886</v>
          </cell>
          <cell r="BG190">
            <v>103779</v>
          </cell>
          <cell r="BH190">
            <v>59058</v>
          </cell>
          <cell r="BL190">
            <v>0</v>
          </cell>
          <cell r="BM190">
            <v>426723</v>
          </cell>
          <cell r="BN190">
            <v>291131.15129354573</v>
          </cell>
          <cell r="CA190">
            <v>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51.075233689735732</v>
          </cell>
          <cell r="E191">
            <v>808893</v>
          </cell>
          <cell r="F191">
            <v>0</v>
          </cell>
          <cell r="G191">
            <v>47881</v>
          </cell>
          <cell r="H191">
            <v>856774</v>
          </cell>
          <cell r="J191">
            <v>47881</v>
          </cell>
          <cell r="K191">
            <v>216589.13147027345</v>
          </cell>
          <cell r="L191">
            <v>264470.13147027348</v>
          </cell>
          <cell r="N191">
            <v>592303.86852972652</v>
          </cell>
          <cell r="P191">
            <v>47881</v>
          </cell>
          <cell r="Q191">
            <v>0</v>
          </cell>
          <cell r="R191">
            <v>0</v>
          </cell>
          <cell r="S191">
            <v>216589.13147027345</v>
          </cell>
          <cell r="T191">
            <v>264470.13147027348</v>
          </cell>
          <cell r="V191">
            <v>337670.8</v>
          </cell>
          <cell r="Y191">
            <v>182</v>
          </cell>
          <cell r="Z191">
            <v>51.075233689735732</v>
          </cell>
          <cell r="AA191">
            <v>0</v>
          </cell>
          <cell r="AD191">
            <v>0</v>
          </cell>
          <cell r="AE191">
            <v>808893</v>
          </cell>
          <cell r="AF191">
            <v>0</v>
          </cell>
          <cell r="AG191">
            <v>0</v>
          </cell>
          <cell r="AH191">
            <v>808893</v>
          </cell>
          <cell r="AI191">
            <v>0</v>
          </cell>
          <cell r="AJ191">
            <v>47881</v>
          </cell>
          <cell r="AK191">
            <v>856774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856774</v>
          </cell>
          <cell r="AR191">
            <v>182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BA191">
            <v>182</v>
          </cell>
          <cell r="BB191">
            <v>182</v>
          </cell>
          <cell r="BC191" t="str">
            <v>MIDDLEBOROUGH</v>
          </cell>
          <cell r="BD191">
            <v>808893</v>
          </cell>
          <cell r="BE191">
            <v>615417</v>
          </cell>
          <cell r="BF191">
            <v>193476</v>
          </cell>
          <cell r="BG191">
            <v>88039.8</v>
          </cell>
          <cell r="BH191">
            <v>8274</v>
          </cell>
          <cell r="BL191">
            <v>0</v>
          </cell>
          <cell r="BM191">
            <v>289789.8</v>
          </cell>
          <cell r="BN191">
            <v>216589.13147027345</v>
          </cell>
          <cell r="CA191">
            <v>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Y192">
            <v>183</v>
          </cell>
          <cell r="AR192">
            <v>183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BA192">
            <v>183</v>
          </cell>
          <cell r="BB192">
            <v>183</v>
          </cell>
          <cell r="BC192" t="str">
            <v>MIDDLEFIELD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L192">
            <v>0</v>
          </cell>
          <cell r="BM192">
            <v>0</v>
          </cell>
          <cell r="BN192">
            <v>0</v>
          </cell>
          <cell r="CA192">
            <v>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2.1072319201995011</v>
          </cell>
          <cell r="E193">
            <v>36624</v>
          </cell>
          <cell r="F193">
            <v>0</v>
          </cell>
          <cell r="G193">
            <v>1974</v>
          </cell>
          <cell r="H193">
            <v>38598</v>
          </cell>
          <cell r="J193">
            <v>1974</v>
          </cell>
          <cell r="K193">
            <v>583.3472890549258</v>
          </cell>
          <cell r="L193">
            <v>2557.3472890549256</v>
          </cell>
          <cell r="N193">
            <v>36040.652710945076</v>
          </cell>
          <cell r="P193">
            <v>1974</v>
          </cell>
          <cell r="Q193">
            <v>0</v>
          </cell>
          <cell r="R193">
            <v>0</v>
          </cell>
          <cell r="S193">
            <v>583.3472890549258</v>
          </cell>
          <cell r="T193">
            <v>2557.3472890549256</v>
          </cell>
          <cell r="V193">
            <v>17304</v>
          </cell>
          <cell r="Y193">
            <v>184</v>
          </cell>
          <cell r="Z193">
            <v>2.1072319201995011</v>
          </cell>
          <cell r="AA193">
            <v>0</v>
          </cell>
          <cell r="AD193">
            <v>0</v>
          </cell>
          <cell r="AE193">
            <v>36624</v>
          </cell>
          <cell r="AF193">
            <v>0</v>
          </cell>
          <cell r="AG193">
            <v>0</v>
          </cell>
          <cell r="AH193">
            <v>36624</v>
          </cell>
          <cell r="AI193">
            <v>0</v>
          </cell>
          <cell r="AJ193">
            <v>1974</v>
          </cell>
          <cell r="AK193">
            <v>38598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38598</v>
          </cell>
          <cell r="AR193">
            <v>184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BA193">
            <v>184</v>
          </cell>
          <cell r="BB193">
            <v>184</v>
          </cell>
          <cell r="BC193" t="str">
            <v>MIDDLETON</v>
          </cell>
          <cell r="BD193">
            <v>36624</v>
          </cell>
          <cell r="BE193">
            <v>36534</v>
          </cell>
          <cell r="BF193">
            <v>90</v>
          </cell>
          <cell r="BG193">
            <v>1879.1999999999998</v>
          </cell>
          <cell r="BH193">
            <v>13360.800000000001</v>
          </cell>
          <cell r="BL193">
            <v>0</v>
          </cell>
          <cell r="BM193">
            <v>15330</v>
          </cell>
          <cell r="BN193">
            <v>583.3472890549258</v>
          </cell>
          <cell r="CA193">
            <v>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73.815127678242959</v>
          </cell>
          <cell r="E194">
            <v>978587</v>
          </cell>
          <cell r="F194">
            <v>0</v>
          </cell>
          <cell r="G194">
            <v>69215</v>
          </cell>
          <cell r="H194">
            <v>1047802</v>
          </cell>
          <cell r="J194">
            <v>69215</v>
          </cell>
          <cell r="K194">
            <v>203903.71167355476</v>
          </cell>
          <cell r="L194">
            <v>273118.71167355473</v>
          </cell>
          <cell r="N194">
            <v>774683.28832644527</v>
          </cell>
          <cell r="P194">
            <v>69215</v>
          </cell>
          <cell r="Q194">
            <v>0</v>
          </cell>
          <cell r="R194">
            <v>0</v>
          </cell>
          <cell r="S194">
            <v>203903.71167355476</v>
          </cell>
          <cell r="T194">
            <v>273118.71167355473</v>
          </cell>
          <cell r="V194">
            <v>524637</v>
          </cell>
          <cell r="Y194">
            <v>185</v>
          </cell>
          <cell r="Z194">
            <v>73.815127678242959</v>
          </cell>
          <cell r="AA194">
            <v>0</v>
          </cell>
          <cell r="AD194">
            <v>0</v>
          </cell>
          <cell r="AE194">
            <v>978587</v>
          </cell>
          <cell r="AF194">
            <v>0</v>
          </cell>
          <cell r="AG194">
            <v>0</v>
          </cell>
          <cell r="AH194">
            <v>978587</v>
          </cell>
          <cell r="AI194">
            <v>0</v>
          </cell>
          <cell r="AJ194">
            <v>69215</v>
          </cell>
          <cell r="AK194">
            <v>1047802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1047802</v>
          </cell>
          <cell r="AR194">
            <v>185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BA194">
            <v>185</v>
          </cell>
          <cell r="BB194">
            <v>185</v>
          </cell>
          <cell r="BC194" t="str">
            <v>MILFORD</v>
          </cell>
          <cell r="BD194">
            <v>978587</v>
          </cell>
          <cell r="BE194">
            <v>862191</v>
          </cell>
          <cell r="BF194">
            <v>116396</v>
          </cell>
          <cell r="BG194">
            <v>333324</v>
          </cell>
          <cell r="BH194">
            <v>5702</v>
          </cell>
          <cell r="BL194">
            <v>0</v>
          </cell>
          <cell r="BM194">
            <v>455422</v>
          </cell>
          <cell r="BN194">
            <v>203903.71167355476</v>
          </cell>
          <cell r="CA194">
            <v>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6.9945401620643546</v>
          </cell>
          <cell r="E195">
            <v>132583</v>
          </cell>
          <cell r="F195">
            <v>0</v>
          </cell>
          <cell r="G195">
            <v>6556</v>
          </cell>
          <cell r="H195">
            <v>139139</v>
          </cell>
          <cell r="J195">
            <v>6556</v>
          </cell>
          <cell r="K195">
            <v>8136.4037580850145</v>
          </cell>
          <cell r="L195">
            <v>14692.403758085014</v>
          </cell>
          <cell r="N195">
            <v>124446.59624191499</v>
          </cell>
          <cell r="P195">
            <v>6556</v>
          </cell>
          <cell r="Q195">
            <v>0</v>
          </cell>
          <cell r="R195">
            <v>0</v>
          </cell>
          <cell r="S195">
            <v>8136.4037580850145</v>
          </cell>
          <cell r="T195">
            <v>14692.403758085014</v>
          </cell>
          <cell r="V195">
            <v>27686.400000000001</v>
          </cell>
          <cell r="Y195">
            <v>186</v>
          </cell>
          <cell r="Z195">
            <v>6.9945401620643546</v>
          </cell>
          <cell r="AA195">
            <v>0</v>
          </cell>
          <cell r="AD195">
            <v>0</v>
          </cell>
          <cell r="AE195">
            <v>132583</v>
          </cell>
          <cell r="AF195">
            <v>0</v>
          </cell>
          <cell r="AG195">
            <v>0</v>
          </cell>
          <cell r="AH195">
            <v>132583</v>
          </cell>
          <cell r="AI195">
            <v>0</v>
          </cell>
          <cell r="AJ195">
            <v>6556</v>
          </cell>
          <cell r="AK195">
            <v>139139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139139</v>
          </cell>
          <cell r="AR195">
            <v>186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BA195">
            <v>186</v>
          </cell>
          <cell r="BB195">
            <v>186</v>
          </cell>
          <cell r="BC195" t="str">
            <v>MILLBURY</v>
          </cell>
          <cell r="BD195">
            <v>132583</v>
          </cell>
          <cell r="BE195">
            <v>127493</v>
          </cell>
          <cell r="BF195">
            <v>5090</v>
          </cell>
          <cell r="BG195">
            <v>11604</v>
          </cell>
          <cell r="BH195">
            <v>4436.4000000000005</v>
          </cell>
          <cell r="BL195">
            <v>0</v>
          </cell>
          <cell r="BM195">
            <v>21130.400000000001</v>
          </cell>
          <cell r="BN195">
            <v>8136.4037580850145</v>
          </cell>
          <cell r="CA195">
            <v>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4.2259887005649714</v>
          </cell>
          <cell r="E196">
            <v>69111</v>
          </cell>
          <cell r="F196">
            <v>0</v>
          </cell>
          <cell r="G196">
            <v>3960</v>
          </cell>
          <cell r="H196">
            <v>73071</v>
          </cell>
          <cell r="J196">
            <v>3960</v>
          </cell>
          <cell r="K196">
            <v>6561.2610371619303</v>
          </cell>
          <cell r="L196">
            <v>10521.26103716193</v>
          </cell>
          <cell r="N196">
            <v>62549.73896283807</v>
          </cell>
          <cell r="P196">
            <v>3960</v>
          </cell>
          <cell r="Q196">
            <v>0</v>
          </cell>
          <cell r="R196">
            <v>0</v>
          </cell>
          <cell r="S196">
            <v>6561.2610371619303</v>
          </cell>
          <cell r="T196">
            <v>10521.26103716193</v>
          </cell>
          <cell r="V196">
            <v>19617.8</v>
          </cell>
          <cell r="Y196">
            <v>187</v>
          </cell>
          <cell r="Z196">
            <v>4.2259887005649714</v>
          </cell>
          <cell r="AA196">
            <v>0</v>
          </cell>
          <cell r="AD196">
            <v>0</v>
          </cell>
          <cell r="AE196">
            <v>69111</v>
          </cell>
          <cell r="AF196">
            <v>0</v>
          </cell>
          <cell r="AG196">
            <v>0</v>
          </cell>
          <cell r="AH196">
            <v>69111</v>
          </cell>
          <cell r="AI196">
            <v>0</v>
          </cell>
          <cell r="AJ196">
            <v>3960</v>
          </cell>
          <cell r="AK196">
            <v>73071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73071</v>
          </cell>
          <cell r="AR196">
            <v>187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BA196">
            <v>187</v>
          </cell>
          <cell r="BB196">
            <v>187</v>
          </cell>
          <cell r="BC196" t="str">
            <v>MILLIS</v>
          </cell>
          <cell r="BD196">
            <v>69111</v>
          </cell>
          <cell r="BE196">
            <v>65788</v>
          </cell>
          <cell r="BF196">
            <v>3323</v>
          </cell>
          <cell r="BG196">
            <v>12334.8</v>
          </cell>
          <cell r="BH196">
            <v>0</v>
          </cell>
          <cell r="BL196">
            <v>0</v>
          </cell>
          <cell r="BM196">
            <v>15657.8</v>
          </cell>
          <cell r="BN196">
            <v>6561.2610371619303</v>
          </cell>
          <cell r="CA196">
            <v>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Y197">
            <v>188</v>
          </cell>
          <cell r="AR197">
            <v>188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BA197">
            <v>188</v>
          </cell>
          <cell r="BB197">
            <v>188</v>
          </cell>
          <cell r="BC197" t="str">
            <v>MILLVILLE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L197">
            <v>0</v>
          </cell>
          <cell r="BM197">
            <v>0</v>
          </cell>
          <cell r="BN197">
            <v>0</v>
          </cell>
          <cell r="CA197">
            <v>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5.3946323950788528</v>
          </cell>
          <cell r="E198">
            <v>96363</v>
          </cell>
          <cell r="F198">
            <v>0</v>
          </cell>
          <cell r="G198">
            <v>5068</v>
          </cell>
          <cell r="H198">
            <v>101431</v>
          </cell>
          <cell r="J198">
            <v>5068</v>
          </cell>
          <cell r="K198">
            <v>26130</v>
          </cell>
          <cell r="L198">
            <v>31198</v>
          </cell>
          <cell r="N198">
            <v>70233</v>
          </cell>
          <cell r="P198">
            <v>5068</v>
          </cell>
          <cell r="Q198">
            <v>0</v>
          </cell>
          <cell r="R198">
            <v>0</v>
          </cell>
          <cell r="S198">
            <v>26130</v>
          </cell>
          <cell r="T198">
            <v>31198</v>
          </cell>
          <cell r="V198">
            <v>52720</v>
          </cell>
          <cell r="Y198">
            <v>189</v>
          </cell>
          <cell r="Z198">
            <v>5.3946323950788528</v>
          </cell>
          <cell r="AA198">
            <v>0</v>
          </cell>
          <cell r="AD198">
            <v>0</v>
          </cell>
          <cell r="AE198">
            <v>96363</v>
          </cell>
          <cell r="AF198">
            <v>0</v>
          </cell>
          <cell r="AG198">
            <v>0</v>
          </cell>
          <cell r="AH198">
            <v>96363</v>
          </cell>
          <cell r="AI198">
            <v>0</v>
          </cell>
          <cell r="AJ198">
            <v>5068</v>
          </cell>
          <cell r="AK198">
            <v>101431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101431</v>
          </cell>
          <cell r="AR198">
            <v>189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BA198">
            <v>189</v>
          </cell>
          <cell r="BB198">
            <v>189</v>
          </cell>
          <cell r="BC198" t="str">
            <v>MILTON</v>
          </cell>
          <cell r="BD198">
            <v>96363</v>
          </cell>
          <cell r="BE198">
            <v>70233</v>
          </cell>
          <cell r="BF198">
            <v>26130</v>
          </cell>
          <cell r="BG198">
            <v>0</v>
          </cell>
          <cell r="BH198">
            <v>21522</v>
          </cell>
          <cell r="BL198">
            <v>0</v>
          </cell>
          <cell r="BM198">
            <v>47652</v>
          </cell>
          <cell r="BN198">
            <v>26130</v>
          </cell>
          <cell r="CA198">
            <v>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Y199">
            <v>190</v>
          </cell>
          <cell r="AR199">
            <v>190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BA199">
            <v>190</v>
          </cell>
          <cell r="BB199">
            <v>190</v>
          </cell>
          <cell r="BC199" t="str">
            <v>MONROE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L199">
            <v>0</v>
          </cell>
          <cell r="BM199">
            <v>0</v>
          </cell>
          <cell r="BN199">
            <v>0</v>
          </cell>
          <cell r="CA199">
            <v>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40.030303030303031</v>
          </cell>
          <cell r="E200">
            <v>558268</v>
          </cell>
          <cell r="F200">
            <v>0</v>
          </cell>
          <cell r="G200">
            <v>37532</v>
          </cell>
          <cell r="H200">
            <v>595800</v>
          </cell>
          <cell r="J200">
            <v>37532</v>
          </cell>
          <cell r="K200">
            <v>86497.221396148525</v>
          </cell>
          <cell r="L200">
            <v>124029.22139614852</v>
          </cell>
          <cell r="N200">
            <v>471770.77860385145</v>
          </cell>
          <cell r="P200">
            <v>37532</v>
          </cell>
          <cell r="Q200">
            <v>0</v>
          </cell>
          <cell r="R200">
            <v>0</v>
          </cell>
          <cell r="S200">
            <v>86497.221396148525</v>
          </cell>
          <cell r="T200">
            <v>124029.22139614852</v>
          </cell>
          <cell r="V200">
            <v>214044.39999999997</v>
          </cell>
          <cell r="Y200">
            <v>191</v>
          </cell>
          <cell r="Z200">
            <v>40.030303030303031</v>
          </cell>
          <cell r="AA200">
            <v>0</v>
          </cell>
          <cell r="AD200">
            <v>0</v>
          </cell>
          <cell r="AE200">
            <v>558268</v>
          </cell>
          <cell r="AF200">
            <v>0</v>
          </cell>
          <cell r="AG200">
            <v>0</v>
          </cell>
          <cell r="AH200">
            <v>558268</v>
          </cell>
          <cell r="AI200">
            <v>0</v>
          </cell>
          <cell r="AJ200">
            <v>37532</v>
          </cell>
          <cell r="AK200">
            <v>595800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595800</v>
          </cell>
          <cell r="AR200">
            <v>191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BA200">
            <v>191</v>
          </cell>
          <cell r="BB200">
            <v>191</v>
          </cell>
          <cell r="BC200" t="str">
            <v>MONSON</v>
          </cell>
          <cell r="BD200">
            <v>558268</v>
          </cell>
          <cell r="BE200">
            <v>491697</v>
          </cell>
          <cell r="BF200">
            <v>66571</v>
          </cell>
          <cell r="BG200">
            <v>75900.599999999991</v>
          </cell>
          <cell r="BH200">
            <v>34040.800000000003</v>
          </cell>
          <cell r="BL200">
            <v>0</v>
          </cell>
          <cell r="BM200">
            <v>176512.39999999997</v>
          </cell>
          <cell r="BN200">
            <v>86497.221396148525</v>
          </cell>
          <cell r="CA200">
            <v>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Y201">
            <v>192</v>
          </cell>
          <cell r="AR201">
            <v>192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BA201">
            <v>192</v>
          </cell>
          <cell r="BB201">
            <v>192</v>
          </cell>
          <cell r="BC201" t="str">
            <v>MONTAGUE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L201">
            <v>0</v>
          </cell>
          <cell r="BM201">
            <v>0</v>
          </cell>
          <cell r="BN201">
            <v>0</v>
          </cell>
          <cell r="CA201">
            <v>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Y202">
            <v>193</v>
          </cell>
          <cell r="AR202">
            <v>193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BA202">
            <v>193</v>
          </cell>
          <cell r="BB202">
            <v>193</v>
          </cell>
          <cell r="BC202" t="str">
            <v>MONTEREY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L202">
            <v>0</v>
          </cell>
          <cell r="BM202">
            <v>0</v>
          </cell>
          <cell r="BN202">
            <v>0</v>
          </cell>
          <cell r="CA202">
            <v>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Y203">
            <v>194</v>
          </cell>
          <cell r="AR203">
            <v>194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BA203">
            <v>194</v>
          </cell>
          <cell r="BB203">
            <v>194</v>
          </cell>
          <cell r="BC203" t="str">
            <v>MONTGOMERY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L203">
            <v>0</v>
          </cell>
          <cell r="BM203">
            <v>0</v>
          </cell>
          <cell r="BN203">
            <v>0</v>
          </cell>
          <cell r="CA203">
            <v>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Y204">
            <v>195</v>
          </cell>
          <cell r="AR204">
            <v>195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BA204">
            <v>195</v>
          </cell>
          <cell r="BB204">
            <v>195</v>
          </cell>
          <cell r="BC204" t="str">
            <v>MOUNT WASHINGTON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L204">
            <v>0</v>
          </cell>
          <cell r="BM204">
            <v>0</v>
          </cell>
          <cell r="BN204">
            <v>0</v>
          </cell>
          <cell r="CA204">
            <v>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7.3414634146341466</v>
          </cell>
          <cell r="E205">
            <v>118615</v>
          </cell>
          <cell r="F205">
            <v>0</v>
          </cell>
          <cell r="G205">
            <v>6885</v>
          </cell>
          <cell r="H205">
            <v>125500</v>
          </cell>
          <cell r="J205">
            <v>6885</v>
          </cell>
          <cell r="K205">
            <v>28135.476477845426</v>
          </cell>
          <cell r="L205">
            <v>35020.476477845426</v>
          </cell>
          <cell r="N205">
            <v>90479.523522154574</v>
          </cell>
          <cell r="P205">
            <v>6885</v>
          </cell>
          <cell r="Q205">
            <v>0</v>
          </cell>
          <cell r="R205">
            <v>0</v>
          </cell>
          <cell r="S205">
            <v>28135.476477845426</v>
          </cell>
          <cell r="T205">
            <v>35020.476477845426</v>
          </cell>
          <cell r="V205">
            <v>69454.8</v>
          </cell>
          <cell r="Y205">
            <v>196</v>
          </cell>
          <cell r="Z205">
            <v>7.3414634146341466</v>
          </cell>
          <cell r="AA205">
            <v>0</v>
          </cell>
          <cell r="AD205">
            <v>0</v>
          </cell>
          <cell r="AE205">
            <v>118615</v>
          </cell>
          <cell r="AF205">
            <v>0</v>
          </cell>
          <cell r="AG205">
            <v>0</v>
          </cell>
          <cell r="AH205">
            <v>118615</v>
          </cell>
          <cell r="AI205">
            <v>0</v>
          </cell>
          <cell r="AJ205">
            <v>6885</v>
          </cell>
          <cell r="AK205">
            <v>125500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125500</v>
          </cell>
          <cell r="AR205">
            <v>196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BA205">
            <v>196</v>
          </cell>
          <cell r="BB205">
            <v>196</v>
          </cell>
          <cell r="BC205" t="str">
            <v>NAHANT</v>
          </cell>
          <cell r="BD205">
            <v>118615</v>
          </cell>
          <cell r="BE205">
            <v>102613</v>
          </cell>
          <cell r="BF205">
            <v>16002</v>
          </cell>
          <cell r="BG205">
            <v>46217.4</v>
          </cell>
          <cell r="BH205">
            <v>350.40000000000003</v>
          </cell>
          <cell r="BL205">
            <v>0</v>
          </cell>
          <cell r="BM205">
            <v>62569.8</v>
          </cell>
          <cell r="BN205">
            <v>28135.476477845426</v>
          </cell>
          <cell r="CA205">
            <v>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Y206">
            <v>197</v>
          </cell>
          <cell r="AR206">
            <v>197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BA206">
            <v>197</v>
          </cell>
          <cell r="BB206">
            <v>197</v>
          </cell>
          <cell r="BC206" t="str">
            <v>NANTUCKET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L206">
            <v>0</v>
          </cell>
          <cell r="BM206">
            <v>0</v>
          </cell>
          <cell r="BN206">
            <v>0</v>
          </cell>
          <cell r="CA206">
            <v>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19.781791626851877</v>
          </cell>
          <cell r="E207">
            <v>264254</v>
          </cell>
          <cell r="F207">
            <v>0</v>
          </cell>
          <cell r="G207">
            <v>18551</v>
          </cell>
          <cell r="H207">
            <v>282805</v>
          </cell>
          <cell r="J207">
            <v>18551</v>
          </cell>
          <cell r="K207">
            <v>4046</v>
          </cell>
          <cell r="L207">
            <v>22597</v>
          </cell>
          <cell r="N207">
            <v>260208</v>
          </cell>
          <cell r="P207">
            <v>18551</v>
          </cell>
          <cell r="Q207">
            <v>0</v>
          </cell>
          <cell r="R207">
            <v>0</v>
          </cell>
          <cell r="S207">
            <v>4046</v>
          </cell>
          <cell r="T207">
            <v>22597</v>
          </cell>
          <cell r="V207">
            <v>24821</v>
          </cell>
          <cell r="Y207">
            <v>198</v>
          </cell>
          <cell r="Z207">
            <v>19.781791626851877</v>
          </cell>
          <cell r="AA207">
            <v>0</v>
          </cell>
          <cell r="AD207">
            <v>0</v>
          </cell>
          <cell r="AE207">
            <v>264254</v>
          </cell>
          <cell r="AF207">
            <v>0</v>
          </cell>
          <cell r="AG207">
            <v>0</v>
          </cell>
          <cell r="AH207">
            <v>264254</v>
          </cell>
          <cell r="AI207">
            <v>0</v>
          </cell>
          <cell r="AJ207">
            <v>18551</v>
          </cell>
          <cell r="AK207">
            <v>282805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282805</v>
          </cell>
          <cell r="AR207">
            <v>198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BA207">
            <v>198</v>
          </cell>
          <cell r="BB207">
            <v>198</v>
          </cell>
          <cell r="BC207" t="str">
            <v>NATICK</v>
          </cell>
          <cell r="BD207">
            <v>264254</v>
          </cell>
          <cell r="BE207">
            <v>260208</v>
          </cell>
          <cell r="BF207">
            <v>4046</v>
          </cell>
          <cell r="BG207">
            <v>0</v>
          </cell>
          <cell r="BH207">
            <v>2224</v>
          </cell>
          <cell r="BL207">
            <v>0</v>
          </cell>
          <cell r="BM207">
            <v>6270</v>
          </cell>
          <cell r="BN207">
            <v>4046</v>
          </cell>
          <cell r="CA207">
            <v>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3.1876278118609416</v>
          </cell>
          <cell r="E208">
            <v>84657</v>
          </cell>
          <cell r="F208">
            <v>0</v>
          </cell>
          <cell r="G208">
            <v>2988</v>
          </cell>
          <cell r="H208">
            <v>87645</v>
          </cell>
          <cell r="J208">
            <v>2988</v>
          </cell>
          <cell r="K208">
            <v>4375.2010582985513</v>
          </cell>
          <cell r="L208">
            <v>7363.2010582985513</v>
          </cell>
          <cell r="N208">
            <v>80281.798941701447</v>
          </cell>
          <cell r="P208">
            <v>2988</v>
          </cell>
          <cell r="Q208">
            <v>0</v>
          </cell>
          <cell r="R208">
            <v>0</v>
          </cell>
          <cell r="S208">
            <v>4375.2010582985513</v>
          </cell>
          <cell r="T208">
            <v>7363.2010582985513</v>
          </cell>
          <cell r="V208">
            <v>20747.400000000001</v>
          </cell>
          <cell r="Y208">
            <v>199</v>
          </cell>
          <cell r="Z208">
            <v>3.1876278118609416</v>
          </cell>
          <cell r="AA208">
            <v>0</v>
          </cell>
          <cell r="AD208">
            <v>0</v>
          </cell>
          <cell r="AE208">
            <v>84657</v>
          </cell>
          <cell r="AF208">
            <v>0</v>
          </cell>
          <cell r="AG208">
            <v>0</v>
          </cell>
          <cell r="AH208">
            <v>84657</v>
          </cell>
          <cell r="AI208">
            <v>0</v>
          </cell>
          <cell r="AJ208">
            <v>2988</v>
          </cell>
          <cell r="AK208">
            <v>87645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87645</v>
          </cell>
          <cell r="AR208">
            <v>199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BA208">
            <v>199</v>
          </cell>
          <cell r="BB208">
            <v>199</v>
          </cell>
          <cell r="BC208" t="str">
            <v>NEEDHAM</v>
          </cell>
          <cell r="BD208">
            <v>84657</v>
          </cell>
          <cell r="BE208">
            <v>81475</v>
          </cell>
          <cell r="BF208">
            <v>3182</v>
          </cell>
          <cell r="BG208">
            <v>4545</v>
          </cell>
          <cell r="BH208">
            <v>10032.400000000001</v>
          </cell>
          <cell r="BL208">
            <v>0</v>
          </cell>
          <cell r="BM208">
            <v>17759.400000000001</v>
          </cell>
          <cell r="BN208">
            <v>4375.2010582985513</v>
          </cell>
          <cell r="CA208">
            <v>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Y209">
            <v>200</v>
          </cell>
          <cell r="AR209">
            <v>200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BA209">
            <v>200</v>
          </cell>
          <cell r="BB209">
            <v>200</v>
          </cell>
          <cell r="BC209" t="str">
            <v>NEW ASHFORD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L209">
            <v>0</v>
          </cell>
          <cell r="BM209">
            <v>0</v>
          </cell>
          <cell r="BN209">
            <v>0</v>
          </cell>
          <cell r="CA209">
            <v>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1287.5775057668059</v>
          </cell>
          <cell r="E210">
            <v>17317077</v>
          </cell>
          <cell r="F210">
            <v>217658</v>
          </cell>
          <cell r="G210">
            <v>1207300</v>
          </cell>
          <cell r="H210">
            <v>18742035</v>
          </cell>
          <cell r="J210">
            <v>1207300</v>
          </cell>
          <cell r="K210">
            <v>1403625.2771827339</v>
          </cell>
          <cell r="L210">
            <v>2610925.2771827336</v>
          </cell>
          <cell r="N210">
            <v>16131109.722817266</v>
          </cell>
          <cell r="P210">
            <v>1207300</v>
          </cell>
          <cell r="Q210">
            <v>0</v>
          </cell>
          <cell r="R210">
            <v>0</v>
          </cell>
          <cell r="S210">
            <v>1403625.2771827339</v>
          </cell>
          <cell r="T210">
            <v>2610925.2771827336</v>
          </cell>
          <cell r="V210">
            <v>4025508.1999999997</v>
          </cell>
          <cell r="Y210">
            <v>201</v>
          </cell>
          <cell r="Z210">
            <v>1287.5775057668059</v>
          </cell>
          <cell r="AA210">
            <v>0</v>
          </cell>
          <cell r="AD210">
            <v>0</v>
          </cell>
          <cell r="AE210">
            <v>17317077</v>
          </cell>
          <cell r="AF210">
            <v>0</v>
          </cell>
          <cell r="AG210">
            <v>0</v>
          </cell>
          <cell r="AH210">
            <v>17317077</v>
          </cell>
          <cell r="AI210">
            <v>217658</v>
          </cell>
          <cell r="AJ210">
            <v>1207300</v>
          </cell>
          <cell r="AK210">
            <v>18742035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18742035</v>
          </cell>
          <cell r="AR210">
            <v>201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BA210">
            <v>201</v>
          </cell>
          <cell r="BB210">
            <v>201</v>
          </cell>
          <cell r="BC210" t="str">
            <v>NEW BEDFORD</v>
          </cell>
          <cell r="BD210">
            <v>17317077</v>
          </cell>
          <cell r="BE210">
            <v>16303186</v>
          </cell>
          <cell r="BF210">
            <v>1013891</v>
          </cell>
          <cell r="BG210">
            <v>1484529.5999999999</v>
          </cell>
          <cell r="BH210">
            <v>319787.60000000003</v>
          </cell>
          <cell r="BL210">
            <v>0</v>
          </cell>
          <cell r="BM210">
            <v>2818208.1999999997</v>
          </cell>
          <cell r="BN210">
            <v>1403625.2771827339</v>
          </cell>
          <cell r="CA210">
            <v>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Y211">
            <v>202</v>
          </cell>
          <cell r="AR211">
            <v>202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BA211">
            <v>202</v>
          </cell>
          <cell r="BB211">
            <v>202</v>
          </cell>
          <cell r="BC211" t="str">
            <v>NEW BRAINTREE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L211">
            <v>0</v>
          </cell>
          <cell r="BM211">
            <v>0</v>
          </cell>
          <cell r="BN211">
            <v>0</v>
          </cell>
          <cell r="CA211">
            <v>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Y212">
            <v>203</v>
          </cell>
          <cell r="AR212">
            <v>203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BA212">
            <v>203</v>
          </cell>
          <cell r="BB212">
            <v>205</v>
          </cell>
          <cell r="BC212" t="str">
            <v>NEWBURY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L212">
            <v>0</v>
          </cell>
          <cell r="BM212">
            <v>0</v>
          </cell>
          <cell r="BN212">
            <v>0</v>
          </cell>
          <cell r="CA212">
            <v>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139</v>
          </cell>
          <cell r="E213">
            <v>2127258</v>
          </cell>
          <cell r="F213">
            <v>0</v>
          </cell>
          <cell r="G213">
            <v>130329</v>
          </cell>
          <cell r="H213">
            <v>2257587</v>
          </cell>
          <cell r="J213">
            <v>130329</v>
          </cell>
          <cell r="K213">
            <v>77425</v>
          </cell>
          <cell r="L213">
            <v>207754</v>
          </cell>
          <cell r="N213">
            <v>2049833</v>
          </cell>
          <cell r="P213">
            <v>130329</v>
          </cell>
          <cell r="Q213">
            <v>0</v>
          </cell>
          <cell r="R213">
            <v>0</v>
          </cell>
          <cell r="S213">
            <v>77425</v>
          </cell>
          <cell r="T213">
            <v>207754</v>
          </cell>
          <cell r="V213">
            <v>248678.39999999999</v>
          </cell>
          <cell r="Y213">
            <v>204</v>
          </cell>
          <cell r="Z213">
            <v>139</v>
          </cell>
          <cell r="AA213">
            <v>0</v>
          </cell>
          <cell r="AD213">
            <v>0</v>
          </cell>
          <cell r="AE213">
            <v>2127258</v>
          </cell>
          <cell r="AF213">
            <v>0</v>
          </cell>
          <cell r="AG213">
            <v>0</v>
          </cell>
          <cell r="AH213">
            <v>2127258</v>
          </cell>
          <cell r="AI213">
            <v>0</v>
          </cell>
          <cell r="AJ213">
            <v>130329</v>
          </cell>
          <cell r="AK213">
            <v>2257587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2257587</v>
          </cell>
          <cell r="AR213">
            <v>204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BA213">
            <v>204</v>
          </cell>
          <cell r="BB213">
            <v>206</v>
          </cell>
          <cell r="BC213" t="str">
            <v>NEWBURYPORT</v>
          </cell>
          <cell r="BD213">
            <v>2127258</v>
          </cell>
          <cell r="BE213">
            <v>2049833</v>
          </cell>
          <cell r="BF213">
            <v>77425</v>
          </cell>
          <cell r="BG213">
            <v>0</v>
          </cell>
          <cell r="BH213">
            <v>40924.400000000001</v>
          </cell>
          <cell r="BL213">
            <v>0</v>
          </cell>
          <cell r="BM213">
            <v>118349.4</v>
          </cell>
          <cell r="BN213">
            <v>77425</v>
          </cell>
          <cell r="CA213">
            <v>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Y214">
            <v>205</v>
          </cell>
          <cell r="AR214">
            <v>205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BA214">
            <v>205</v>
          </cell>
          <cell r="BB214">
            <v>203</v>
          </cell>
          <cell r="BC214" t="str">
            <v>NEW MARLBOROUGH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L214">
            <v>0</v>
          </cell>
          <cell r="BM214">
            <v>0</v>
          </cell>
          <cell r="BN214">
            <v>0</v>
          </cell>
          <cell r="CA214">
            <v>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Y215">
            <v>206</v>
          </cell>
          <cell r="AR215">
            <v>206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BA215">
            <v>206</v>
          </cell>
          <cell r="BB215">
            <v>204</v>
          </cell>
          <cell r="BC215" t="str">
            <v>NEW SALEM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L215">
            <v>0</v>
          </cell>
          <cell r="BM215">
            <v>0</v>
          </cell>
          <cell r="BN215">
            <v>0</v>
          </cell>
          <cell r="CA215">
            <v>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2.0278004905968925</v>
          </cell>
          <cell r="E216">
            <v>45570</v>
          </cell>
          <cell r="F216">
            <v>0</v>
          </cell>
          <cell r="G216">
            <v>1904</v>
          </cell>
          <cell r="H216">
            <v>47474</v>
          </cell>
          <cell r="J216">
            <v>1904</v>
          </cell>
          <cell r="K216">
            <v>0</v>
          </cell>
          <cell r="L216">
            <v>1904</v>
          </cell>
          <cell r="N216">
            <v>45570</v>
          </cell>
          <cell r="P216">
            <v>1904</v>
          </cell>
          <cell r="Q216">
            <v>0</v>
          </cell>
          <cell r="R216">
            <v>0</v>
          </cell>
          <cell r="S216">
            <v>0</v>
          </cell>
          <cell r="T216">
            <v>1904</v>
          </cell>
          <cell r="V216">
            <v>24666.400000000001</v>
          </cell>
          <cell r="Y216">
            <v>207</v>
          </cell>
          <cell r="Z216">
            <v>2.0278004905968925</v>
          </cell>
          <cell r="AA216">
            <v>0</v>
          </cell>
          <cell r="AD216">
            <v>0</v>
          </cell>
          <cell r="AE216">
            <v>45570</v>
          </cell>
          <cell r="AF216">
            <v>0</v>
          </cell>
          <cell r="AG216">
            <v>0</v>
          </cell>
          <cell r="AH216">
            <v>45570</v>
          </cell>
          <cell r="AI216">
            <v>0</v>
          </cell>
          <cell r="AJ216">
            <v>1904</v>
          </cell>
          <cell r="AK216">
            <v>47474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47474</v>
          </cell>
          <cell r="AR216">
            <v>207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BA216">
            <v>207</v>
          </cell>
          <cell r="BB216">
            <v>207</v>
          </cell>
          <cell r="BC216" t="str">
            <v>NEWTON</v>
          </cell>
          <cell r="BD216">
            <v>45570</v>
          </cell>
          <cell r="BE216">
            <v>53108</v>
          </cell>
          <cell r="BF216">
            <v>0</v>
          </cell>
          <cell r="BG216">
            <v>0</v>
          </cell>
          <cell r="BH216">
            <v>22762.400000000001</v>
          </cell>
          <cell r="BL216">
            <v>0</v>
          </cell>
          <cell r="BM216">
            <v>22762.400000000001</v>
          </cell>
          <cell r="BN216">
            <v>0</v>
          </cell>
          <cell r="CA216">
            <v>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12.517116122480971</v>
          </cell>
          <cell r="E217">
            <v>222635</v>
          </cell>
          <cell r="F217">
            <v>0</v>
          </cell>
          <cell r="G217">
            <v>11739</v>
          </cell>
          <cell r="H217">
            <v>234374</v>
          </cell>
          <cell r="J217">
            <v>11739</v>
          </cell>
          <cell r="K217">
            <v>63447.311329400705</v>
          </cell>
          <cell r="L217">
            <v>75186.311329400705</v>
          </cell>
          <cell r="N217">
            <v>159187.68867059931</v>
          </cell>
          <cell r="P217">
            <v>11739</v>
          </cell>
          <cell r="Q217">
            <v>0</v>
          </cell>
          <cell r="R217">
            <v>0</v>
          </cell>
          <cell r="S217">
            <v>63447.311329400705</v>
          </cell>
          <cell r="T217">
            <v>75186.311329400705</v>
          </cell>
          <cell r="V217">
            <v>142344.40000000002</v>
          </cell>
          <cell r="Y217">
            <v>208</v>
          </cell>
          <cell r="Z217">
            <v>12.517116122480971</v>
          </cell>
          <cell r="AA217">
            <v>0</v>
          </cell>
          <cell r="AD217">
            <v>0</v>
          </cell>
          <cell r="AE217">
            <v>222635</v>
          </cell>
          <cell r="AF217">
            <v>0</v>
          </cell>
          <cell r="AG217">
            <v>0</v>
          </cell>
          <cell r="AH217">
            <v>222635</v>
          </cell>
          <cell r="AI217">
            <v>0</v>
          </cell>
          <cell r="AJ217">
            <v>11739</v>
          </cell>
          <cell r="AK217">
            <v>234374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234374</v>
          </cell>
          <cell r="AR217">
            <v>208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BA217">
            <v>208</v>
          </cell>
          <cell r="BB217">
            <v>208</v>
          </cell>
          <cell r="BC217" t="str">
            <v>NORFOLK</v>
          </cell>
          <cell r="BD217">
            <v>222635</v>
          </cell>
          <cell r="BE217">
            <v>180728</v>
          </cell>
          <cell r="BF217">
            <v>41907</v>
          </cell>
          <cell r="BG217">
            <v>82048.800000000003</v>
          </cell>
          <cell r="BH217">
            <v>6649.6</v>
          </cell>
          <cell r="BL217">
            <v>0</v>
          </cell>
          <cell r="BM217">
            <v>130605.40000000001</v>
          </cell>
          <cell r="BN217">
            <v>63447.311329400705</v>
          </cell>
          <cell r="CA217">
            <v>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71.233870967741936</v>
          </cell>
          <cell r="E218">
            <v>1137108</v>
          </cell>
          <cell r="F218">
            <v>0</v>
          </cell>
          <cell r="G218">
            <v>66794</v>
          </cell>
          <cell r="H218">
            <v>1203902</v>
          </cell>
          <cell r="J218">
            <v>66794</v>
          </cell>
          <cell r="K218">
            <v>104722.08762594608</v>
          </cell>
          <cell r="L218">
            <v>171516.08762594609</v>
          </cell>
          <cell r="N218">
            <v>1032385.9123740538</v>
          </cell>
          <cell r="P218">
            <v>66794</v>
          </cell>
          <cell r="Q218">
            <v>0</v>
          </cell>
          <cell r="R218">
            <v>0</v>
          </cell>
          <cell r="S218">
            <v>104722.08762594608</v>
          </cell>
          <cell r="T218">
            <v>171516.08762594609</v>
          </cell>
          <cell r="V218">
            <v>279766.8</v>
          </cell>
          <cell r="Y218">
            <v>209</v>
          </cell>
          <cell r="Z218">
            <v>71.233870967741936</v>
          </cell>
          <cell r="AA218">
            <v>0</v>
          </cell>
          <cell r="AD218">
            <v>0</v>
          </cell>
          <cell r="AE218">
            <v>1137108</v>
          </cell>
          <cell r="AF218">
            <v>0</v>
          </cell>
          <cell r="AG218">
            <v>0</v>
          </cell>
          <cell r="AH218">
            <v>1137108</v>
          </cell>
          <cell r="AI218">
            <v>0</v>
          </cell>
          <cell r="AJ218">
            <v>66794</v>
          </cell>
          <cell r="AK218">
            <v>1203902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1203902</v>
          </cell>
          <cell r="AR218">
            <v>209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BA218">
            <v>209</v>
          </cell>
          <cell r="BB218">
            <v>209</v>
          </cell>
          <cell r="BC218" t="str">
            <v>NORTH ADAMS</v>
          </cell>
          <cell r="BD218">
            <v>1137108</v>
          </cell>
          <cell r="BE218">
            <v>1048426</v>
          </cell>
          <cell r="BF218">
            <v>88682</v>
          </cell>
          <cell r="BG218">
            <v>61098</v>
          </cell>
          <cell r="BH218">
            <v>63192.800000000003</v>
          </cell>
          <cell r="BL218">
            <v>0</v>
          </cell>
          <cell r="BM218">
            <v>212972.79999999999</v>
          </cell>
          <cell r="BN218">
            <v>104722.08762594608</v>
          </cell>
          <cell r="CA218">
            <v>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173.26440160800928</v>
          </cell>
          <cell r="E219">
            <v>2361789</v>
          </cell>
          <cell r="F219">
            <v>0</v>
          </cell>
          <cell r="G219">
            <v>162457</v>
          </cell>
          <cell r="H219">
            <v>2524246</v>
          </cell>
          <cell r="J219">
            <v>162457</v>
          </cell>
          <cell r="K219">
            <v>140065</v>
          </cell>
          <cell r="L219">
            <v>302522</v>
          </cell>
          <cell r="N219">
            <v>2221724</v>
          </cell>
          <cell r="P219">
            <v>162457</v>
          </cell>
          <cell r="Q219">
            <v>0</v>
          </cell>
          <cell r="R219">
            <v>0</v>
          </cell>
          <cell r="S219">
            <v>140065</v>
          </cell>
          <cell r="T219">
            <v>302522</v>
          </cell>
          <cell r="V219">
            <v>320880.8</v>
          </cell>
          <cell r="Y219">
            <v>210</v>
          </cell>
          <cell r="Z219">
            <v>173.26440160800928</v>
          </cell>
          <cell r="AA219">
            <v>0</v>
          </cell>
          <cell r="AD219">
            <v>0</v>
          </cell>
          <cell r="AE219">
            <v>2361789</v>
          </cell>
          <cell r="AF219">
            <v>0</v>
          </cell>
          <cell r="AG219">
            <v>0</v>
          </cell>
          <cell r="AH219">
            <v>2361789</v>
          </cell>
          <cell r="AI219">
            <v>0</v>
          </cell>
          <cell r="AJ219">
            <v>162457</v>
          </cell>
          <cell r="AK219">
            <v>2524246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2524246</v>
          </cell>
          <cell r="AR219">
            <v>210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BA219">
            <v>210</v>
          </cell>
          <cell r="BB219">
            <v>214</v>
          </cell>
          <cell r="BC219" t="str">
            <v>NORTHAMPTON</v>
          </cell>
          <cell r="BD219">
            <v>2361789</v>
          </cell>
          <cell r="BE219">
            <v>2221724</v>
          </cell>
          <cell r="BF219">
            <v>140065</v>
          </cell>
          <cell r="BG219">
            <v>0</v>
          </cell>
          <cell r="BH219">
            <v>18358.8</v>
          </cell>
          <cell r="BL219">
            <v>0</v>
          </cell>
          <cell r="BM219">
            <v>158423.79999999999</v>
          </cell>
          <cell r="BN219">
            <v>140065</v>
          </cell>
          <cell r="CA219">
            <v>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6.0793109843742821</v>
          </cell>
          <cell r="E220">
            <v>95901</v>
          </cell>
          <cell r="F220">
            <v>0</v>
          </cell>
          <cell r="G220">
            <v>5702</v>
          </cell>
          <cell r="H220">
            <v>101603</v>
          </cell>
          <cell r="J220">
            <v>5702</v>
          </cell>
          <cell r="K220">
            <v>5693</v>
          </cell>
          <cell r="L220">
            <v>11395</v>
          </cell>
          <cell r="N220">
            <v>90208</v>
          </cell>
          <cell r="P220">
            <v>5702</v>
          </cell>
          <cell r="Q220">
            <v>0</v>
          </cell>
          <cell r="R220">
            <v>0</v>
          </cell>
          <cell r="S220">
            <v>5693</v>
          </cell>
          <cell r="T220">
            <v>11395</v>
          </cell>
          <cell r="V220">
            <v>11395</v>
          </cell>
          <cell r="Y220">
            <v>211</v>
          </cell>
          <cell r="Z220">
            <v>6.0793109843742821</v>
          </cell>
          <cell r="AA220">
            <v>0</v>
          </cell>
          <cell r="AD220">
            <v>0</v>
          </cell>
          <cell r="AE220">
            <v>95901</v>
          </cell>
          <cell r="AF220">
            <v>0</v>
          </cell>
          <cell r="AG220">
            <v>0</v>
          </cell>
          <cell r="AH220">
            <v>95901</v>
          </cell>
          <cell r="AI220">
            <v>0</v>
          </cell>
          <cell r="AJ220">
            <v>5702</v>
          </cell>
          <cell r="AK220">
            <v>101603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101603</v>
          </cell>
          <cell r="AR220">
            <v>211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BA220">
            <v>211</v>
          </cell>
          <cell r="BB220">
            <v>210</v>
          </cell>
          <cell r="BC220" t="str">
            <v>NORTH ANDOVER</v>
          </cell>
          <cell r="BD220">
            <v>95901</v>
          </cell>
          <cell r="BE220">
            <v>90208</v>
          </cell>
          <cell r="BF220">
            <v>5693</v>
          </cell>
          <cell r="BG220">
            <v>0</v>
          </cell>
          <cell r="BH220">
            <v>0</v>
          </cell>
          <cell r="BL220">
            <v>0</v>
          </cell>
          <cell r="BM220">
            <v>5693</v>
          </cell>
          <cell r="BN220">
            <v>5693</v>
          </cell>
          <cell r="CA220">
            <v>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142.35781840309906</v>
          </cell>
          <cell r="E221">
            <v>1988987</v>
          </cell>
          <cell r="F221">
            <v>0</v>
          </cell>
          <cell r="G221">
            <v>133481</v>
          </cell>
          <cell r="H221">
            <v>2122468</v>
          </cell>
          <cell r="J221">
            <v>133481</v>
          </cell>
          <cell r="K221">
            <v>125731.03794234799</v>
          </cell>
          <cell r="L221">
            <v>259212.03794234799</v>
          </cell>
          <cell r="N221">
            <v>1863255.962057652</v>
          </cell>
          <cell r="P221">
            <v>133481</v>
          </cell>
          <cell r="Q221">
            <v>0</v>
          </cell>
          <cell r="R221">
            <v>0</v>
          </cell>
          <cell r="S221">
            <v>125731.03794234799</v>
          </cell>
          <cell r="T221">
            <v>259212.03794234799</v>
          </cell>
          <cell r="V221">
            <v>449167.6</v>
          </cell>
          <cell r="Y221">
            <v>212</v>
          </cell>
          <cell r="Z221">
            <v>142.35781840309906</v>
          </cell>
          <cell r="AA221">
            <v>0</v>
          </cell>
          <cell r="AD221">
            <v>0</v>
          </cell>
          <cell r="AE221">
            <v>1988987</v>
          </cell>
          <cell r="AF221">
            <v>0</v>
          </cell>
          <cell r="AG221">
            <v>0</v>
          </cell>
          <cell r="AH221">
            <v>1988987</v>
          </cell>
          <cell r="AI221">
            <v>0</v>
          </cell>
          <cell r="AJ221">
            <v>133481</v>
          </cell>
          <cell r="AK221">
            <v>2122468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2122468</v>
          </cell>
          <cell r="AR221">
            <v>212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BA221">
            <v>212</v>
          </cell>
          <cell r="BB221">
            <v>211</v>
          </cell>
          <cell r="BC221" t="str">
            <v>NORTH ATTLEBOROUGH</v>
          </cell>
          <cell r="BD221">
            <v>1988987</v>
          </cell>
          <cell r="BE221">
            <v>1872754</v>
          </cell>
          <cell r="BF221">
            <v>116233</v>
          </cell>
          <cell r="BG221">
            <v>36178.799999999996</v>
          </cell>
          <cell r="BH221">
            <v>163274.80000000002</v>
          </cell>
          <cell r="BL221">
            <v>0</v>
          </cell>
          <cell r="BM221">
            <v>315686.59999999998</v>
          </cell>
          <cell r="BN221">
            <v>125731.03794234799</v>
          </cell>
          <cell r="CA221">
            <v>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2.0038170191834732</v>
          </cell>
          <cell r="E222">
            <v>41964</v>
          </cell>
          <cell r="F222">
            <v>0</v>
          </cell>
          <cell r="G222">
            <v>1878</v>
          </cell>
          <cell r="H222">
            <v>43842</v>
          </cell>
          <cell r="J222">
            <v>1878</v>
          </cell>
          <cell r="K222">
            <v>2331.5801700876559</v>
          </cell>
          <cell r="L222">
            <v>4209.5801700876564</v>
          </cell>
          <cell r="N222">
            <v>39632.419829912345</v>
          </cell>
          <cell r="P222">
            <v>1878</v>
          </cell>
          <cell r="Q222">
            <v>0</v>
          </cell>
          <cell r="R222">
            <v>0</v>
          </cell>
          <cell r="S222">
            <v>2331.5801700876559</v>
          </cell>
          <cell r="T222">
            <v>4209.5801700876564</v>
          </cell>
          <cell r="V222">
            <v>4455.6000000000004</v>
          </cell>
          <cell r="Y222">
            <v>213</v>
          </cell>
          <cell r="Z222">
            <v>2.0038170191834732</v>
          </cell>
          <cell r="AA222">
            <v>0</v>
          </cell>
          <cell r="AD222">
            <v>0</v>
          </cell>
          <cell r="AE222">
            <v>41964</v>
          </cell>
          <cell r="AF222">
            <v>0</v>
          </cell>
          <cell r="AG222">
            <v>0</v>
          </cell>
          <cell r="AH222">
            <v>41964</v>
          </cell>
          <cell r="AI222">
            <v>0</v>
          </cell>
          <cell r="AJ222">
            <v>1878</v>
          </cell>
          <cell r="AK222">
            <v>43842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43842</v>
          </cell>
          <cell r="AR222">
            <v>213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BA222">
            <v>213</v>
          </cell>
          <cell r="BB222">
            <v>215</v>
          </cell>
          <cell r="BC222" t="str">
            <v>NORTHBOROUGH</v>
          </cell>
          <cell r="BD222">
            <v>41964</v>
          </cell>
          <cell r="BE222">
            <v>39720</v>
          </cell>
          <cell r="BF222">
            <v>2244</v>
          </cell>
          <cell r="BG222">
            <v>333.59999999999997</v>
          </cell>
          <cell r="BH222">
            <v>0</v>
          </cell>
          <cell r="BL222">
            <v>0</v>
          </cell>
          <cell r="BM222">
            <v>2577.6</v>
          </cell>
          <cell r="BN222">
            <v>2331.5801700876559</v>
          </cell>
          <cell r="CA222">
            <v>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3.0475285652757722</v>
          </cell>
          <cell r="E223">
            <v>42651</v>
          </cell>
          <cell r="F223">
            <v>0</v>
          </cell>
          <cell r="G223">
            <v>2853</v>
          </cell>
          <cell r="H223">
            <v>45504</v>
          </cell>
          <cell r="J223">
            <v>2853</v>
          </cell>
          <cell r="K223">
            <v>1133</v>
          </cell>
          <cell r="L223">
            <v>3986</v>
          </cell>
          <cell r="N223">
            <v>41518</v>
          </cell>
          <cell r="P223">
            <v>2853</v>
          </cell>
          <cell r="Q223">
            <v>0</v>
          </cell>
          <cell r="R223">
            <v>0</v>
          </cell>
          <cell r="S223">
            <v>1133</v>
          </cell>
          <cell r="T223">
            <v>3986</v>
          </cell>
          <cell r="V223">
            <v>14386</v>
          </cell>
          <cell r="Y223">
            <v>214</v>
          </cell>
          <cell r="Z223">
            <v>3.0475285652757722</v>
          </cell>
          <cell r="AA223">
            <v>0</v>
          </cell>
          <cell r="AD223">
            <v>0</v>
          </cell>
          <cell r="AE223">
            <v>42651</v>
          </cell>
          <cell r="AF223">
            <v>0</v>
          </cell>
          <cell r="AG223">
            <v>0</v>
          </cell>
          <cell r="AH223">
            <v>42651</v>
          </cell>
          <cell r="AI223">
            <v>0</v>
          </cell>
          <cell r="AJ223">
            <v>2853</v>
          </cell>
          <cell r="AK223">
            <v>45504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45504</v>
          </cell>
          <cell r="AR223">
            <v>214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BA223">
            <v>214</v>
          </cell>
          <cell r="BB223">
            <v>216</v>
          </cell>
          <cell r="BC223" t="str">
            <v>NORTHBRIDGE</v>
          </cell>
          <cell r="BD223">
            <v>42651</v>
          </cell>
          <cell r="BE223">
            <v>41518</v>
          </cell>
          <cell r="BF223">
            <v>1133</v>
          </cell>
          <cell r="BG223">
            <v>0</v>
          </cell>
          <cell r="BH223">
            <v>10400</v>
          </cell>
          <cell r="BL223">
            <v>0</v>
          </cell>
          <cell r="BM223">
            <v>11533</v>
          </cell>
          <cell r="BN223">
            <v>1133</v>
          </cell>
          <cell r="CA223">
            <v>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9.3333333333333357</v>
          </cell>
          <cell r="E224">
            <v>111048</v>
          </cell>
          <cell r="F224">
            <v>0</v>
          </cell>
          <cell r="G224">
            <v>8750</v>
          </cell>
          <cell r="H224">
            <v>119798</v>
          </cell>
          <cell r="J224">
            <v>8750</v>
          </cell>
          <cell r="K224">
            <v>19164.03154054514</v>
          </cell>
          <cell r="L224">
            <v>27914.03154054514</v>
          </cell>
          <cell r="N224">
            <v>91883.96845945486</v>
          </cell>
          <cell r="P224">
            <v>8750</v>
          </cell>
          <cell r="Q224">
            <v>0</v>
          </cell>
          <cell r="R224">
            <v>0</v>
          </cell>
          <cell r="S224">
            <v>19164.03154054514</v>
          </cell>
          <cell r="T224">
            <v>27914.03154054514</v>
          </cell>
          <cell r="V224">
            <v>47364.2</v>
          </cell>
          <cell r="Y224">
            <v>215</v>
          </cell>
          <cell r="Z224">
            <v>9.3333333333333357</v>
          </cell>
          <cell r="AA224">
            <v>0</v>
          </cell>
          <cell r="AD224">
            <v>0</v>
          </cell>
          <cell r="AE224">
            <v>111048</v>
          </cell>
          <cell r="AF224">
            <v>0</v>
          </cell>
          <cell r="AG224">
            <v>0</v>
          </cell>
          <cell r="AH224">
            <v>111048</v>
          </cell>
          <cell r="AI224">
            <v>0</v>
          </cell>
          <cell r="AJ224">
            <v>8750</v>
          </cell>
          <cell r="AK224">
            <v>119798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119798</v>
          </cell>
          <cell r="AR224">
            <v>215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BA224">
            <v>215</v>
          </cell>
          <cell r="BB224">
            <v>212</v>
          </cell>
          <cell r="BC224" t="str">
            <v>NORTH BROOKFIELD</v>
          </cell>
          <cell r="BD224">
            <v>111048</v>
          </cell>
          <cell r="BE224">
            <v>98808</v>
          </cell>
          <cell r="BF224">
            <v>12240</v>
          </cell>
          <cell r="BG224">
            <v>26374.2</v>
          </cell>
          <cell r="BH224">
            <v>0</v>
          </cell>
          <cell r="BL224">
            <v>0</v>
          </cell>
          <cell r="BM224">
            <v>38614.199999999997</v>
          </cell>
          <cell r="BN224">
            <v>19164.03154054514</v>
          </cell>
          <cell r="CA224">
            <v>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Y225">
            <v>216</v>
          </cell>
          <cell r="AR225">
            <v>216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BA225">
            <v>216</v>
          </cell>
          <cell r="BB225">
            <v>217</v>
          </cell>
          <cell r="BC225" t="str">
            <v>NORTHFIELD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L225">
            <v>0</v>
          </cell>
          <cell r="BM225">
            <v>0</v>
          </cell>
          <cell r="BN225">
            <v>0</v>
          </cell>
          <cell r="CA225">
            <v>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2.0755137703187274</v>
          </cell>
          <cell r="E226">
            <v>35251</v>
          </cell>
          <cell r="F226">
            <v>0</v>
          </cell>
          <cell r="G226">
            <v>1948</v>
          </cell>
          <cell r="H226">
            <v>37199</v>
          </cell>
          <cell r="J226">
            <v>1948</v>
          </cell>
          <cell r="K226">
            <v>5273.952168147167</v>
          </cell>
          <cell r="L226">
            <v>7221.952168147167</v>
          </cell>
          <cell r="N226">
            <v>29977.047831852833</v>
          </cell>
          <cell r="P226">
            <v>1948</v>
          </cell>
          <cell r="Q226">
            <v>0</v>
          </cell>
          <cell r="R226">
            <v>0</v>
          </cell>
          <cell r="S226">
            <v>5273.952168147167</v>
          </cell>
          <cell r="T226">
            <v>7221.952168147167</v>
          </cell>
          <cell r="V226">
            <v>15196.8</v>
          </cell>
          <cell r="Y226">
            <v>217</v>
          </cell>
          <cell r="Z226">
            <v>2.0755137703187274</v>
          </cell>
          <cell r="AA226">
            <v>0</v>
          </cell>
          <cell r="AD226">
            <v>0</v>
          </cell>
          <cell r="AE226">
            <v>35251</v>
          </cell>
          <cell r="AF226">
            <v>0</v>
          </cell>
          <cell r="AG226">
            <v>0</v>
          </cell>
          <cell r="AH226">
            <v>35251</v>
          </cell>
          <cell r="AI226">
            <v>0</v>
          </cell>
          <cell r="AJ226">
            <v>1948</v>
          </cell>
          <cell r="AK226">
            <v>37199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37199</v>
          </cell>
          <cell r="AR226">
            <v>217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BA226">
            <v>217</v>
          </cell>
          <cell r="BB226">
            <v>213</v>
          </cell>
          <cell r="BC226" t="str">
            <v>NORTH READING</v>
          </cell>
          <cell r="BD226">
            <v>35251</v>
          </cell>
          <cell r="BE226">
            <v>32816</v>
          </cell>
          <cell r="BF226">
            <v>2435</v>
          </cell>
          <cell r="BG226">
            <v>10813.8</v>
          </cell>
          <cell r="BH226">
            <v>0</v>
          </cell>
          <cell r="BL226">
            <v>0</v>
          </cell>
          <cell r="BM226">
            <v>13248.8</v>
          </cell>
          <cell r="BN226">
            <v>5273.952168147167</v>
          </cell>
          <cell r="CA226">
            <v>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92.549332473562913</v>
          </cell>
          <cell r="E227">
            <v>1381729</v>
          </cell>
          <cell r="F227">
            <v>0</v>
          </cell>
          <cell r="G227">
            <v>86778</v>
          </cell>
          <cell r="H227">
            <v>1468507</v>
          </cell>
          <cell r="J227">
            <v>86778</v>
          </cell>
          <cell r="K227">
            <v>94136.421329382778</v>
          </cell>
          <cell r="L227">
            <v>180914.42132938278</v>
          </cell>
          <cell r="N227">
            <v>1287592.5786706172</v>
          </cell>
          <cell r="P227">
            <v>86778</v>
          </cell>
          <cell r="Q227">
            <v>0</v>
          </cell>
          <cell r="R227">
            <v>0</v>
          </cell>
          <cell r="S227">
            <v>94136.421329382778</v>
          </cell>
          <cell r="T227">
            <v>180914.42132938278</v>
          </cell>
          <cell r="V227">
            <v>222796.2</v>
          </cell>
          <cell r="Y227">
            <v>218</v>
          </cell>
          <cell r="Z227">
            <v>92.549332473562913</v>
          </cell>
          <cell r="AA227">
            <v>0</v>
          </cell>
          <cell r="AD227">
            <v>0</v>
          </cell>
          <cell r="AE227">
            <v>1381729</v>
          </cell>
          <cell r="AF227">
            <v>0</v>
          </cell>
          <cell r="AG227">
            <v>0</v>
          </cell>
          <cell r="AH227">
            <v>1381729</v>
          </cell>
          <cell r="AI227">
            <v>0</v>
          </cell>
          <cell r="AJ227">
            <v>86778</v>
          </cell>
          <cell r="AK227">
            <v>1468507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1468507</v>
          </cell>
          <cell r="AR227">
            <v>218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BA227">
            <v>218</v>
          </cell>
          <cell r="BB227">
            <v>218</v>
          </cell>
          <cell r="BC227" t="str">
            <v>NORTON</v>
          </cell>
          <cell r="BD227">
            <v>1381729</v>
          </cell>
          <cell r="BE227">
            <v>1302502</v>
          </cell>
          <cell r="BF227">
            <v>79227</v>
          </cell>
          <cell r="BG227">
            <v>56791.199999999997</v>
          </cell>
          <cell r="BH227">
            <v>0</v>
          </cell>
          <cell r="BL227">
            <v>0</v>
          </cell>
          <cell r="BM227">
            <v>136018.20000000001</v>
          </cell>
          <cell r="BN227">
            <v>94136.421329382778</v>
          </cell>
          <cell r="CA227">
            <v>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13.961038961038964</v>
          </cell>
          <cell r="E228">
            <v>239824</v>
          </cell>
          <cell r="F228">
            <v>0</v>
          </cell>
          <cell r="G228">
            <v>13091</v>
          </cell>
          <cell r="H228">
            <v>252915</v>
          </cell>
          <cell r="J228">
            <v>13091</v>
          </cell>
          <cell r="K228">
            <v>40670.894603561188</v>
          </cell>
          <cell r="L228">
            <v>53761.894603561188</v>
          </cell>
          <cell r="N228">
            <v>199153.1053964388</v>
          </cell>
          <cell r="P228">
            <v>13091</v>
          </cell>
          <cell r="Q228">
            <v>0</v>
          </cell>
          <cell r="R228">
            <v>0</v>
          </cell>
          <cell r="S228">
            <v>40670.894603561188</v>
          </cell>
          <cell r="T228">
            <v>53761.894603561188</v>
          </cell>
          <cell r="V228">
            <v>91066.2</v>
          </cell>
          <cell r="Y228">
            <v>219</v>
          </cell>
          <cell r="Z228">
            <v>13.961038961038964</v>
          </cell>
          <cell r="AA228">
            <v>0</v>
          </cell>
          <cell r="AD228">
            <v>0</v>
          </cell>
          <cell r="AE228">
            <v>239824</v>
          </cell>
          <cell r="AF228">
            <v>0</v>
          </cell>
          <cell r="AG228">
            <v>0</v>
          </cell>
          <cell r="AH228">
            <v>239824</v>
          </cell>
          <cell r="AI228">
            <v>0</v>
          </cell>
          <cell r="AJ228">
            <v>13091</v>
          </cell>
          <cell r="AK228">
            <v>252915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252915</v>
          </cell>
          <cell r="AR228">
            <v>219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BA228">
            <v>219</v>
          </cell>
          <cell r="BB228">
            <v>219</v>
          </cell>
          <cell r="BC228" t="str">
            <v>NORWELL</v>
          </cell>
          <cell r="BD228">
            <v>239824</v>
          </cell>
          <cell r="BE228">
            <v>212433</v>
          </cell>
          <cell r="BF228">
            <v>27391</v>
          </cell>
          <cell r="BG228">
            <v>50584.2</v>
          </cell>
          <cell r="BH228">
            <v>0</v>
          </cell>
          <cell r="BL228">
            <v>0</v>
          </cell>
          <cell r="BM228">
            <v>77975.199999999997</v>
          </cell>
          <cell r="BN228">
            <v>40670.894603561188</v>
          </cell>
          <cell r="CA228">
            <v>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58.610475745615204</v>
          </cell>
          <cell r="E229">
            <v>1038992</v>
          </cell>
          <cell r="F229">
            <v>0</v>
          </cell>
          <cell r="G229">
            <v>54955</v>
          </cell>
          <cell r="H229">
            <v>1093947</v>
          </cell>
          <cell r="J229">
            <v>54955</v>
          </cell>
          <cell r="K229">
            <v>120536</v>
          </cell>
          <cell r="L229">
            <v>175491</v>
          </cell>
          <cell r="N229">
            <v>918456</v>
          </cell>
          <cell r="P229">
            <v>54955</v>
          </cell>
          <cell r="Q229">
            <v>0</v>
          </cell>
          <cell r="R229">
            <v>0</v>
          </cell>
          <cell r="S229">
            <v>120536</v>
          </cell>
          <cell r="T229">
            <v>175491</v>
          </cell>
          <cell r="V229">
            <v>305495.40000000002</v>
          </cell>
          <cell r="Y229">
            <v>220</v>
          </cell>
          <cell r="Z229">
            <v>58.610475745615204</v>
          </cell>
          <cell r="AA229">
            <v>0</v>
          </cell>
          <cell r="AD229">
            <v>0</v>
          </cell>
          <cell r="AE229">
            <v>1038992</v>
          </cell>
          <cell r="AF229">
            <v>0</v>
          </cell>
          <cell r="AG229">
            <v>0</v>
          </cell>
          <cell r="AH229">
            <v>1038992</v>
          </cell>
          <cell r="AI229">
            <v>0</v>
          </cell>
          <cell r="AJ229">
            <v>54955</v>
          </cell>
          <cell r="AK229">
            <v>1093947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1093947</v>
          </cell>
          <cell r="AR229">
            <v>220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BA229">
            <v>220</v>
          </cell>
          <cell r="BB229">
            <v>220</v>
          </cell>
          <cell r="BC229" t="str">
            <v>NORWOOD</v>
          </cell>
          <cell r="BD229">
            <v>1038992</v>
          </cell>
          <cell r="BE229">
            <v>918456</v>
          </cell>
          <cell r="BF229">
            <v>120536</v>
          </cell>
          <cell r="BG229">
            <v>0</v>
          </cell>
          <cell r="BH229">
            <v>130004.40000000001</v>
          </cell>
          <cell r="BL229">
            <v>0</v>
          </cell>
          <cell r="BM229">
            <v>250540.40000000002</v>
          </cell>
          <cell r="BN229">
            <v>120536</v>
          </cell>
          <cell r="CA229">
            <v>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36.627906976744178</v>
          </cell>
          <cell r="E230">
            <v>895410</v>
          </cell>
          <cell r="F230">
            <v>0</v>
          </cell>
          <cell r="G230">
            <v>34344</v>
          </cell>
          <cell r="H230">
            <v>929754</v>
          </cell>
          <cell r="J230">
            <v>34344</v>
          </cell>
          <cell r="K230">
            <v>36793.14865978797</v>
          </cell>
          <cell r="L230">
            <v>71137.14865978797</v>
          </cell>
          <cell r="N230">
            <v>858616.85134021204</v>
          </cell>
          <cell r="P230">
            <v>34344</v>
          </cell>
          <cell r="Q230">
            <v>0</v>
          </cell>
          <cell r="R230">
            <v>0</v>
          </cell>
          <cell r="S230">
            <v>36793.14865978797</v>
          </cell>
          <cell r="T230">
            <v>71137.14865978797</v>
          </cell>
          <cell r="V230">
            <v>133501</v>
          </cell>
          <cell r="Y230">
            <v>221</v>
          </cell>
          <cell r="Z230">
            <v>36.627906976744178</v>
          </cell>
          <cell r="AA230">
            <v>0</v>
          </cell>
          <cell r="AD230">
            <v>0</v>
          </cell>
          <cell r="AE230">
            <v>895410</v>
          </cell>
          <cell r="AF230">
            <v>0</v>
          </cell>
          <cell r="AG230">
            <v>0</v>
          </cell>
          <cell r="AH230">
            <v>895410</v>
          </cell>
          <cell r="AI230">
            <v>0</v>
          </cell>
          <cell r="AJ230">
            <v>34344</v>
          </cell>
          <cell r="AK230">
            <v>929754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929754</v>
          </cell>
          <cell r="AR230">
            <v>221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BA230">
            <v>221</v>
          </cell>
          <cell r="BB230">
            <v>221</v>
          </cell>
          <cell r="BC230" t="str">
            <v>OAK BLUFFS</v>
          </cell>
          <cell r="BD230">
            <v>895410</v>
          </cell>
          <cell r="BE230">
            <v>880005</v>
          </cell>
          <cell r="BF230">
            <v>15405</v>
          </cell>
          <cell r="BG230">
            <v>81469.2</v>
          </cell>
          <cell r="BH230">
            <v>2282.8000000000002</v>
          </cell>
          <cell r="BL230">
            <v>0</v>
          </cell>
          <cell r="BM230">
            <v>99157</v>
          </cell>
          <cell r="BN230">
            <v>36793.14865978797</v>
          </cell>
          <cell r="CA230">
            <v>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Y231">
            <v>222</v>
          </cell>
          <cell r="AR231">
            <v>222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BA231">
            <v>222</v>
          </cell>
          <cell r="BB231">
            <v>222</v>
          </cell>
          <cell r="BC231" t="str">
            <v>OAKHAM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L231">
            <v>0</v>
          </cell>
          <cell r="BM231">
            <v>0</v>
          </cell>
          <cell r="BN231">
            <v>0</v>
          </cell>
          <cell r="CA231">
            <v>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4.325925925925926</v>
          </cell>
          <cell r="E232">
            <v>42756</v>
          </cell>
          <cell r="F232">
            <v>0</v>
          </cell>
          <cell r="G232">
            <v>4053</v>
          </cell>
          <cell r="H232">
            <v>46809</v>
          </cell>
          <cell r="J232">
            <v>4053</v>
          </cell>
          <cell r="K232">
            <v>4412</v>
          </cell>
          <cell r="L232">
            <v>8465</v>
          </cell>
          <cell r="N232">
            <v>38344</v>
          </cell>
          <cell r="P232">
            <v>4053</v>
          </cell>
          <cell r="Q232">
            <v>0</v>
          </cell>
          <cell r="R232">
            <v>0</v>
          </cell>
          <cell r="S232">
            <v>4412</v>
          </cell>
          <cell r="T232">
            <v>8465</v>
          </cell>
          <cell r="V232">
            <v>17073</v>
          </cell>
          <cell r="Y232">
            <v>223</v>
          </cell>
          <cell r="Z232">
            <v>4.325925925925926</v>
          </cell>
          <cell r="AA232">
            <v>0</v>
          </cell>
          <cell r="AD232">
            <v>0</v>
          </cell>
          <cell r="AE232">
            <v>42756</v>
          </cell>
          <cell r="AF232">
            <v>0</v>
          </cell>
          <cell r="AG232">
            <v>0</v>
          </cell>
          <cell r="AH232">
            <v>42756</v>
          </cell>
          <cell r="AI232">
            <v>0</v>
          </cell>
          <cell r="AJ232">
            <v>4053</v>
          </cell>
          <cell r="AK232">
            <v>46809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46809</v>
          </cell>
          <cell r="AR232">
            <v>223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BA232">
            <v>223</v>
          </cell>
          <cell r="BB232">
            <v>223</v>
          </cell>
          <cell r="BC232" t="str">
            <v>ORANGE</v>
          </cell>
          <cell r="BD232">
            <v>42756</v>
          </cell>
          <cell r="BE232">
            <v>38344</v>
          </cell>
          <cell r="BF232">
            <v>4412</v>
          </cell>
          <cell r="BG232">
            <v>0</v>
          </cell>
          <cell r="BH232">
            <v>8608</v>
          </cell>
          <cell r="BL232">
            <v>0</v>
          </cell>
          <cell r="BM232">
            <v>13020</v>
          </cell>
          <cell r="BN232">
            <v>4412</v>
          </cell>
          <cell r="CA232">
            <v>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Y233">
            <v>224</v>
          </cell>
          <cell r="AR233">
            <v>224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BA233">
            <v>224</v>
          </cell>
          <cell r="BB233">
            <v>224</v>
          </cell>
          <cell r="BC233" t="str">
            <v>ORLEANS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L233">
            <v>0</v>
          </cell>
          <cell r="BM233">
            <v>0</v>
          </cell>
          <cell r="BN233">
            <v>0</v>
          </cell>
          <cell r="CA233">
            <v>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Y234">
            <v>225</v>
          </cell>
          <cell r="AR234">
            <v>225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BA234">
            <v>225</v>
          </cell>
          <cell r="BB234">
            <v>225</v>
          </cell>
          <cell r="BC234" t="str">
            <v>OTIS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L234">
            <v>0</v>
          </cell>
          <cell r="BM234">
            <v>0</v>
          </cell>
          <cell r="BN234">
            <v>0</v>
          </cell>
          <cell r="CA234">
            <v>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34.008301471166732</v>
          </cell>
          <cell r="E235">
            <v>449428</v>
          </cell>
          <cell r="F235">
            <v>0</v>
          </cell>
          <cell r="G235">
            <v>31893</v>
          </cell>
          <cell r="H235">
            <v>481321</v>
          </cell>
          <cell r="J235">
            <v>31893</v>
          </cell>
          <cell r="K235">
            <v>37754.364141048842</v>
          </cell>
          <cell r="L235">
            <v>69647.364141048834</v>
          </cell>
          <cell r="N235">
            <v>411673.63585895114</v>
          </cell>
          <cell r="P235">
            <v>31893</v>
          </cell>
          <cell r="Q235">
            <v>0</v>
          </cell>
          <cell r="R235">
            <v>0</v>
          </cell>
          <cell r="S235">
            <v>37754.364141048842</v>
          </cell>
          <cell r="T235">
            <v>69647.364141048834</v>
          </cell>
          <cell r="V235">
            <v>114050.2</v>
          </cell>
          <cell r="Y235">
            <v>226</v>
          </cell>
          <cell r="Z235">
            <v>34.008301471166732</v>
          </cell>
          <cell r="AA235">
            <v>0</v>
          </cell>
          <cell r="AD235">
            <v>0</v>
          </cell>
          <cell r="AE235">
            <v>449428</v>
          </cell>
          <cell r="AF235">
            <v>0</v>
          </cell>
          <cell r="AG235">
            <v>0</v>
          </cell>
          <cell r="AH235">
            <v>449428</v>
          </cell>
          <cell r="AI235">
            <v>0</v>
          </cell>
          <cell r="AJ235">
            <v>31893</v>
          </cell>
          <cell r="AK235">
            <v>481321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481321</v>
          </cell>
          <cell r="AR235">
            <v>226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BA235">
            <v>226</v>
          </cell>
          <cell r="BB235">
            <v>226</v>
          </cell>
          <cell r="BC235" t="str">
            <v>OXFORD</v>
          </cell>
          <cell r="BD235">
            <v>449428</v>
          </cell>
          <cell r="BE235">
            <v>425660</v>
          </cell>
          <cell r="BF235">
            <v>23768</v>
          </cell>
          <cell r="BG235">
            <v>53275.199999999997</v>
          </cell>
          <cell r="BH235">
            <v>5114</v>
          </cell>
          <cell r="BL235">
            <v>0</v>
          </cell>
          <cell r="BM235">
            <v>82157.2</v>
          </cell>
          <cell r="BN235">
            <v>37754.364141048842</v>
          </cell>
          <cell r="CA235">
            <v>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19.718598250695255</v>
          </cell>
          <cell r="E236">
            <v>313537</v>
          </cell>
          <cell r="F236">
            <v>0</v>
          </cell>
          <cell r="G236">
            <v>18483</v>
          </cell>
          <cell r="H236">
            <v>332020</v>
          </cell>
          <cell r="J236">
            <v>18483</v>
          </cell>
          <cell r="K236">
            <v>44038.930249672034</v>
          </cell>
          <cell r="L236">
            <v>62521.930249672034</v>
          </cell>
          <cell r="N236">
            <v>269498.06975032797</v>
          </cell>
          <cell r="P236">
            <v>18483</v>
          </cell>
          <cell r="Q236">
            <v>0</v>
          </cell>
          <cell r="R236">
            <v>0</v>
          </cell>
          <cell r="S236">
            <v>44038.930249672034</v>
          </cell>
          <cell r="T236">
            <v>62521.930249672034</v>
          </cell>
          <cell r="V236">
            <v>107747.6</v>
          </cell>
          <cell r="Y236">
            <v>227</v>
          </cell>
          <cell r="Z236">
            <v>19.718598250695255</v>
          </cell>
          <cell r="AA236">
            <v>0</v>
          </cell>
          <cell r="AD236">
            <v>0</v>
          </cell>
          <cell r="AE236">
            <v>313537</v>
          </cell>
          <cell r="AF236">
            <v>0</v>
          </cell>
          <cell r="AG236">
            <v>0</v>
          </cell>
          <cell r="AH236">
            <v>313537</v>
          </cell>
          <cell r="AI236">
            <v>0</v>
          </cell>
          <cell r="AJ236">
            <v>18483</v>
          </cell>
          <cell r="AK236">
            <v>332020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332020</v>
          </cell>
          <cell r="AR236">
            <v>227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BA236">
            <v>227</v>
          </cell>
          <cell r="BB236">
            <v>227</v>
          </cell>
          <cell r="BC236" t="str">
            <v>PALMER</v>
          </cell>
          <cell r="BD236">
            <v>313537</v>
          </cell>
          <cell r="BE236">
            <v>271201</v>
          </cell>
          <cell r="BF236">
            <v>42336</v>
          </cell>
          <cell r="BG236">
            <v>6486.5999999999995</v>
          </cell>
          <cell r="BH236">
            <v>40442</v>
          </cell>
          <cell r="BL236">
            <v>0</v>
          </cell>
          <cell r="BM236">
            <v>89264.6</v>
          </cell>
          <cell r="BN236">
            <v>44038.930249672034</v>
          </cell>
          <cell r="CA236">
            <v>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Y237">
            <v>228</v>
          </cell>
          <cell r="AR237">
            <v>228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BA237">
            <v>228</v>
          </cell>
          <cell r="BB237">
            <v>228</v>
          </cell>
          <cell r="BC237" t="str">
            <v>PAXTON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L237">
            <v>0</v>
          </cell>
          <cell r="BM237">
            <v>0</v>
          </cell>
          <cell r="BN237">
            <v>0</v>
          </cell>
          <cell r="CA237">
            <v>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60.215656389765549</v>
          </cell>
          <cell r="E238">
            <v>883039</v>
          </cell>
          <cell r="F238">
            <v>0</v>
          </cell>
          <cell r="G238">
            <v>56447</v>
          </cell>
          <cell r="H238">
            <v>939486</v>
          </cell>
          <cell r="J238">
            <v>56447</v>
          </cell>
          <cell r="K238">
            <v>68375.860897727427</v>
          </cell>
          <cell r="L238">
            <v>124822.86089772743</v>
          </cell>
          <cell r="N238">
            <v>814663.13910227257</v>
          </cell>
          <cell r="P238">
            <v>56447</v>
          </cell>
          <cell r="Q238">
            <v>0</v>
          </cell>
          <cell r="R238">
            <v>0</v>
          </cell>
          <cell r="S238">
            <v>68375.860897727427</v>
          </cell>
          <cell r="T238">
            <v>124822.86089772743</v>
          </cell>
          <cell r="V238">
            <v>142927</v>
          </cell>
          <cell r="Y238">
            <v>229</v>
          </cell>
          <cell r="Z238">
            <v>60.215656389765549</v>
          </cell>
          <cell r="AA238">
            <v>0</v>
          </cell>
          <cell r="AD238">
            <v>0</v>
          </cell>
          <cell r="AE238">
            <v>883039</v>
          </cell>
          <cell r="AF238">
            <v>0</v>
          </cell>
          <cell r="AG238">
            <v>0</v>
          </cell>
          <cell r="AH238">
            <v>883039</v>
          </cell>
          <cell r="AI238">
            <v>0</v>
          </cell>
          <cell r="AJ238">
            <v>56447</v>
          </cell>
          <cell r="AK238">
            <v>939486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939486</v>
          </cell>
          <cell r="AR238">
            <v>229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BA238">
            <v>229</v>
          </cell>
          <cell r="BB238">
            <v>229</v>
          </cell>
          <cell r="BC238" t="str">
            <v>PEABODY</v>
          </cell>
          <cell r="BD238">
            <v>883039</v>
          </cell>
          <cell r="BE238">
            <v>821108</v>
          </cell>
          <cell r="BF238">
            <v>61931</v>
          </cell>
          <cell r="BG238">
            <v>24549</v>
          </cell>
          <cell r="BH238">
            <v>0</v>
          </cell>
          <cell r="BL238">
            <v>0</v>
          </cell>
          <cell r="BM238">
            <v>86480</v>
          </cell>
          <cell r="BN238">
            <v>68375.860897727427</v>
          </cell>
          <cell r="CA238">
            <v>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Y239">
            <v>230</v>
          </cell>
          <cell r="AR239">
            <v>230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BA239">
            <v>230</v>
          </cell>
          <cell r="BB239">
            <v>230</v>
          </cell>
          <cell r="BC239" t="str">
            <v>PELHAM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L239">
            <v>0</v>
          </cell>
          <cell r="BM239">
            <v>0</v>
          </cell>
          <cell r="BN239">
            <v>0</v>
          </cell>
          <cell r="CA239">
            <v>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53.459482083663147</v>
          </cell>
          <cell r="E240">
            <v>817022</v>
          </cell>
          <cell r="F240">
            <v>0</v>
          </cell>
          <cell r="G240">
            <v>50126</v>
          </cell>
          <cell r="H240">
            <v>867148</v>
          </cell>
          <cell r="J240">
            <v>50126</v>
          </cell>
          <cell r="K240">
            <v>146425.18992568916</v>
          </cell>
          <cell r="L240">
            <v>196551.18992568916</v>
          </cell>
          <cell r="N240">
            <v>670596.81007431087</v>
          </cell>
          <cell r="P240">
            <v>50126</v>
          </cell>
          <cell r="Q240">
            <v>0</v>
          </cell>
          <cell r="R240">
            <v>0</v>
          </cell>
          <cell r="S240">
            <v>146425.18992568916</v>
          </cell>
          <cell r="T240">
            <v>196551.18992568916</v>
          </cell>
          <cell r="V240">
            <v>336111.4</v>
          </cell>
          <cell r="Y240">
            <v>231</v>
          </cell>
          <cell r="Z240">
            <v>53.459482083663147</v>
          </cell>
          <cell r="AA240">
            <v>0</v>
          </cell>
          <cell r="AD240">
            <v>0</v>
          </cell>
          <cell r="AE240">
            <v>817022</v>
          </cell>
          <cell r="AF240">
            <v>0</v>
          </cell>
          <cell r="AG240">
            <v>0</v>
          </cell>
          <cell r="AH240">
            <v>817022</v>
          </cell>
          <cell r="AI240">
            <v>0</v>
          </cell>
          <cell r="AJ240">
            <v>50126</v>
          </cell>
          <cell r="AK240">
            <v>867148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867148</v>
          </cell>
          <cell r="AR240">
            <v>231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BA240">
            <v>231</v>
          </cell>
          <cell r="BB240">
            <v>231</v>
          </cell>
          <cell r="BC240" t="str">
            <v>PEMBROKE</v>
          </cell>
          <cell r="BD240">
            <v>817022</v>
          </cell>
          <cell r="BE240">
            <v>686506</v>
          </cell>
          <cell r="BF240">
            <v>130516</v>
          </cell>
          <cell r="BG240">
            <v>60599.399999999994</v>
          </cell>
          <cell r="BH240">
            <v>94870</v>
          </cell>
          <cell r="BL240">
            <v>0</v>
          </cell>
          <cell r="BM240">
            <v>285985.40000000002</v>
          </cell>
          <cell r="BN240">
            <v>146425.18992568916</v>
          </cell>
          <cell r="CA240">
            <v>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Y241">
            <v>232</v>
          </cell>
          <cell r="AR241">
            <v>232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BA241">
            <v>232</v>
          </cell>
          <cell r="BB241">
            <v>232</v>
          </cell>
          <cell r="BC241" t="str">
            <v>PEPPERELL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L241">
            <v>0</v>
          </cell>
          <cell r="BM241">
            <v>0</v>
          </cell>
          <cell r="BN241">
            <v>0</v>
          </cell>
          <cell r="CA241">
            <v>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Y242">
            <v>233</v>
          </cell>
          <cell r="AR242">
            <v>233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BA242">
            <v>233</v>
          </cell>
          <cell r="BB242">
            <v>233</v>
          </cell>
          <cell r="BC242" t="str">
            <v>PERU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L242">
            <v>0</v>
          </cell>
          <cell r="BM242">
            <v>0</v>
          </cell>
          <cell r="BN242">
            <v>0</v>
          </cell>
          <cell r="CA242">
            <v>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Y243">
            <v>234</v>
          </cell>
          <cell r="AR243">
            <v>234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BA243">
            <v>234</v>
          </cell>
          <cell r="BB243">
            <v>234</v>
          </cell>
          <cell r="BC243" t="str">
            <v>PETERSHAM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L243">
            <v>0</v>
          </cell>
          <cell r="BM243">
            <v>0</v>
          </cell>
          <cell r="BN243">
            <v>0</v>
          </cell>
          <cell r="CA243">
            <v>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Y244">
            <v>235</v>
          </cell>
          <cell r="AR244">
            <v>235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BA244">
            <v>235</v>
          </cell>
          <cell r="BB244">
            <v>235</v>
          </cell>
          <cell r="BC244" t="str">
            <v>PHILLIPSTON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L244">
            <v>0</v>
          </cell>
          <cell r="BM244">
            <v>0</v>
          </cell>
          <cell r="BN244">
            <v>0</v>
          </cell>
          <cell r="CA244">
            <v>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177.59677419354838</v>
          </cell>
          <cell r="E245">
            <v>2650452</v>
          </cell>
          <cell r="F245">
            <v>0</v>
          </cell>
          <cell r="G245">
            <v>166523</v>
          </cell>
          <cell r="H245">
            <v>2816975</v>
          </cell>
          <cell r="J245">
            <v>166523</v>
          </cell>
          <cell r="K245">
            <v>154447.07216091349</v>
          </cell>
          <cell r="L245">
            <v>320970.07216091349</v>
          </cell>
          <cell r="N245">
            <v>2496004.9278390864</v>
          </cell>
          <cell r="P245">
            <v>166523</v>
          </cell>
          <cell r="Q245">
            <v>0</v>
          </cell>
          <cell r="R245">
            <v>0</v>
          </cell>
          <cell r="S245">
            <v>154447.07216091349</v>
          </cell>
          <cell r="T245">
            <v>320970.07216091349</v>
          </cell>
          <cell r="V245">
            <v>558556.19999999995</v>
          </cell>
          <cell r="Y245">
            <v>236</v>
          </cell>
          <cell r="Z245">
            <v>177.59677419354838</v>
          </cell>
          <cell r="AA245">
            <v>0</v>
          </cell>
          <cell r="AD245">
            <v>0</v>
          </cell>
          <cell r="AE245">
            <v>2650452</v>
          </cell>
          <cell r="AF245">
            <v>0</v>
          </cell>
          <cell r="AG245">
            <v>0</v>
          </cell>
          <cell r="AH245">
            <v>2650452</v>
          </cell>
          <cell r="AI245">
            <v>0</v>
          </cell>
          <cell r="AJ245">
            <v>166523</v>
          </cell>
          <cell r="AK245">
            <v>2816975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2816975</v>
          </cell>
          <cell r="AR245">
            <v>236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BA245">
            <v>236</v>
          </cell>
          <cell r="BB245">
            <v>236</v>
          </cell>
          <cell r="BC245" t="str">
            <v>PITTSFIELD</v>
          </cell>
          <cell r="BD245">
            <v>2650452</v>
          </cell>
          <cell r="BE245">
            <v>2547090</v>
          </cell>
          <cell r="BF245">
            <v>103362</v>
          </cell>
          <cell r="BG245">
            <v>194587.19999999998</v>
          </cell>
          <cell r="BH245">
            <v>94084</v>
          </cell>
          <cell r="BL245">
            <v>0</v>
          </cell>
          <cell r="BM245">
            <v>392033.19999999995</v>
          </cell>
          <cell r="BN245">
            <v>154447.07216091349</v>
          </cell>
          <cell r="CA245">
            <v>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Y246">
            <v>237</v>
          </cell>
          <cell r="AR246">
            <v>237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BA246">
            <v>237</v>
          </cell>
          <cell r="BB246">
            <v>237</v>
          </cell>
          <cell r="BC246" t="str">
            <v>PLAINFIELD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L246">
            <v>0</v>
          </cell>
          <cell r="BM246">
            <v>0</v>
          </cell>
          <cell r="BN246">
            <v>0</v>
          </cell>
          <cell r="CA246">
            <v>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39.222005274887046</v>
          </cell>
          <cell r="E247">
            <v>668423</v>
          </cell>
          <cell r="F247">
            <v>0</v>
          </cell>
          <cell r="G247">
            <v>36778</v>
          </cell>
          <cell r="H247">
            <v>705201</v>
          </cell>
          <cell r="J247">
            <v>36778</v>
          </cell>
          <cell r="K247">
            <v>46604.969466478913</v>
          </cell>
          <cell r="L247">
            <v>83382.969466478913</v>
          </cell>
          <cell r="N247">
            <v>621818.03053352109</v>
          </cell>
          <cell r="P247">
            <v>36778</v>
          </cell>
          <cell r="Q247">
            <v>0</v>
          </cell>
          <cell r="R247">
            <v>0</v>
          </cell>
          <cell r="S247">
            <v>46604.969466478913</v>
          </cell>
          <cell r="T247">
            <v>83382.969466478913</v>
          </cell>
          <cell r="V247">
            <v>162348.4</v>
          </cell>
          <cell r="Y247">
            <v>238</v>
          </cell>
          <cell r="Z247">
            <v>39.222005274887046</v>
          </cell>
          <cell r="AA247">
            <v>0</v>
          </cell>
          <cell r="AD247">
            <v>0</v>
          </cell>
          <cell r="AE247">
            <v>668423</v>
          </cell>
          <cell r="AF247">
            <v>0</v>
          </cell>
          <cell r="AG247">
            <v>0</v>
          </cell>
          <cell r="AH247">
            <v>668423</v>
          </cell>
          <cell r="AI247">
            <v>0</v>
          </cell>
          <cell r="AJ247">
            <v>36778</v>
          </cell>
          <cell r="AK247">
            <v>705201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705201</v>
          </cell>
          <cell r="AR247">
            <v>238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BA247">
            <v>238</v>
          </cell>
          <cell r="BB247">
            <v>238</v>
          </cell>
          <cell r="BC247" t="str">
            <v>PLAINVILLE</v>
          </cell>
          <cell r="BD247">
            <v>668423</v>
          </cell>
          <cell r="BE247">
            <v>629693</v>
          </cell>
          <cell r="BF247">
            <v>38730</v>
          </cell>
          <cell r="BG247">
            <v>29996.399999999998</v>
          </cell>
          <cell r="BH247">
            <v>56844</v>
          </cell>
          <cell r="BL247">
            <v>0</v>
          </cell>
          <cell r="BM247">
            <v>125570.4</v>
          </cell>
          <cell r="BN247">
            <v>46604.969466478913</v>
          </cell>
          <cell r="CA247">
            <v>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579.65141051840999</v>
          </cell>
          <cell r="E248">
            <v>9428073</v>
          </cell>
          <cell r="F248">
            <v>0</v>
          </cell>
          <cell r="G248">
            <v>543512</v>
          </cell>
          <cell r="H248">
            <v>9971585</v>
          </cell>
          <cell r="J248">
            <v>543512</v>
          </cell>
          <cell r="K248">
            <v>1190445.331460672</v>
          </cell>
          <cell r="L248">
            <v>1733957.331460672</v>
          </cell>
          <cell r="N248">
            <v>8237627.6685393285</v>
          </cell>
          <cell r="P248">
            <v>543512</v>
          </cell>
          <cell r="Q248">
            <v>0</v>
          </cell>
          <cell r="R248">
            <v>0</v>
          </cell>
          <cell r="S248">
            <v>1190445.331460672</v>
          </cell>
          <cell r="T248">
            <v>1733957.331460672</v>
          </cell>
          <cell r="V248">
            <v>2609747.2000000002</v>
          </cell>
          <cell r="Y248">
            <v>239</v>
          </cell>
          <cell r="Z248">
            <v>579.65141051840999</v>
          </cell>
          <cell r="AA248">
            <v>0</v>
          </cell>
          <cell r="AD248">
            <v>0</v>
          </cell>
          <cell r="AE248">
            <v>9428073</v>
          </cell>
          <cell r="AF248">
            <v>0</v>
          </cell>
          <cell r="AG248">
            <v>0</v>
          </cell>
          <cell r="AH248">
            <v>9428073</v>
          </cell>
          <cell r="AI248">
            <v>0</v>
          </cell>
          <cell r="AJ248">
            <v>543512</v>
          </cell>
          <cell r="AK248">
            <v>9971585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9971585</v>
          </cell>
          <cell r="AR248">
            <v>239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BA248">
            <v>239</v>
          </cell>
          <cell r="BB248">
            <v>239</v>
          </cell>
          <cell r="BC248" t="str">
            <v>PLYMOUTH</v>
          </cell>
          <cell r="BD248">
            <v>9428073</v>
          </cell>
          <cell r="BE248">
            <v>8399688</v>
          </cell>
          <cell r="BF248">
            <v>1028385</v>
          </cell>
          <cell r="BG248">
            <v>617301</v>
          </cell>
          <cell r="BH248">
            <v>420549.2</v>
          </cell>
          <cell r="BL248">
            <v>0</v>
          </cell>
          <cell r="BM248">
            <v>2066235.2</v>
          </cell>
          <cell r="BN248">
            <v>1190445.331460672</v>
          </cell>
          <cell r="CA248">
            <v>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6234.8</v>
          </cell>
          <cell r="Y249">
            <v>240</v>
          </cell>
          <cell r="AR249">
            <v>240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BA249">
            <v>240</v>
          </cell>
          <cell r="BB249">
            <v>240</v>
          </cell>
          <cell r="BC249" t="str">
            <v>PLYMPTON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6234.8</v>
          </cell>
          <cell r="BL249">
            <v>0</v>
          </cell>
          <cell r="BM249">
            <v>6234.8</v>
          </cell>
          <cell r="BN249">
            <v>0</v>
          </cell>
          <cell r="CA249">
            <v>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Y250">
            <v>241</v>
          </cell>
          <cell r="AR250">
            <v>241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BA250">
            <v>241</v>
          </cell>
          <cell r="BB250">
            <v>241</v>
          </cell>
          <cell r="BC250" t="str">
            <v>PRINCETON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L250">
            <v>0</v>
          </cell>
          <cell r="BM250">
            <v>0</v>
          </cell>
          <cell r="BN250">
            <v>0</v>
          </cell>
          <cell r="CA250">
            <v>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3.0649038461538463</v>
          </cell>
          <cell r="E251">
            <v>176300</v>
          </cell>
          <cell r="F251">
            <v>0</v>
          </cell>
          <cell r="G251">
            <v>2872</v>
          </cell>
          <cell r="H251">
            <v>179172</v>
          </cell>
          <cell r="J251">
            <v>2872</v>
          </cell>
          <cell r="K251">
            <v>22886</v>
          </cell>
          <cell r="L251">
            <v>25758</v>
          </cell>
          <cell r="N251">
            <v>153414</v>
          </cell>
          <cell r="P251">
            <v>2872</v>
          </cell>
          <cell r="Q251">
            <v>0</v>
          </cell>
          <cell r="R251">
            <v>0</v>
          </cell>
          <cell r="S251">
            <v>22886</v>
          </cell>
          <cell r="T251">
            <v>25758</v>
          </cell>
          <cell r="V251">
            <v>112385.20000000001</v>
          </cell>
          <cell r="Y251">
            <v>242</v>
          </cell>
          <cell r="Z251">
            <v>3.0649038461538463</v>
          </cell>
          <cell r="AA251">
            <v>0</v>
          </cell>
          <cell r="AD251">
            <v>0</v>
          </cell>
          <cell r="AE251">
            <v>176300</v>
          </cell>
          <cell r="AF251">
            <v>0</v>
          </cell>
          <cell r="AG251">
            <v>0</v>
          </cell>
          <cell r="AH251">
            <v>176300</v>
          </cell>
          <cell r="AI251">
            <v>0</v>
          </cell>
          <cell r="AJ251">
            <v>2872</v>
          </cell>
          <cell r="AK251">
            <v>179172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179172</v>
          </cell>
          <cell r="AR251">
            <v>242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BA251">
            <v>242</v>
          </cell>
          <cell r="BB251">
            <v>242</v>
          </cell>
          <cell r="BC251" t="str">
            <v>PROVINCETOWN</v>
          </cell>
          <cell r="BD251">
            <v>176300</v>
          </cell>
          <cell r="BE251">
            <v>153414</v>
          </cell>
          <cell r="BF251">
            <v>22886</v>
          </cell>
          <cell r="BG251">
            <v>0</v>
          </cell>
          <cell r="BH251">
            <v>86627.200000000012</v>
          </cell>
          <cell r="BL251">
            <v>0</v>
          </cell>
          <cell r="BM251">
            <v>109513.20000000001</v>
          </cell>
          <cell r="BN251">
            <v>22886</v>
          </cell>
          <cell r="CA251">
            <v>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56.045244689677354</v>
          </cell>
          <cell r="E252">
            <v>910951</v>
          </cell>
          <cell r="F252">
            <v>0</v>
          </cell>
          <cell r="G252">
            <v>52552</v>
          </cell>
          <cell r="H252">
            <v>963503</v>
          </cell>
          <cell r="J252">
            <v>52552</v>
          </cell>
          <cell r="K252">
            <v>116141.67181491353</v>
          </cell>
          <cell r="L252">
            <v>168693.67181491351</v>
          </cell>
          <cell r="N252">
            <v>794809.32818508649</v>
          </cell>
          <cell r="P252">
            <v>52552</v>
          </cell>
          <cell r="Q252">
            <v>0</v>
          </cell>
          <cell r="R252">
            <v>0</v>
          </cell>
          <cell r="S252">
            <v>116141.67181491353</v>
          </cell>
          <cell r="T252">
            <v>168693.67181491351</v>
          </cell>
          <cell r="V252">
            <v>183493.8</v>
          </cell>
          <cell r="Y252">
            <v>243</v>
          </cell>
          <cell r="Z252">
            <v>56.045244689677354</v>
          </cell>
          <cell r="AA252">
            <v>0</v>
          </cell>
          <cell r="AD252">
            <v>0</v>
          </cell>
          <cell r="AE252">
            <v>910951</v>
          </cell>
          <cell r="AF252">
            <v>0</v>
          </cell>
          <cell r="AG252">
            <v>0</v>
          </cell>
          <cell r="AH252">
            <v>910951</v>
          </cell>
          <cell r="AI252">
            <v>0</v>
          </cell>
          <cell r="AJ252">
            <v>52552</v>
          </cell>
          <cell r="AK252">
            <v>963503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963503</v>
          </cell>
          <cell r="AR252">
            <v>243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BA252">
            <v>243</v>
          </cell>
          <cell r="BB252">
            <v>243</v>
          </cell>
          <cell r="BC252" t="str">
            <v>QUINCY</v>
          </cell>
          <cell r="BD252">
            <v>910951</v>
          </cell>
          <cell r="BE252">
            <v>800078</v>
          </cell>
          <cell r="BF252">
            <v>110873</v>
          </cell>
          <cell r="BG252">
            <v>20068.8</v>
          </cell>
          <cell r="BH252">
            <v>0</v>
          </cell>
          <cell r="BL252">
            <v>0</v>
          </cell>
          <cell r="BM252">
            <v>130941.8</v>
          </cell>
          <cell r="BN252">
            <v>116141.67181491353</v>
          </cell>
          <cell r="CA252">
            <v>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451.36230020904702</v>
          </cell>
          <cell r="E253">
            <v>5413508.6503460482</v>
          </cell>
          <cell r="F253">
            <v>0</v>
          </cell>
          <cell r="G253">
            <v>275969</v>
          </cell>
          <cell r="H253">
            <v>5689477.6503460482</v>
          </cell>
          <cell r="J253">
            <v>275969</v>
          </cell>
          <cell r="K253">
            <v>249691.65034604818</v>
          </cell>
          <cell r="L253">
            <v>525660.65034604818</v>
          </cell>
          <cell r="N253">
            <v>5163817</v>
          </cell>
          <cell r="P253">
            <v>423242</v>
          </cell>
          <cell r="Q253">
            <v>2978600.4303797479</v>
          </cell>
          <cell r="R253">
            <v>147273</v>
          </cell>
          <cell r="S253">
            <v>249691.65034604818</v>
          </cell>
          <cell r="T253">
            <v>3504261.0807257961</v>
          </cell>
          <cell r="V253">
            <v>3924632.6807257961</v>
          </cell>
          <cell r="Y253">
            <v>244</v>
          </cell>
          <cell r="Z253">
            <v>451.36230020904702</v>
          </cell>
          <cell r="AA253">
            <v>0</v>
          </cell>
          <cell r="AD253">
            <v>157.05605786618457</v>
          </cell>
          <cell r="AE253">
            <v>8262073</v>
          </cell>
          <cell r="AF253">
            <v>2831327.4303797479</v>
          </cell>
          <cell r="AG253">
            <v>17236.919274208605</v>
          </cell>
          <cell r="AH253">
            <v>5413508.6503460482</v>
          </cell>
          <cell r="AI253">
            <v>0</v>
          </cell>
          <cell r="AJ253">
            <v>275969</v>
          </cell>
          <cell r="AK253">
            <v>5689477.6503460426</v>
          </cell>
          <cell r="AL253">
            <v>2831327.4303797479</v>
          </cell>
          <cell r="AM253">
            <v>0</v>
          </cell>
          <cell r="AN253">
            <v>147273</v>
          </cell>
          <cell r="AO253">
            <v>2978600.4303797479</v>
          </cell>
          <cell r="AP253">
            <v>8668078.0807257872</v>
          </cell>
          <cell r="AR253">
            <v>244</v>
          </cell>
          <cell r="AS253">
            <v>157.05605786618457</v>
          </cell>
          <cell r="AT253">
            <v>2831327.4303797479</v>
          </cell>
          <cell r="AU253">
            <v>0</v>
          </cell>
          <cell r="AV253">
            <v>147273</v>
          </cell>
          <cell r="AW253">
            <v>2978600.4303797479</v>
          </cell>
          <cell r="BA253">
            <v>244</v>
          </cell>
          <cell r="BB253">
            <v>244</v>
          </cell>
          <cell r="BC253" t="str">
            <v>RANDOLPH</v>
          </cell>
          <cell r="BD253">
            <v>5413508.6503460482</v>
          </cell>
          <cell r="BE253">
            <v>5163817</v>
          </cell>
          <cell r="BF253">
            <v>249691.65034604818</v>
          </cell>
          <cell r="BG253">
            <v>0</v>
          </cell>
          <cell r="BH253">
            <v>420371.60000000003</v>
          </cell>
          <cell r="BL253">
            <v>0</v>
          </cell>
          <cell r="BM253">
            <v>670063.25034604827</v>
          </cell>
          <cell r="BN253">
            <v>249691.65034604818</v>
          </cell>
          <cell r="CA253">
            <v>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Y254">
            <v>245</v>
          </cell>
          <cell r="AR254">
            <v>245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BA254">
            <v>245</v>
          </cell>
          <cell r="BB254">
            <v>245</v>
          </cell>
          <cell r="BC254" t="str">
            <v>RAYNHAM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L254">
            <v>0</v>
          </cell>
          <cell r="BM254">
            <v>0</v>
          </cell>
          <cell r="BN254">
            <v>0</v>
          </cell>
          <cell r="CA254">
            <v>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1.0280289330922245</v>
          </cell>
          <cell r="E255">
            <v>22204</v>
          </cell>
          <cell r="F255">
            <v>0</v>
          </cell>
          <cell r="G255">
            <v>962</v>
          </cell>
          <cell r="H255">
            <v>23166</v>
          </cell>
          <cell r="J255">
            <v>962</v>
          </cell>
          <cell r="K255">
            <v>2682</v>
          </cell>
          <cell r="L255">
            <v>3644</v>
          </cell>
          <cell r="N255">
            <v>19522</v>
          </cell>
          <cell r="P255">
            <v>962</v>
          </cell>
          <cell r="Q255">
            <v>0</v>
          </cell>
          <cell r="R255">
            <v>0</v>
          </cell>
          <cell r="S255">
            <v>2682</v>
          </cell>
          <cell r="T255">
            <v>3644</v>
          </cell>
          <cell r="V255">
            <v>3644</v>
          </cell>
          <cell r="Y255">
            <v>246</v>
          </cell>
          <cell r="Z255">
            <v>1.0280289330922245</v>
          </cell>
          <cell r="AA255">
            <v>0</v>
          </cell>
          <cell r="AD255">
            <v>0</v>
          </cell>
          <cell r="AE255">
            <v>22204</v>
          </cell>
          <cell r="AF255">
            <v>0</v>
          </cell>
          <cell r="AG255">
            <v>0</v>
          </cell>
          <cell r="AH255">
            <v>22204</v>
          </cell>
          <cell r="AI255">
            <v>0</v>
          </cell>
          <cell r="AJ255">
            <v>962</v>
          </cell>
          <cell r="AK255">
            <v>23166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23166</v>
          </cell>
          <cell r="AR255">
            <v>246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BA255">
            <v>246</v>
          </cell>
          <cell r="BB255">
            <v>246</v>
          </cell>
          <cell r="BC255" t="str">
            <v>READING</v>
          </cell>
          <cell r="BD255">
            <v>22204</v>
          </cell>
          <cell r="BE255">
            <v>19522</v>
          </cell>
          <cell r="BF255">
            <v>2682</v>
          </cell>
          <cell r="BG255">
            <v>0</v>
          </cell>
          <cell r="BH255">
            <v>0</v>
          </cell>
          <cell r="BL255">
            <v>0</v>
          </cell>
          <cell r="BM255">
            <v>2682</v>
          </cell>
          <cell r="BN255">
            <v>2682</v>
          </cell>
          <cell r="CA255">
            <v>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Y256">
            <v>247</v>
          </cell>
          <cell r="AR256">
            <v>247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BA256">
            <v>247</v>
          </cell>
          <cell r="BB256">
            <v>247</v>
          </cell>
          <cell r="BC256" t="str">
            <v>REHOBOTH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L256">
            <v>0</v>
          </cell>
          <cell r="BM256">
            <v>0</v>
          </cell>
          <cell r="BN256">
            <v>0</v>
          </cell>
          <cell r="CA256">
            <v>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432.66223080151013</v>
          </cell>
          <cell r="E257">
            <v>6421527</v>
          </cell>
          <cell r="F257">
            <v>0</v>
          </cell>
          <cell r="G257">
            <v>405684</v>
          </cell>
          <cell r="H257">
            <v>6827211</v>
          </cell>
          <cell r="J257">
            <v>405684</v>
          </cell>
          <cell r="K257">
            <v>807396.33756923</v>
          </cell>
          <cell r="L257">
            <v>1213080.33756923</v>
          </cell>
          <cell r="N257">
            <v>5614130.6624307698</v>
          </cell>
          <cell r="P257">
            <v>405684</v>
          </cell>
          <cell r="Q257">
            <v>0</v>
          </cell>
          <cell r="R257">
            <v>0</v>
          </cell>
          <cell r="S257">
            <v>807396.33756923</v>
          </cell>
          <cell r="T257">
            <v>1213080.33756923</v>
          </cell>
          <cell r="V257">
            <v>1950498.2000000002</v>
          </cell>
          <cell r="Y257">
            <v>248</v>
          </cell>
          <cell r="Z257">
            <v>432.66223080151013</v>
          </cell>
          <cell r="AA257">
            <v>0</v>
          </cell>
          <cell r="AD257">
            <v>0</v>
          </cell>
          <cell r="AE257">
            <v>6421527</v>
          </cell>
          <cell r="AF257">
            <v>0</v>
          </cell>
          <cell r="AG257">
            <v>0</v>
          </cell>
          <cell r="AH257">
            <v>6421527</v>
          </cell>
          <cell r="AI257">
            <v>0</v>
          </cell>
          <cell r="AJ257">
            <v>405684</v>
          </cell>
          <cell r="AK257">
            <v>6827211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6827211</v>
          </cell>
          <cell r="AR257">
            <v>248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BA257">
            <v>248</v>
          </cell>
          <cell r="BB257">
            <v>248</v>
          </cell>
          <cell r="BC257" t="str">
            <v>REVERE</v>
          </cell>
          <cell r="BD257">
            <v>6421527</v>
          </cell>
          <cell r="BE257">
            <v>5651979</v>
          </cell>
          <cell r="BF257">
            <v>769548</v>
          </cell>
          <cell r="BG257">
            <v>144167.4</v>
          </cell>
          <cell r="BH257">
            <v>631098.80000000005</v>
          </cell>
          <cell r="BL257">
            <v>0</v>
          </cell>
          <cell r="BM257">
            <v>1544814.2000000002</v>
          </cell>
          <cell r="BN257">
            <v>807396.33756923</v>
          </cell>
          <cell r="CA257">
            <v>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Y258">
            <v>249</v>
          </cell>
          <cell r="AR258">
            <v>249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BA258">
            <v>249</v>
          </cell>
          <cell r="BB258">
            <v>249</v>
          </cell>
          <cell r="BC258" t="str">
            <v>RICHMOND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L258">
            <v>0</v>
          </cell>
          <cell r="BM258">
            <v>0</v>
          </cell>
          <cell r="BN258">
            <v>0</v>
          </cell>
          <cell r="CA258">
            <v>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Y259">
            <v>250</v>
          </cell>
          <cell r="AR259">
            <v>250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BA259">
            <v>250</v>
          </cell>
          <cell r="BB259">
            <v>250</v>
          </cell>
          <cell r="BC259" t="str">
            <v>ROCHESTER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L259">
            <v>0</v>
          </cell>
          <cell r="BM259">
            <v>0</v>
          </cell>
          <cell r="BN259">
            <v>0</v>
          </cell>
          <cell r="CA259">
            <v>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111.81828917537192</v>
          </cell>
          <cell r="E260">
            <v>1603892</v>
          </cell>
          <cell r="F260">
            <v>0</v>
          </cell>
          <cell r="G260">
            <v>104847</v>
          </cell>
          <cell r="H260">
            <v>1708739</v>
          </cell>
          <cell r="J260">
            <v>104847</v>
          </cell>
          <cell r="K260">
            <v>232055.26882224091</v>
          </cell>
          <cell r="L260">
            <v>336902.26882224088</v>
          </cell>
          <cell r="N260">
            <v>1371836.7311777591</v>
          </cell>
          <cell r="P260">
            <v>104847</v>
          </cell>
          <cell r="Q260">
            <v>0</v>
          </cell>
          <cell r="R260">
            <v>0</v>
          </cell>
          <cell r="S260">
            <v>232055.26882224091</v>
          </cell>
          <cell r="T260">
            <v>336902.26882224088</v>
          </cell>
          <cell r="V260">
            <v>381724.6</v>
          </cell>
          <cell r="Y260">
            <v>251</v>
          </cell>
          <cell r="Z260">
            <v>111.81828917537192</v>
          </cell>
          <cell r="AA260">
            <v>0</v>
          </cell>
          <cell r="AD260">
            <v>0</v>
          </cell>
          <cell r="AE260">
            <v>1603892</v>
          </cell>
          <cell r="AF260">
            <v>0</v>
          </cell>
          <cell r="AG260">
            <v>0</v>
          </cell>
          <cell r="AH260">
            <v>1603892</v>
          </cell>
          <cell r="AI260">
            <v>0</v>
          </cell>
          <cell r="AJ260">
            <v>104847</v>
          </cell>
          <cell r="AK260">
            <v>1708739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1708739</v>
          </cell>
          <cell r="AR260">
            <v>251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BA260">
            <v>251</v>
          </cell>
          <cell r="BB260">
            <v>251</v>
          </cell>
          <cell r="BC260" t="str">
            <v>ROCKLAND</v>
          </cell>
          <cell r="BD260">
            <v>1603892</v>
          </cell>
          <cell r="BE260">
            <v>1381084</v>
          </cell>
          <cell r="BF260">
            <v>222808</v>
          </cell>
          <cell r="BG260">
            <v>35223.599999999999</v>
          </cell>
          <cell r="BH260">
            <v>18846</v>
          </cell>
          <cell r="BL260">
            <v>0</v>
          </cell>
          <cell r="BM260">
            <v>276877.59999999998</v>
          </cell>
          <cell r="BN260">
            <v>232055.26882224091</v>
          </cell>
          <cell r="CA260">
            <v>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Y261">
            <v>252</v>
          </cell>
          <cell r="AR261">
            <v>252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BA261">
            <v>252</v>
          </cell>
          <cell r="BB261">
            <v>252</v>
          </cell>
          <cell r="BC261" t="str">
            <v>ROCKPORT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L261">
            <v>0</v>
          </cell>
          <cell r="BM261">
            <v>0</v>
          </cell>
          <cell r="BN261">
            <v>0</v>
          </cell>
          <cell r="CA261">
            <v>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1.0138248847926268</v>
          </cell>
          <cell r="E262">
            <v>33864</v>
          </cell>
          <cell r="F262">
            <v>0</v>
          </cell>
          <cell r="G262">
            <v>948</v>
          </cell>
          <cell r="H262">
            <v>34812</v>
          </cell>
          <cell r="J262">
            <v>948</v>
          </cell>
          <cell r="K262">
            <v>0</v>
          </cell>
          <cell r="L262">
            <v>948</v>
          </cell>
          <cell r="N262">
            <v>33864</v>
          </cell>
          <cell r="P262">
            <v>948</v>
          </cell>
          <cell r="Q262">
            <v>0</v>
          </cell>
          <cell r="R262">
            <v>0</v>
          </cell>
          <cell r="S262">
            <v>0</v>
          </cell>
          <cell r="T262">
            <v>948</v>
          </cell>
          <cell r="V262">
            <v>17264.400000000001</v>
          </cell>
          <cell r="Y262">
            <v>253</v>
          </cell>
          <cell r="Z262">
            <v>1.0138248847926268</v>
          </cell>
          <cell r="AA262">
            <v>0</v>
          </cell>
          <cell r="AD262">
            <v>0</v>
          </cell>
          <cell r="AE262">
            <v>33864</v>
          </cell>
          <cell r="AF262">
            <v>0</v>
          </cell>
          <cell r="AG262">
            <v>0</v>
          </cell>
          <cell r="AH262">
            <v>33864</v>
          </cell>
          <cell r="AI262">
            <v>0</v>
          </cell>
          <cell r="AJ262">
            <v>948</v>
          </cell>
          <cell r="AK262">
            <v>34812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34812</v>
          </cell>
          <cell r="AR262">
            <v>253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BA262">
            <v>253</v>
          </cell>
          <cell r="BB262">
            <v>253</v>
          </cell>
          <cell r="BC262" t="str">
            <v>ROWE</v>
          </cell>
          <cell r="BD262">
            <v>33864</v>
          </cell>
          <cell r="BE262">
            <v>36773</v>
          </cell>
          <cell r="BF262">
            <v>0</v>
          </cell>
          <cell r="BG262">
            <v>0</v>
          </cell>
          <cell r="BH262">
            <v>16316.400000000001</v>
          </cell>
          <cell r="BL262">
            <v>0</v>
          </cell>
          <cell r="BM262">
            <v>16316.400000000001</v>
          </cell>
          <cell r="BN262">
            <v>0</v>
          </cell>
          <cell r="CA262">
            <v>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V263">
            <v>0</v>
          </cell>
          <cell r="Y263">
            <v>254</v>
          </cell>
          <cell r="AR263">
            <v>254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BA263">
            <v>254</v>
          </cell>
          <cell r="BB263">
            <v>254</v>
          </cell>
          <cell r="BC263" t="str">
            <v>ROWLEY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L263">
            <v>0</v>
          </cell>
          <cell r="BM263">
            <v>0</v>
          </cell>
          <cell r="BN263">
            <v>0</v>
          </cell>
          <cell r="CA263">
            <v>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V264">
            <v>0</v>
          </cell>
          <cell r="Y264">
            <v>255</v>
          </cell>
          <cell r="AR264">
            <v>255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BA264">
            <v>255</v>
          </cell>
          <cell r="BB264">
            <v>255</v>
          </cell>
          <cell r="BC264" t="str">
            <v>ROYALSTON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L264">
            <v>0</v>
          </cell>
          <cell r="BM264">
            <v>0</v>
          </cell>
          <cell r="BN264">
            <v>0</v>
          </cell>
          <cell r="CA264">
            <v>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Y265">
            <v>256</v>
          </cell>
          <cell r="AR265">
            <v>256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BA265">
            <v>256</v>
          </cell>
          <cell r="BB265">
            <v>256</v>
          </cell>
          <cell r="BC265" t="str">
            <v>RUSSELL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L265">
            <v>0</v>
          </cell>
          <cell r="BM265">
            <v>0</v>
          </cell>
          <cell r="BN265">
            <v>0</v>
          </cell>
          <cell r="CA265">
            <v>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Y266">
            <v>257</v>
          </cell>
          <cell r="AR266">
            <v>257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BA266">
            <v>257</v>
          </cell>
          <cell r="BB266">
            <v>257</v>
          </cell>
          <cell r="BC266" t="str">
            <v>RUTLAND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L266">
            <v>0</v>
          </cell>
          <cell r="BM266">
            <v>0</v>
          </cell>
          <cell r="BN266">
            <v>0</v>
          </cell>
          <cell r="CA266">
            <v>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485.63061080730358</v>
          </cell>
          <cell r="E267">
            <v>6858299.0223000003</v>
          </cell>
          <cell r="F267">
            <v>0</v>
          </cell>
          <cell r="G267">
            <v>435639</v>
          </cell>
          <cell r="H267">
            <v>7293938.0223000003</v>
          </cell>
          <cell r="J267">
            <v>435639</v>
          </cell>
          <cell r="K267">
            <v>200970.72920217778</v>
          </cell>
          <cell r="L267">
            <v>636609.72920217784</v>
          </cell>
          <cell r="N267">
            <v>6657328.293097822</v>
          </cell>
          <cell r="P267">
            <v>455353</v>
          </cell>
          <cell r="Q267">
            <v>328786.97770000075</v>
          </cell>
          <cell r="R267">
            <v>19714</v>
          </cell>
          <cell r="S267">
            <v>200970.72920217778</v>
          </cell>
          <cell r="T267">
            <v>965396.70690217847</v>
          </cell>
          <cell r="V267">
            <v>1171800.800000001</v>
          </cell>
          <cell r="Y267">
            <v>258</v>
          </cell>
          <cell r="Z267">
            <v>485.63061080730358</v>
          </cell>
          <cell r="AA267">
            <v>0</v>
          </cell>
          <cell r="AD267">
            <v>21.024531704356797</v>
          </cell>
          <cell r="AE267">
            <v>7167372</v>
          </cell>
          <cell r="AF267">
            <v>309072.97770000063</v>
          </cell>
          <cell r="AG267">
            <v>0</v>
          </cell>
          <cell r="AH267">
            <v>6858299.0223000003</v>
          </cell>
          <cell r="AI267">
            <v>0</v>
          </cell>
          <cell r="AJ267">
            <v>435639</v>
          </cell>
          <cell r="AK267">
            <v>7293938.0223000003</v>
          </cell>
          <cell r="AL267">
            <v>309072.97770000075</v>
          </cell>
          <cell r="AM267">
            <v>0</v>
          </cell>
          <cell r="AN267">
            <v>19714</v>
          </cell>
          <cell r="AO267">
            <v>328786.97770000075</v>
          </cell>
          <cell r="AP267">
            <v>7622725</v>
          </cell>
          <cell r="AR267">
            <v>258</v>
          </cell>
          <cell r="AS267">
            <v>21.024531704356797</v>
          </cell>
          <cell r="AT267">
            <v>309072.97770000075</v>
          </cell>
          <cell r="AU267">
            <v>0</v>
          </cell>
          <cell r="AV267">
            <v>19714</v>
          </cell>
          <cell r="AW267">
            <v>328786.97770000075</v>
          </cell>
          <cell r="BA267">
            <v>258</v>
          </cell>
          <cell r="BB267">
            <v>258</v>
          </cell>
          <cell r="BC267" t="str">
            <v>SALEM</v>
          </cell>
          <cell r="BD267">
            <v>6858299.0223000003</v>
          </cell>
          <cell r="BE267">
            <v>6693018</v>
          </cell>
          <cell r="BF267">
            <v>165281.0223000003</v>
          </cell>
          <cell r="BG267">
            <v>135945</v>
          </cell>
          <cell r="BH267">
            <v>106148.8</v>
          </cell>
          <cell r="BL267">
            <v>0</v>
          </cell>
          <cell r="BM267">
            <v>407374.82230000029</v>
          </cell>
          <cell r="BN267">
            <v>200970.72920217778</v>
          </cell>
          <cell r="CA267">
            <v>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Y268">
            <v>259</v>
          </cell>
          <cell r="AR268">
            <v>259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BA268">
            <v>259</v>
          </cell>
          <cell r="BB268">
            <v>259</v>
          </cell>
          <cell r="BC268" t="str">
            <v>SALISBURY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L268">
            <v>0</v>
          </cell>
          <cell r="BM268">
            <v>0</v>
          </cell>
          <cell r="BN268">
            <v>0</v>
          </cell>
          <cell r="CA268">
            <v>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Y269">
            <v>260</v>
          </cell>
          <cell r="AR269">
            <v>260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BA269">
            <v>260</v>
          </cell>
          <cell r="BB269">
            <v>260</v>
          </cell>
          <cell r="BC269" t="str">
            <v>SANDISFIELD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L269">
            <v>0</v>
          </cell>
          <cell r="BM269">
            <v>0</v>
          </cell>
          <cell r="BN269">
            <v>0</v>
          </cell>
          <cell r="CA269">
            <v>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221.29621785014402</v>
          </cell>
          <cell r="E270">
            <v>4012782</v>
          </cell>
          <cell r="F270">
            <v>0</v>
          </cell>
          <cell r="G270">
            <v>207496</v>
          </cell>
          <cell r="H270">
            <v>4220278</v>
          </cell>
          <cell r="J270">
            <v>207496</v>
          </cell>
          <cell r="K270">
            <v>230986.96000117398</v>
          </cell>
          <cell r="L270">
            <v>438482.96000117401</v>
          </cell>
          <cell r="N270">
            <v>3781795.0399988261</v>
          </cell>
          <cell r="P270">
            <v>207496</v>
          </cell>
          <cell r="Q270">
            <v>0</v>
          </cell>
          <cell r="R270">
            <v>0</v>
          </cell>
          <cell r="S270">
            <v>230986.96000117398</v>
          </cell>
          <cell r="T270">
            <v>438482.96000117401</v>
          </cell>
          <cell r="V270">
            <v>790203.6</v>
          </cell>
          <cell r="Y270">
            <v>261</v>
          </cell>
          <cell r="Z270">
            <v>221.29621785014402</v>
          </cell>
          <cell r="AA270">
            <v>0</v>
          </cell>
          <cell r="AD270">
            <v>0</v>
          </cell>
          <cell r="AE270">
            <v>4012782</v>
          </cell>
          <cell r="AF270">
            <v>0</v>
          </cell>
          <cell r="AG270">
            <v>0</v>
          </cell>
          <cell r="AH270">
            <v>4012782</v>
          </cell>
          <cell r="AI270">
            <v>0</v>
          </cell>
          <cell r="AJ270">
            <v>207496</v>
          </cell>
          <cell r="AK270">
            <v>4220278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4220278</v>
          </cell>
          <cell r="AR270">
            <v>261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BA270">
            <v>261</v>
          </cell>
          <cell r="BB270">
            <v>261</v>
          </cell>
          <cell r="BC270" t="str">
            <v>SANDWICH</v>
          </cell>
          <cell r="BD270">
            <v>4012782</v>
          </cell>
          <cell r="BE270">
            <v>3864552</v>
          </cell>
          <cell r="BF270">
            <v>148230</v>
          </cell>
          <cell r="BG270">
            <v>315228</v>
          </cell>
          <cell r="BH270">
            <v>119249.60000000001</v>
          </cell>
          <cell r="BL270">
            <v>0</v>
          </cell>
          <cell r="BM270">
            <v>582707.6</v>
          </cell>
          <cell r="BN270">
            <v>230986.96000117398</v>
          </cell>
          <cell r="CA270">
            <v>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211.33572655757217</v>
          </cell>
          <cell r="E271">
            <v>3486795</v>
          </cell>
          <cell r="F271">
            <v>0</v>
          </cell>
          <cell r="G271">
            <v>198171</v>
          </cell>
          <cell r="H271">
            <v>3684966</v>
          </cell>
          <cell r="J271">
            <v>198171</v>
          </cell>
          <cell r="K271">
            <v>344133.46011091419</v>
          </cell>
          <cell r="L271">
            <v>542304.46011091419</v>
          </cell>
          <cell r="N271">
            <v>3142661.539889086</v>
          </cell>
          <cell r="P271">
            <v>198171</v>
          </cell>
          <cell r="Q271">
            <v>0</v>
          </cell>
          <cell r="R271">
            <v>0</v>
          </cell>
          <cell r="S271">
            <v>344133.46011091419</v>
          </cell>
          <cell r="T271">
            <v>542304.46011091419</v>
          </cell>
          <cell r="V271">
            <v>961819.60000000009</v>
          </cell>
          <cell r="Y271">
            <v>262</v>
          </cell>
          <cell r="Z271">
            <v>211.33572655757217</v>
          </cell>
          <cell r="AA271">
            <v>0</v>
          </cell>
          <cell r="AD271">
            <v>0</v>
          </cell>
          <cell r="AE271">
            <v>3486795</v>
          </cell>
          <cell r="AF271">
            <v>0</v>
          </cell>
          <cell r="AG271">
            <v>0</v>
          </cell>
          <cell r="AH271">
            <v>3486795</v>
          </cell>
          <cell r="AI271">
            <v>0</v>
          </cell>
          <cell r="AJ271">
            <v>198171</v>
          </cell>
          <cell r="AK271">
            <v>3684966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3684966</v>
          </cell>
          <cell r="AR271">
            <v>262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BA271">
            <v>262</v>
          </cell>
          <cell r="BB271">
            <v>262</v>
          </cell>
          <cell r="BC271" t="str">
            <v>SAUGUS</v>
          </cell>
          <cell r="BD271">
            <v>3486795</v>
          </cell>
          <cell r="BE271">
            <v>3222104</v>
          </cell>
          <cell r="BF271">
            <v>264691</v>
          </cell>
          <cell r="BG271">
            <v>302602.8</v>
          </cell>
          <cell r="BH271">
            <v>196354.80000000002</v>
          </cell>
          <cell r="BL271">
            <v>0</v>
          </cell>
          <cell r="BM271">
            <v>763648.60000000009</v>
          </cell>
          <cell r="BN271">
            <v>344133.46011091419</v>
          </cell>
          <cell r="CA271">
            <v>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2.92741935483871</v>
          </cell>
          <cell r="E272">
            <v>50799</v>
          </cell>
          <cell r="F272">
            <v>0</v>
          </cell>
          <cell r="G272">
            <v>2744</v>
          </cell>
          <cell r="H272">
            <v>53543</v>
          </cell>
          <cell r="J272">
            <v>2744</v>
          </cell>
          <cell r="K272">
            <v>12957</v>
          </cell>
          <cell r="L272">
            <v>15701</v>
          </cell>
          <cell r="N272">
            <v>37842</v>
          </cell>
          <cell r="P272">
            <v>2744</v>
          </cell>
          <cell r="Q272">
            <v>0</v>
          </cell>
          <cell r="R272">
            <v>0</v>
          </cell>
          <cell r="S272">
            <v>12957</v>
          </cell>
          <cell r="T272">
            <v>15701</v>
          </cell>
          <cell r="V272">
            <v>15701</v>
          </cell>
          <cell r="Y272">
            <v>263</v>
          </cell>
          <cell r="Z272">
            <v>2.92741935483871</v>
          </cell>
          <cell r="AA272">
            <v>0</v>
          </cell>
          <cell r="AD272">
            <v>0</v>
          </cell>
          <cell r="AE272">
            <v>50799</v>
          </cell>
          <cell r="AF272">
            <v>0</v>
          </cell>
          <cell r="AG272">
            <v>0</v>
          </cell>
          <cell r="AH272">
            <v>50799</v>
          </cell>
          <cell r="AI272">
            <v>0</v>
          </cell>
          <cell r="AJ272">
            <v>2744</v>
          </cell>
          <cell r="AK272">
            <v>53543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53543</v>
          </cell>
          <cell r="AR272">
            <v>263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BA272">
            <v>263</v>
          </cell>
          <cell r="BB272">
            <v>263</v>
          </cell>
          <cell r="BC272" t="str">
            <v>SAVOY</v>
          </cell>
          <cell r="BD272">
            <v>50799</v>
          </cell>
          <cell r="BE272">
            <v>37842</v>
          </cell>
          <cell r="BF272">
            <v>12957</v>
          </cell>
          <cell r="BG272">
            <v>0</v>
          </cell>
          <cell r="BH272">
            <v>0</v>
          </cell>
          <cell r="BL272">
            <v>0</v>
          </cell>
          <cell r="BM272">
            <v>12957</v>
          </cell>
          <cell r="BN272">
            <v>12957</v>
          </cell>
          <cell r="CA272">
            <v>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18.256743256743256</v>
          </cell>
          <cell r="E273">
            <v>277342</v>
          </cell>
          <cell r="F273">
            <v>0</v>
          </cell>
          <cell r="G273">
            <v>17121</v>
          </cell>
          <cell r="H273">
            <v>294463</v>
          </cell>
          <cell r="J273">
            <v>17121</v>
          </cell>
          <cell r="K273">
            <v>28054</v>
          </cell>
          <cell r="L273">
            <v>45175</v>
          </cell>
          <cell r="N273">
            <v>249288</v>
          </cell>
          <cell r="P273">
            <v>17121</v>
          </cell>
          <cell r="Q273">
            <v>0</v>
          </cell>
          <cell r="R273">
            <v>0</v>
          </cell>
          <cell r="S273">
            <v>28054</v>
          </cell>
          <cell r="T273">
            <v>45175</v>
          </cell>
          <cell r="V273">
            <v>45175</v>
          </cell>
          <cell r="Y273">
            <v>264</v>
          </cell>
          <cell r="Z273">
            <v>18.256743256743256</v>
          </cell>
          <cell r="AA273">
            <v>0</v>
          </cell>
          <cell r="AD273">
            <v>0</v>
          </cell>
          <cell r="AE273">
            <v>277342</v>
          </cell>
          <cell r="AF273">
            <v>0</v>
          </cell>
          <cell r="AG273">
            <v>0</v>
          </cell>
          <cell r="AH273">
            <v>277342</v>
          </cell>
          <cell r="AI273">
            <v>0</v>
          </cell>
          <cell r="AJ273">
            <v>17121</v>
          </cell>
          <cell r="AK273">
            <v>294463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294463</v>
          </cell>
          <cell r="AR273">
            <v>264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BA273">
            <v>264</v>
          </cell>
          <cell r="BB273">
            <v>264</v>
          </cell>
          <cell r="BC273" t="str">
            <v>SCITUATE</v>
          </cell>
          <cell r="BD273">
            <v>277342</v>
          </cell>
          <cell r="BE273">
            <v>249288</v>
          </cell>
          <cell r="BF273">
            <v>28054</v>
          </cell>
          <cell r="BG273">
            <v>0</v>
          </cell>
          <cell r="BH273">
            <v>0</v>
          </cell>
          <cell r="BL273">
            <v>0</v>
          </cell>
          <cell r="BM273">
            <v>28054</v>
          </cell>
          <cell r="BN273">
            <v>28054</v>
          </cell>
          <cell r="CA273">
            <v>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2.2469733656174333</v>
          </cell>
          <cell r="E274">
            <v>42802</v>
          </cell>
          <cell r="F274">
            <v>0</v>
          </cell>
          <cell r="G274">
            <v>2103</v>
          </cell>
          <cell r="H274">
            <v>44905</v>
          </cell>
          <cell r="J274">
            <v>2103</v>
          </cell>
          <cell r="K274">
            <v>16906.150795568188</v>
          </cell>
          <cell r="L274">
            <v>19009.150795568188</v>
          </cell>
          <cell r="N274">
            <v>25895.849204431812</v>
          </cell>
          <cell r="P274">
            <v>2103</v>
          </cell>
          <cell r="Q274">
            <v>0</v>
          </cell>
          <cell r="R274">
            <v>0</v>
          </cell>
          <cell r="S274">
            <v>16906.150795568188</v>
          </cell>
          <cell r="T274">
            <v>19009.150795568188</v>
          </cell>
          <cell r="V274">
            <v>30770.6</v>
          </cell>
          <cell r="Y274">
            <v>265</v>
          </cell>
          <cell r="Z274">
            <v>2.2469733656174333</v>
          </cell>
          <cell r="AA274">
            <v>0</v>
          </cell>
          <cell r="AD274">
            <v>0</v>
          </cell>
          <cell r="AE274">
            <v>42802</v>
          </cell>
          <cell r="AF274">
            <v>0</v>
          </cell>
          <cell r="AG274">
            <v>0</v>
          </cell>
          <cell r="AH274">
            <v>42802</v>
          </cell>
          <cell r="AI274">
            <v>0</v>
          </cell>
          <cell r="AJ274">
            <v>2103</v>
          </cell>
          <cell r="AK274">
            <v>44905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44905</v>
          </cell>
          <cell r="AR274">
            <v>265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BA274">
            <v>265</v>
          </cell>
          <cell r="BB274">
            <v>265</v>
          </cell>
          <cell r="BC274" t="str">
            <v>SEEKONK</v>
          </cell>
          <cell r="BD274">
            <v>42802</v>
          </cell>
          <cell r="BE274">
            <v>27991</v>
          </cell>
          <cell r="BF274">
            <v>14811</v>
          </cell>
          <cell r="BG274">
            <v>7980.5999999999995</v>
          </cell>
          <cell r="BH274">
            <v>5876</v>
          </cell>
          <cell r="BL274">
            <v>0</v>
          </cell>
          <cell r="BM274">
            <v>28667.599999999999</v>
          </cell>
          <cell r="BN274">
            <v>16906.150795568188</v>
          </cell>
          <cell r="CA274">
            <v>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4.0651387213510262</v>
          </cell>
          <cell r="E275">
            <v>66079</v>
          </cell>
          <cell r="F275">
            <v>0</v>
          </cell>
          <cell r="G275">
            <v>3809</v>
          </cell>
          <cell r="H275">
            <v>69888</v>
          </cell>
          <cell r="J275">
            <v>3809</v>
          </cell>
          <cell r="K275">
            <v>10827</v>
          </cell>
          <cell r="L275">
            <v>14636</v>
          </cell>
          <cell r="N275">
            <v>55252</v>
          </cell>
          <cell r="P275">
            <v>3809</v>
          </cell>
          <cell r="Q275">
            <v>0</v>
          </cell>
          <cell r="R275">
            <v>0</v>
          </cell>
          <cell r="S275">
            <v>10827</v>
          </cell>
          <cell r="T275">
            <v>14636</v>
          </cell>
          <cell r="V275">
            <v>16369.2</v>
          </cell>
          <cell r="Y275">
            <v>266</v>
          </cell>
          <cell r="Z275">
            <v>4.0651387213510262</v>
          </cell>
          <cell r="AA275">
            <v>0</v>
          </cell>
          <cell r="AD275">
            <v>0</v>
          </cell>
          <cell r="AE275">
            <v>66079</v>
          </cell>
          <cell r="AF275">
            <v>0</v>
          </cell>
          <cell r="AG275">
            <v>0</v>
          </cell>
          <cell r="AH275">
            <v>66079</v>
          </cell>
          <cell r="AI275">
            <v>0</v>
          </cell>
          <cell r="AJ275">
            <v>3809</v>
          </cell>
          <cell r="AK275">
            <v>69888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69888</v>
          </cell>
          <cell r="AR275">
            <v>266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BA275">
            <v>266</v>
          </cell>
          <cell r="BB275">
            <v>266</v>
          </cell>
          <cell r="BC275" t="str">
            <v>SHARON</v>
          </cell>
          <cell r="BD275">
            <v>66079</v>
          </cell>
          <cell r="BE275">
            <v>55252</v>
          </cell>
          <cell r="BF275">
            <v>10827</v>
          </cell>
          <cell r="BG275">
            <v>0</v>
          </cell>
          <cell r="BH275">
            <v>1733.2</v>
          </cell>
          <cell r="BL275">
            <v>0</v>
          </cell>
          <cell r="BM275">
            <v>12560.2</v>
          </cell>
          <cell r="BN275">
            <v>10827</v>
          </cell>
          <cell r="CA275">
            <v>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Y276">
            <v>267</v>
          </cell>
          <cell r="AR276">
            <v>267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BA276">
            <v>267</v>
          </cell>
          <cell r="BB276">
            <v>267</v>
          </cell>
          <cell r="BC276" t="str">
            <v>SHEFFIELD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L276">
            <v>0</v>
          </cell>
          <cell r="BM276">
            <v>0</v>
          </cell>
          <cell r="BN276">
            <v>0</v>
          </cell>
          <cell r="CA276">
            <v>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Y277">
            <v>268</v>
          </cell>
          <cell r="AR277">
            <v>268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BA277">
            <v>268</v>
          </cell>
          <cell r="BB277">
            <v>268</v>
          </cell>
          <cell r="BC277" t="str">
            <v>SHELBURNE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L277">
            <v>0</v>
          </cell>
          <cell r="BM277">
            <v>0</v>
          </cell>
          <cell r="BN277">
            <v>0</v>
          </cell>
          <cell r="CA277">
            <v>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Y278">
            <v>269</v>
          </cell>
          <cell r="AR278">
            <v>269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BA278">
            <v>269</v>
          </cell>
          <cell r="BB278">
            <v>269</v>
          </cell>
          <cell r="BC278" t="str">
            <v>SHERBORN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L278">
            <v>0</v>
          </cell>
          <cell r="BM278">
            <v>0</v>
          </cell>
          <cell r="BN278">
            <v>0</v>
          </cell>
          <cell r="CA278">
            <v>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Y279">
            <v>270</v>
          </cell>
          <cell r="AR279">
            <v>270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BA279">
            <v>270</v>
          </cell>
          <cell r="BB279">
            <v>270</v>
          </cell>
          <cell r="BC279" t="str">
            <v>SHIRLEY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L279">
            <v>0</v>
          </cell>
          <cell r="BM279">
            <v>0</v>
          </cell>
          <cell r="BN279">
            <v>0</v>
          </cell>
          <cell r="CA279">
            <v>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29.039918239923153</v>
          </cell>
          <cell r="E280">
            <v>428226</v>
          </cell>
          <cell r="F280">
            <v>0</v>
          </cell>
          <cell r="G280">
            <v>27224</v>
          </cell>
          <cell r="H280">
            <v>455450</v>
          </cell>
          <cell r="J280">
            <v>27224</v>
          </cell>
          <cell r="K280">
            <v>10866.122287164171</v>
          </cell>
          <cell r="L280">
            <v>38090.122287164173</v>
          </cell>
          <cell r="N280">
            <v>417359.87771283585</v>
          </cell>
          <cell r="P280">
            <v>27224</v>
          </cell>
          <cell r="Q280">
            <v>0</v>
          </cell>
          <cell r="R280">
            <v>0</v>
          </cell>
          <cell r="S280">
            <v>10866.122287164171</v>
          </cell>
          <cell r="T280">
            <v>38090.122287164173</v>
          </cell>
          <cell r="V280">
            <v>49515</v>
          </cell>
          <cell r="Y280">
            <v>271</v>
          </cell>
          <cell r="Z280">
            <v>29.039918239923153</v>
          </cell>
          <cell r="AA280">
            <v>0</v>
          </cell>
          <cell r="AD280">
            <v>0</v>
          </cell>
          <cell r="AE280">
            <v>428226</v>
          </cell>
          <cell r="AF280">
            <v>0</v>
          </cell>
          <cell r="AG280">
            <v>0</v>
          </cell>
          <cell r="AH280">
            <v>428226</v>
          </cell>
          <cell r="AI280">
            <v>0</v>
          </cell>
          <cell r="AJ280">
            <v>27224</v>
          </cell>
          <cell r="AK280">
            <v>455450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455450</v>
          </cell>
          <cell r="AR280">
            <v>271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BA280">
            <v>271</v>
          </cell>
          <cell r="BB280">
            <v>271</v>
          </cell>
          <cell r="BC280" t="str">
            <v>SHREWSBURY</v>
          </cell>
          <cell r="BD280">
            <v>428226</v>
          </cell>
          <cell r="BE280">
            <v>421427</v>
          </cell>
          <cell r="BF280">
            <v>6799</v>
          </cell>
          <cell r="BG280">
            <v>15492</v>
          </cell>
          <cell r="BH280">
            <v>0</v>
          </cell>
          <cell r="BL280">
            <v>0</v>
          </cell>
          <cell r="BM280">
            <v>22291</v>
          </cell>
          <cell r="BN280">
            <v>10866.122287164171</v>
          </cell>
          <cell r="CA280">
            <v>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2.162962962962963</v>
          </cell>
          <cell r="E281">
            <v>40481</v>
          </cell>
          <cell r="F281">
            <v>0</v>
          </cell>
          <cell r="G281">
            <v>2030</v>
          </cell>
          <cell r="H281">
            <v>42511</v>
          </cell>
          <cell r="J281">
            <v>2030</v>
          </cell>
          <cell r="K281">
            <v>4647</v>
          </cell>
          <cell r="L281">
            <v>6677</v>
          </cell>
          <cell r="N281">
            <v>35834</v>
          </cell>
          <cell r="P281">
            <v>2030</v>
          </cell>
          <cell r="Q281">
            <v>0</v>
          </cell>
          <cell r="R281">
            <v>0</v>
          </cell>
          <cell r="S281">
            <v>4647</v>
          </cell>
          <cell r="T281">
            <v>6677</v>
          </cell>
          <cell r="V281">
            <v>15741</v>
          </cell>
          <cell r="Y281">
            <v>272</v>
          </cell>
          <cell r="Z281">
            <v>2.162962962962963</v>
          </cell>
          <cell r="AA281">
            <v>0</v>
          </cell>
          <cell r="AD281">
            <v>0</v>
          </cell>
          <cell r="AE281">
            <v>40481</v>
          </cell>
          <cell r="AF281">
            <v>0</v>
          </cell>
          <cell r="AG281">
            <v>0</v>
          </cell>
          <cell r="AH281">
            <v>40481</v>
          </cell>
          <cell r="AI281">
            <v>0</v>
          </cell>
          <cell r="AJ281">
            <v>2030</v>
          </cell>
          <cell r="AK281">
            <v>42511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42511</v>
          </cell>
          <cell r="AR281">
            <v>272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BA281">
            <v>272</v>
          </cell>
          <cell r="BB281">
            <v>272</v>
          </cell>
          <cell r="BC281" t="str">
            <v>SHUTESBURY</v>
          </cell>
          <cell r="BD281">
            <v>40481</v>
          </cell>
          <cell r="BE281">
            <v>35834</v>
          </cell>
          <cell r="BF281">
            <v>4647</v>
          </cell>
          <cell r="BG281">
            <v>0</v>
          </cell>
          <cell r="BH281">
            <v>9064</v>
          </cell>
          <cell r="BL281">
            <v>0</v>
          </cell>
          <cell r="BM281">
            <v>13711</v>
          </cell>
          <cell r="BN281">
            <v>4647</v>
          </cell>
          <cell r="CA281">
            <v>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8.4646697388632894</v>
          </cell>
          <cell r="E282">
            <v>126783</v>
          </cell>
          <cell r="F282">
            <v>0</v>
          </cell>
          <cell r="G282">
            <v>7938</v>
          </cell>
          <cell r="H282">
            <v>134721</v>
          </cell>
          <cell r="J282">
            <v>7938</v>
          </cell>
          <cell r="K282">
            <v>25979</v>
          </cell>
          <cell r="L282">
            <v>33917</v>
          </cell>
          <cell r="N282">
            <v>100804</v>
          </cell>
          <cell r="P282">
            <v>7938</v>
          </cell>
          <cell r="Q282">
            <v>0</v>
          </cell>
          <cell r="R282">
            <v>0</v>
          </cell>
          <cell r="S282">
            <v>25979</v>
          </cell>
          <cell r="T282">
            <v>33917</v>
          </cell>
          <cell r="V282">
            <v>70624.200000000012</v>
          </cell>
          <cell r="Y282">
            <v>273</v>
          </cell>
          <cell r="Z282">
            <v>8.4646697388632894</v>
          </cell>
          <cell r="AA282">
            <v>0</v>
          </cell>
          <cell r="AD282">
            <v>0</v>
          </cell>
          <cell r="AE282">
            <v>126783</v>
          </cell>
          <cell r="AF282">
            <v>0</v>
          </cell>
          <cell r="AG282">
            <v>0</v>
          </cell>
          <cell r="AH282">
            <v>126783</v>
          </cell>
          <cell r="AI282">
            <v>0</v>
          </cell>
          <cell r="AJ282">
            <v>7938</v>
          </cell>
          <cell r="AK282">
            <v>134721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134721</v>
          </cell>
          <cell r="AR282">
            <v>273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BA282">
            <v>273</v>
          </cell>
          <cell r="BB282">
            <v>273</v>
          </cell>
          <cell r="BC282" t="str">
            <v>SOMERSET</v>
          </cell>
          <cell r="BD282">
            <v>126783</v>
          </cell>
          <cell r="BE282">
            <v>100804</v>
          </cell>
          <cell r="BF282">
            <v>25979</v>
          </cell>
          <cell r="BG282">
            <v>0</v>
          </cell>
          <cell r="BH282">
            <v>36707.200000000004</v>
          </cell>
          <cell r="BL282">
            <v>0</v>
          </cell>
          <cell r="BM282">
            <v>62686.200000000004</v>
          </cell>
          <cell r="BN282">
            <v>25979</v>
          </cell>
          <cell r="CA282">
            <v>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410.53957107521347</v>
          </cell>
          <cell r="E283">
            <v>8168347</v>
          </cell>
          <cell r="F283">
            <v>0</v>
          </cell>
          <cell r="G283">
            <v>384947</v>
          </cell>
          <cell r="H283">
            <v>8553294</v>
          </cell>
          <cell r="J283">
            <v>384947</v>
          </cell>
          <cell r="K283">
            <v>681708.33660462266</v>
          </cell>
          <cell r="L283">
            <v>1066655.3366046227</v>
          </cell>
          <cell r="N283">
            <v>7486638.6633953769</v>
          </cell>
          <cell r="P283">
            <v>384947</v>
          </cell>
          <cell r="Q283">
            <v>0</v>
          </cell>
          <cell r="R283">
            <v>0</v>
          </cell>
          <cell r="S283">
            <v>681708.33660462266</v>
          </cell>
          <cell r="T283">
            <v>1066655.3366046227</v>
          </cell>
          <cell r="V283">
            <v>1268927</v>
          </cell>
          <cell r="Y283">
            <v>274</v>
          </cell>
          <cell r="Z283">
            <v>410.53957107521347</v>
          </cell>
          <cell r="AA283">
            <v>0</v>
          </cell>
          <cell r="AD283">
            <v>0</v>
          </cell>
          <cell r="AE283">
            <v>8168347</v>
          </cell>
          <cell r="AF283">
            <v>0</v>
          </cell>
          <cell r="AG283">
            <v>0</v>
          </cell>
          <cell r="AH283">
            <v>8168347</v>
          </cell>
          <cell r="AI283">
            <v>0</v>
          </cell>
          <cell r="AJ283">
            <v>384947</v>
          </cell>
          <cell r="AK283">
            <v>8553294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8553294</v>
          </cell>
          <cell r="AR283">
            <v>274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BA283">
            <v>274</v>
          </cell>
          <cell r="BB283">
            <v>274</v>
          </cell>
          <cell r="BC283" t="str">
            <v>SOMERVILLE</v>
          </cell>
          <cell r="BD283">
            <v>8168347</v>
          </cell>
          <cell r="BE283">
            <v>7558645</v>
          </cell>
          <cell r="BF283">
            <v>609702</v>
          </cell>
          <cell r="BG283">
            <v>274278</v>
          </cell>
          <cell r="BH283">
            <v>0</v>
          </cell>
          <cell r="BL283">
            <v>0</v>
          </cell>
          <cell r="BM283">
            <v>883980</v>
          </cell>
          <cell r="BN283">
            <v>681708.33660462266</v>
          </cell>
          <cell r="CA283">
            <v>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7.1629629629629656</v>
          </cell>
          <cell r="E284">
            <v>99589</v>
          </cell>
          <cell r="F284">
            <v>0</v>
          </cell>
          <cell r="G284">
            <v>6720</v>
          </cell>
          <cell r="H284">
            <v>106309</v>
          </cell>
          <cell r="J284">
            <v>6720</v>
          </cell>
          <cell r="K284">
            <v>17530.887998878097</v>
          </cell>
          <cell r="L284">
            <v>24250.887998878097</v>
          </cell>
          <cell r="N284">
            <v>82058.112001121903</v>
          </cell>
          <cell r="P284">
            <v>6720</v>
          </cell>
          <cell r="Q284">
            <v>0</v>
          </cell>
          <cell r="R284">
            <v>0</v>
          </cell>
          <cell r="S284">
            <v>17530.887998878097</v>
          </cell>
          <cell r="T284">
            <v>24250.887998878097</v>
          </cell>
          <cell r="V284">
            <v>47521.8</v>
          </cell>
          <cell r="Y284">
            <v>275</v>
          </cell>
          <cell r="Z284">
            <v>7.1629629629629656</v>
          </cell>
          <cell r="AA284">
            <v>0</v>
          </cell>
          <cell r="AD284">
            <v>0</v>
          </cell>
          <cell r="AE284">
            <v>99589</v>
          </cell>
          <cell r="AF284">
            <v>0</v>
          </cell>
          <cell r="AG284">
            <v>0</v>
          </cell>
          <cell r="AH284">
            <v>99589</v>
          </cell>
          <cell r="AI284">
            <v>0</v>
          </cell>
          <cell r="AJ284">
            <v>6720</v>
          </cell>
          <cell r="AK284">
            <v>106309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106309</v>
          </cell>
          <cell r="AR284">
            <v>275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BA284">
            <v>275</v>
          </cell>
          <cell r="BB284">
            <v>276</v>
          </cell>
          <cell r="BC284" t="str">
            <v>SOUTHAMPTON</v>
          </cell>
          <cell r="BD284">
            <v>99589</v>
          </cell>
          <cell r="BE284">
            <v>88844</v>
          </cell>
          <cell r="BF284">
            <v>10745</v>
          </cell>
          <cell r="BG284">
            <v>25848</v>
          </cell>
          <cell r="BH284">
            <v>4208.8</v>
          </cell>
          <cell r="BL284">
            <v>0</v>
          </cell>
          <cell r="BM284">
            <v>40801.800000000003</v>
          </cell>
          <cell r="BN284">
            <v>17530.887998878097</v>
          </cell>
          <cell r="CA284">
            <v>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1.0031152647975077</v>
          </cell>
          <cell r="E285">
            <v>18975</v>
          </cell>
          <cell r="F285">
            <v>0</v>
          </cell>
          <cell r="G285">
            <v>942</v>
          </cell>
          <cell r="H285">
            <v>19917</v>
          </cell>
          <cell r="J285">
            <v>942</v>
          </cell>
          <cell r="K285">
            <v>0</v>
          </cell>
          <cell r="L285">
            <v>942</v>
          </cell>
          <cell r="N285">
            <v>18975</v>
          </cell>
          <cell r="P285">
            <v>942</v>
          </cell>
          <cell r="Q285">
            <v>0</v>
          </cell>
          <cell r="R285">
            <v>0</v>
          </cell>
          <cell r="S285">
            <v>0</v>
          </cell>
          <cell r="T285">
            <v>942</v>
          </cell>
          <cell r="V285">
            <v>8659.6</v>
          </cell>
          <cell r="Y285">
            <v>276</v>
          </cell>
          <cell r="Z285">
            <v>1.0031152647975077</v>
          </cell>
          <cell r="AA285">
            <v>0</v>
          </cell>
          <cell r="AD285">
            <v>0</v>
          </cell>
          <cell r="AE285">
            <v>18975</v>
          </cell>
          <cell r="AF285">
            <v>0</v>
          </cell>
          <cell r="AG285">
            <v>0</v>
          </cell>
          <cell r="AH285">
            <v>18975</v>
          </cell>
          <cell r="AI285">
            <v>0</v>
          </cell>
          <cell r="AJ285">
            <v>942</v>
          </cell>
          <cell r="AK285">
            <v>19917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19917</v>
          </cell>
          <cell r="AR285">
            <v>276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BA285">
            <v>276</v>
          </cell>
          <cell r="BB285">
            <v>277</v>
          </cell>
          <cell r="BC285" t="str">
            <v>SOUTHBOROUGH</v>
          </cell>
          <cell r="BD285">
            <v>18975</v>
          </cell>
          <cell r="BE285">
            <v>21530</v>
          </cell>
          <cell r="BF285">
            <v>0</v>
          </cell>
          <cell r="BG285">
            <v>0</v>
          </cell>
          <cell r="BH285">
            <v>7717.6</v>
          </cell>
          <cell r="BL285">
            <v>0</v>
          </cell>
          <cell r="BM285">
            <v>7717.6</v>
          </cell>
          <cell r="BN285">
            <v>0</v>
          </cell>
          <cell r="CA285">
            <v>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110.49621744945323</v>
          </cell>
          <cell r="E286">
            <v>1487599</v>
          </cell>
          <cell r="F286">
            <v>0</v>
          </cell>
          <cell r="G286">
            <v>103610</v>
          </cell>
          <cell r="H286">
            <v>1591209</v>
          </cell>
          <cell r="J286">
            <v>103610</v>
          </cell>
          <cell r="K286">
            <v>388275.14482718828</v>
          </cell>
          <cell r="L286">
            <v>491885.14482718828</v>
          </cell>
          <cell r="N286">
            <v>1099323.8551728118</v>
          </cell>
          <cell r="P286">
            <v>103610</v>
          </cell>
          <cell r="Q286">
            <v>0</v>
          </cell>
          <cell r="R286">
            <v>0</v>
          </cell>
          <cell r="S286">
            <v>388275.14482718828</v>
          </cell>
          <cell r="T286">
            <v>491885.14482718828</v>
          </cell>
          <cell r="V286">
            <v>667517</v>
          </cell>
          <cell r="Y286">
            <v>277</v>
          </cell>
          <cell r="Z286">
            <v>110.49621744945323</v>
          </cell>
          <cell r="AA286">
            <v>0</v>
          </cell>
          <cell r="AD286">
            <v>0</v>
          </cell>
          <cell r="AE286">
            <v>1487599</v>
          </cell>
          <cell r="AF286">
            <v>0</v>
          </cell>
          <cell r="AG286">
            <v>0</v>
          </cell>
          <cell r="AH286">
            <v>1487599</v>
          </cell>
          <cell r="AI286">
            <v>0</v>
          </cell>
          <cell r="AJ286">
            <v>103610</v>
          </cell>
          <cell r="AK286">
            <v>1591209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1591209</v>
          </cell>
          <cell r="AR286">
            <v>277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BA286">
            <v>277</v>
          </cell>
          <cell r="BB286">
            <v>278</v>
          </cell>
          <cell r="BC286" t="str">
            <v>SOUTHBRIDGE</v>
          </cell>
          <cell r="BD286">
            <v>1487599</v>
          </cell>
          <cell r="BE286">
            <v>1146040</v>
          </cell>
          <cell r="BF286">
            <v>341559</v>
          </cell>
          <cell r="BG286">
            <v>177945.60000000001</v>
          </cell>
          <cell r="BH286">
            <v>44402.400000000001</v>
          </cell>
          <cell r="BL286">
            <v>0</v>
          </cell>
          <cell r="BM286">
            <v>563907</v>
          </cell>
          <cell r="BN286">
            <v>388275.14482718828</v>
          </cell>
          <cell r="CA286">
            <v>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130.83174071746669</v>
          </cell>
          <cell r="E287">
            <v>1731960</v>
          </cell>
          <cell r="F287">
            <v>0</v>
          </cell>
          <cell r="G287">
            <v>122671</v>
          </cell>
          <cell r="H287">
            <v>1854631</v>
          </cell>
          <cell r="J287">
            <v>122671</v>
          </cell>
          <cell r="K287">
            <v>185313.8913888252</v>
          </cell>
          <cell r="L287">
            <v>307984.8913888252</v>
          </cell>
          <cell r="N287">
            <v>1546646.1086111749</v>
          </cell>
          <cell r="P287">
            <v>122671</v>
          </cell>
          <cell r="Q287">
            <v>0</v>
          </cell>
          <cell r="R287">
            <v>0</v>
          </cell>
          <cell r="S287">
            <v>185313.8913888252</v>
          </cell>
          <cell r="T287">
            <v>307984.8913888252</v>
          </cell>
          <cell r="V287">
            <v>497416.6</v>
          </cell>
          <cell r="Y287">
            <v>278</v>
          </cell>
          <cell r="Z287">
            <v>130.83174071746669</v>
          </cell>
          <cell r="AA287">
            <v>0</v>
          </cell>
          <cell r="AD287">
            <v>0</v>
          </cell>
          <cell r="AE287">
            <v>1731960</v>
          </cell>
          <cell r="AF287">
            <v>0</v>
          </cell>
          <cell r="AG287">
            <v>0</v>
          </cell>
          <cell r="AH287">
            <v>1731960</v>
          </cell>
          <cell r="AI287">
            <v>0</v>
          </cell>
          <cell r="AJ287">
            <v>122671</v>
          </cell>
          <cell r="AK287">
            <v>1854631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1854631</v>
          </cell>
          <cell r="AR287">
            <v>278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BA287">
            <v>278</v>
          </cell>
          <cell r="BB287">
            <v>275</v>
          </cell>
          <cell r="BC287" t="str">
            <v>SOUTH HADLEY</v>
          </cell>
          <cell r="BD287">
            <v>1731960</v>
          </cell>
          <cell r="BE287">
            <v>1581664</v>
          </cell>
          <cell r="BF287">
            <v>150296</v>
          </cell>
          <cell r="BG287">
            <v>133386</v>
          </cell>
          <cell r="BH287">
            <v>91063.6</v>
          </cell>
          <cell r="BL287">
            <v>0</v>
          </cell>
          <cell r="BM287">
            <v>374745.59999999998</v>
          </cell>
          <cell r="BN287">
            <v>185313.8913888252</v>
          </cell>
          <cell r="CA287">
            <v>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Y288">
            <v>279</v>
          </cell>
          <cell r="AR288">
            <v>279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BA288">
            <v>279</v>
          </cell>
          <cell r="BB288">
            <v>279</v>
          </cell>
          <cell r="BC288" t="str">
            <v>SOUTHWICK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L288">
            <v>0</v>
          </cell>
          <cell r="BM288">
            <v>0</v>
          </cell>
          <cell r="BN288">
            <v>0</v>
          </cell>
          <cell r="CA288">
            <v>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Y289">
            <v>280</v>
          </cell>
          <cell r="AR289">
            <v>280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BA289">
            <v>280</v>
          </cell>
          <cell r="BB289">
            <v>280</v>
          </cell>
          <cell r="BC289" t="str">
            <v>SPENCER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L289">
            <v>0</v>
          </cell>
          <cell r="BM289">
            <v>0</v>
          </cell>
          <cell r="BN289">
            <v>0</v>
          </cell>
          <cell r="CA289">
            <v>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4500.1294089516014</v>
          </cell>
          <cell r="E290">
            <v>60264886</v>
          </cell>
          <cell r="F290">
            <v>0</v>
          </cell>
          <cell r="G290">
            <v>4219548</v>
          </cell>
          <cell r="H290">
            <v>64484434</v>
          </cell>
          <cell r="J290">
            <v>4219548</v>
          </cell>
          <cell r="K290">
            <v>7403218.8515448589</v>
          </cell>
          <cell r="L290">
            <v>11622766.851544859</v>
          </cell>
          <cell r="N290">
            <v>52861667.148455143</v>
          </cell>
          <cell r="P290">
            <v>4219548</v>
          </cell>
          <cell r="Q290">
            <v>0</v>
          </cell>
          <cell r="R290">
            <v>0</v>
          </cell>
          <cell r="S290">
            <v>7403218.8515448589</v>
          </cell>
          <cell r="T290">
            <v>11622766.851544859</v>
          </cell>
          <cell r="V290">
            <v>16645352.4</v>
          </cell>
          <cell r="Y290">
            <v>281</v>
          </cell>
          <cell r="Z290">
            <v>4500.1294089516014</v>
          </cell>
          <cell r="AA290">
            <v>0</v>
          </cell>
          <cell r="AD290">
            <v>0</v>
          </cell>
          <cell r="AE290">
            <v>60264886</v>
          </cell>
          <cell r="AF290">
            <v>0</v>
          </cell>
          <cell r="AG290">
            <v>0</v>
          </cell>
          <cell r="AH290">
            <v>60264886</v>
          </cell>
          <cell r="AI290">
            <v>0</v>
          </cell>
          <cell r="AJ290">
            <v>4219548</v>
          </cell>
          <cell r="AK290">
            <v>64484434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64484434</v>
          </cell>
          <cell r="AR290">
            <v>281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BA290">
            <v>281</v>
          </cell>
          <cell r="BB290">
            <v>281</v>
          </cell>
          <cell r="BC290" t="str">
            <v>SPRINGFIELD</v>
          </cell>
          <cell r="BD290">
            <v>60264886</v>
          </cell>
          <cell r="BE290">
            <v>53848908</v>
          </cell>
          <cell r="BF290">
            <v>6415978</v>
          </cell>
          <cell r="BG290">
            <v>3760480.8</v>
          </cell>
          <cell r="BH290">
            <v>2249345.6</v>
          </cell>
          <cell r="BL290">
            <v>0</v>
          </cell>
          <cell r="BM290">
            <v>12425804.4</v>
          </cell>
          <cell r="BN290">
            <v>7403218.8515448589</v>
          </cell>
          <cell r="CA290">
            <v>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Y291">
            <v>282</v>
          </cell>
          <cell r="AR291">
            <v>282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BA291">
            <v>282</v>
          </cell>
          <cell r="BB291">
            <v>282</v>
          </cell>
          <cell r="BC291" t="str">
            <v>STERLING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L291">
            <v>0</v>
          </cell>
          <cell r="BM291">
            <v>0</v>
          </cell>
          <cell r="BN291">
            <v>0</v>
          </cell>
          <cell r="CA291">
            <v>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Y292">
            <v>283</v>
          </cell>
          <cell r="AR292">
            <v>283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BA292">
            <v>283</v>
          </cell>
          <cell r="BB292">
            <v>283</v>
          </cell>
          <cell r="BC292" t="str">
            <v>STOCKBRIDGE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L292">
            <v>0</v>
          </cell>
          <cell r="BM292">
            <v>0</v>
          </cell>
          <cell r="BN292">
            <v>0</v>
          </cell>
          <cell r="CA292">
            <v>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109.31286386204475</v>
          </cell>
          <cell r="E293">
            <v>1670302</v>
          </cell>
          <cell r="F293">
            <v>0</v>
          </cell>
          <cell r="G293">
            <v>102498</v>
          </cell>
          <cell r="H293">
            <v>1772800</v>
          </cell>
          <cell r="J293">
            <v>102498</v>
          </cell>
          <cell r="K293">
            <v>201507.14117533749</v>
          </cell>
          <cell r="L293">
            <v>304005.14117533749</v>
          </cell>
          <cell r="N293">
            <v>1468794.8588246624</v>
          </cell>
          <cell r="P293">
            <v>102498</v>
          </cell>
          <cell r="Q293">
            <v>0</v>
          </cell>
          <cell r="R293">
            <v>0</v>
          </cell>
          <cell r="S293">
            <v>201507.14117533749</v>
          </cell>
          <cell r="T293">
            <v>304005.14117533749</v>
          </cell>
          <cell r="V293">
            <v>572509.80000000005</v>
          </cell>
          <cell r="Y293">
            <v>284</v>
          </cell>
          <cell r="Z293">
            <v>109.31286386204475</v>
          </cell>
          <cell r="AA293">
            <v>0</v>
          </cell>
          <cell r="AD293">
            <v>0</v>
          </cell>
          <cell r="AE293">
            <v>1670302</v>
          </cell>
          <cell r="AF293">
            <v>0</v>
          </cell>
          <cell r="AG293">
            <v>0</v>
          </cell>
          <cell r="AH293">
            <v>1670302</v>
          </cell>
          <cell r="AI293">
            <v>0</v>
          </cell>
          <cell r="AJ293">
            <v>102498</v>
          </cell>
          <cell r="AK293">
            <v>1772800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1772800</v>
          </cell>
          <cell r="AR293">
            <v>284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BA293">
            <v>284</v>
          </cell>
          <cell r="BB293">
            <v>284</v>
          </cell>
          <cell r="BC293" t="str">
            <v>STONEHAM</v>
          </cell>
          <cell r="BD293">
            <v>1670302</v>
          </cell>
          <cell r="BE293">
            <v>1530356</v>
          </cell>
          <cell r="BF293">
            <v>139946</v>
          </cell>
          <cell r="BG293">
            <v>234491.4</v>
          </cell>
          <cell r="BH293">
            <v>95574.400000000009</v>
          </cell>
          <cell r="BL293">
            <v>0</v>
          </cell>
          <cell r="BM293">
            <v>470011.80000000005</v>
          </cell>
          <cell r="BN293">
            <v>201507.14117533749</v>
          </cell>
          <cell r="CA293">
            <v>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149.86160883242329</v>
          </cell>
          <cell r="E294">
            <v>2172245</v>
          </cell>
          <cell r="F294">
            <v>0</v>
          </cell>
          <cell r="G294">
            <v>140499</v>
          </cell>
          <cell r="H294">
            <v>2312744</v>
          </cell>
          <cell r="J294">
            <v>140499</v>
          </cell>
          <cell r="K294">
            <v>154928.20048469745</v>
          </cell>
          <cell r="L294">
            <v>295427.20048469747</v>
          </cell>
          <cell r="N294">
            <v>2017316.7995153025</v>
          </cell>
          <cell r="P294">
            <v>140499</v>
          </cell>
          <cell r="Q294">
            <v>0</v>
          </cell>
          <cell r="R294">
            <v>0</v>
          </cell>
          <cell r="S294">
            <v>154928.20048469745</v>
          </cell>
          <cell r="T294">
            <v>295427.20048469747</v>
          </cell>
          <cell r="V294">
            <v>511332.4</v>
          </cell>
          <cell r="Y294">
            <v>285</v>
          </cell>
          <cell r="Z294">
            <v>149.86160883242329</v>
          </cell>
          <cell r="AA294">
            <v>0</v>
          </cell>
          <cell r="AD294">
            <v>0</v>
          </cell>
          <cell r="AE294">
            <v>2172245</v>
          </cell>
          <cell r="AF294">
            <v>0</v>
          </cell>
          <cell r="AG294">
            <v>0</v>
          </cell>
          <cell r="AH294">
            <v>2172245</v>
          </cell>
          <cell r="AI294">
            <v>0</v>
          </cell>
          <cell r="AJ294">
            <v>140499</v>
          </cell>
          <cell r="AK294">
            <v>2312744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2312744</v>
          </cell>
          <cell r="AR294">
            <v>285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BA294">
            <v>285</v>
          </cell>
          <cell r="BB294">
            <v>285</v>
          </cell>
          <cell r="BC294" t="str">
            <v>STOUGHTON</v>
          </cell>
          <cell r="BD294">
            <v>2172245</v>
          </cell>
          <cell r="BE294">
            <v>2050906</v>
          </cell>
          <cell r="BF294">
            <v>121339</v>
          </cell>
          <cell r="BG294">
            <v>127944</v>
          </cell>
          <cell r="BH294">
            <v>121550.40000000001</v>
          </cell>
          <cell r="BL294">
            <v>0</v>
          </cell>
          <cell r="BM294">
            <v>370833.4</v>
          </cell>
          <cell r="BN294">
            <v>154928.20048469745</v>
          </cell>
          <cell r="CA294">
            <v>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Y295">
            <v>286</v>
          </cell>
          <cell r="AR295">
            <v>286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BA295">
            <v>286</v>
          </cell>
          <cell r="BB295">
            <v>286</v>
          </cell>
          <cell r="BC295" t="str">
            <v>STOW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L295">
            <v>0</v>
          </cell>
          <cell r="BM295">
            <v>0</v>
          </cell>
          <cell r="BN295">
            <v>0</v>
          </cell>
          <cell r="CA295">
            <v>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11.666666666666666</v>
          </cell>
          <cell r="E296">
            <v>171654</v>
          </cell>
          <cell r="F296">
            <v>0</v>
          </cell>
          <cell r="G296">
            <v>10941</v>
          </cell>
          <cell r="H296">
            <v>182595</v>
          </cell>
          <cell r="J296">
            <v>10941</v>
          </cell>
          <cell r="K296">
            <v>34784</v>
          </cell>
          <cell r="L296">
            <v>45725</v>
          </cell>
          <cell r="N296">
            <v>136870</v>
          </cell>
          <cell r="P296">
            <v>10941</v>
          </cell>
          <cell r="Q296">
            <v>0</v>
          </cell>
          <cell r="R296">
            <v>0</v>
          </cell>
          <cell r="S296">
            <v>34784</v>
          </cell>
          <cell r="T296">
            <v>45725</v>
          </cell>
          <cell r="V296">
            <v>45725</v>
          </cell>
          <cell r="Y296">
            <v>287</v>
          </cell>
          <cell r="Z296">
            <v>11.666666666666666</v>
          </cell>
          <cell r="AA296">
            <v>0</v>
          </cell>
          <cell r="AD296">
            <v>0</v>
          </cell>
          <cell r="AE296">
            <v>171654</v>
          </cell>
          <cell r="AF296">
            <v>0</v>
          </cell>
          <cell r="AG296">
            <v>0</v>
          </cell>
          <cell r="AH296">
            <v>171654</v>
          </cell>
          <cell r="AI296">
            <v>0</v>
          </cell>
          <cell r="AJ296">
            <v>10941</v>
          </cell>
          <cell r="AK296">
            <v>182595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182595</v>
          </cell>
          <cell r="AR296">
            <v>287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BA296">
            <v>287</v>
          </cell>
          <cell r="BB296">
            <v>287</v>
          </cell>
          <cell r="BC296" t="str">
            <v>STURBRIDGE</v>
          </cell>
          <cell r="BD296">
            <v>171654</v>
          </cell>
          <cell r="BE296">
            <v>136870</v>
          </cell>
          <cell r="BF296">
            <v>34784</v>
          </cell>
          <cell r="BG296">
            <v>0</v>
          </cell>
          <cell r="BH296">
            <v>0</v>
          </cell>
          <cell r="BL296">
            <v>0</v>
          </cell>
          <cell r="BM296">
            <v>34784</v>
          </cell>
          <cell r="BN296">
            <v>34784</v>
          </cell>
          <cell r="CA296">
            <v>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6.9839373959304361</v>
          </cell>
          <cell r="E297">
            <v>122421</v>
          </cell>
          <cell r="F297">
            <v>0</v>
          </cell>
          <cell r="G297">
            <v>6549</v>
          </cell>
          <cell r="H297">
            <v>128970</v>
          </cell>
          <cell r="J297">
            <v>6549</v>
          </cell>
          <cell r="K297">
            <v>24734.720443533079</v>
          </cell>
          <cell r="L297">
            <v>31283.720443533079</v>
          </cell>
          <cell r="N297">
            <v>97686.279556466921</v>
          </cell>
          <cell r="P297">
            <v>6549</v>
          </cell>
          <cell r="Q297">
            <v>0</v>
          </cell>
          <cell r="R297">
            <v>0</v>
          </cell>
          <cell r="S297">
            <v>24734.720443533079</v>
          </cell>
          <cell r="T297">
            <v>31283.720443533079</v>
          </cell>
          <cell r="V297">
            <v>55182.6</v>
          </cell>
          <cell r="Y297">
            <v>288</v>
          </cell>
          <cell r="Z297">
            <v>6.9839373959304361</v>
          </cell>
          <cell r="AA297">
            <v>0</v>
          </cell>
          <cell r="AD297">
            <v>0</v>
          </cell>
          <cell r="AE297">
            <v>122421</v>
          </cell>
          <cell r="AF297">
            <v>0</v>
          </cell>
          <cell r="AG297">
            <v>0</v>
          </cell>
          <cell r="AH297">
            <v>122421</v>
          </cell>
          <cell r="AI297">
            <v>0</v>
          </cell>
          <cell r="AJ297">
            <v>6549</v>
          </cell>
          <cell r="AK297">
            <v>128970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128970</v>
          </cell>
          <cell r="AR297">
            <v>288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BA297">
            <v>288</v>
          </cell>
          <cell r="BB297">
            <v>288</v>
          </cell>
          <cell r="BC297" t="str">
            <v>SUDBURY</v>
          </cell>
          <cell r="BD297">
            <v>122421</v>
          </cell>
          <cell r="BE297">
            <v>106194</v>
          </cell>
          <cell r="BF297">
            <v>16227</v>
          </cell>
          <cell r="BG297">
            <v>32406.6</v>
          </cell>
          <cell r="BH297">
            <v>0</v>
          </cell>
          <cell r="BL297">
            <v>0</v>
          </cell>
          <cell r="BM297">
            <v>48633.599999999999</v>
          </cell>
          <cell r="BN297">
            <v>24734.720443533079</v>
          </cell>
          <cell r="CA297">
            <v>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Y298">
            <v>289</v>
          </cell>
          <cell r="AR298">
            <v>289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BA298">
            <v>289</v>
          </cell>
          <cell r="BB298">
            <v>289</v>
          </cell>
          <cell r="BC298" t="str">
            <v>SUNDERLAND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L298">
            <v>0</v>
          </cell>
          <cell r="BM298">
            <v>0</v>
          </cell>
          <cell r="BN298">
            <v>0</v>
          </cell>
          <cell r="CA298">
            <v>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1.0007017543859646</v>
          </cell>
          <cell r="E299">
            <v>13273</v>
          </cell>
          <cell r="F299">
            <v>0</v>
          </cell>
          <cell r="G299">
            <v>936</v>
          </cell>
          <cell r="H299">
            <v>14209</v>
          </cell>
          <cell r="J299">
            <v>936</v>
          </cell>
          <cell r="K299">
            <v>2274.2490930316153</v>
          </cell>
          <cell r="L299">
            <v>3210.2490930316153</v>
          </cell>
          <cell r="N299">
            <v>10998.750906968384</v>
          </cell>
          <cell r="P299">
            <v>936</v>
          </cell>
          <cell r="Q299">
            <v>0</v>
          </cell>
          <cell r="R299">
            <v>0</v>
          </cell>
          <cell r="S299">
            <v>2274.2490930316153</v>
          </cell>
          <cell r="T299">
            <v>3210.2490930316153</v>
          </cell>
          <cell r="V299">
            <v>9598.7999999999993</v>
          </cell>
          <cell r="Y299">
            <v>290</v>
          </cell>
          <cell r="Z299">
            <v>1.0007017543859646</v>
          </cell>
          <cell r="AA299">
            <v>0</v>
          </cell>
          <cell r="AD299">
            <v>0</v>
          </cell>
          <cell r="AE299">
            <v>13273</v>
          </cell>
          <cell r="AF299">
            <v>0</v>
          </cell>
          <cell r="AG299">
            <v>0</v>
          </cell>
          <cell r="AH299">
            <v>13273</v>
          </cell>
          <cell r="AI299">
            <v>0</v>
          </cell>
          <cell r="AJ299">
            <v>936</v>
          </cell>
          <cell r="AK299">
            <v>14209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14209</v>
          </cell>
          <cell r="AR299">
            <v>290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BA299">
            <v>290</v>
          </cell>
          <cell r="BB299">
            <v>290</v>
          </cell>
          <cell r="BC299" t="str">
            <v>SUTTON</v>
          </cell>
          <cell r="BD299">
            <v>13273</v>
          </cell>
          <cell r="BE299">
            <v>14438</v>
          </cell>
          <cell r="BF299">
            <v>0</v>
          </cell>
          <cell r="BG299">
            <v>8662.7999999999993</v>
          </cell>
          <cell r="BH299">
            <v>0</v>
          </cell>
          <cell r="BL299">
            <v>0</v>
          </cell>
          <cell r="BM299">
            <v>8662.7999999999993</v>
          </cell>
          <cell r="BN299">
            <v>2274.2490930316153</v>
          </cell>
          <cell r="CA299">
            <v>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51.836353961423043</v>
          </cell>
          <cell r="E300">
            <v>840656</v>
          </cell>
          <cell r="F300">
            <v>0</v>
          </cell>
          <cell r="G300">
            <v>48614</v>
          </cell>
          <cell r="H300">
            <v>889270</v>
          </cell>
          <cell r="J300">
            <v>48614</v>
          </cell>
          <cell r="K300">
            <v>161731.70828360764</v>
          </cell>
          <cell r="L300">
            <v>210345.70828360764</v>
          </cell>
          <cell r="N300">
            <v>678924.29171639238</v>
          </cell>
          <cell r="P300">
            <v>48614</v>
          </cell>
          <cell r="Q300">
            <v>0</v>
          </cell>
          <cell r="R300">
            <v>0</v>
          </cell>
          <cell r="S300">
            <v>161731.70828360764</v>
          </cell>
          <cell r="T300">
            <v>210345.70828360764</v>
          </cell>
          <cell r="V300">
            <v>376856</v>
          </cell>
          <cell r="Y300">
            <v>291</v>
          </cell>
          <cell r="Z300">
            <v>51.836353961423043</v>
          </cell>
          <cell r="AA300">
            <v>0</v>
          </cell>
          <cell r="AD300">
            <v>0</v>
          </cell>
          <cell r="AE300">
            <v>840656</v>
          </cell>
          <cell r="AF300">
            <v>0</v>
          </cell>
          <cell r="AG300">
            <v>0</v>
          </cell>
          <cell r="AH300">
            <v>840656</v>
          </cell>
          <cell r="AI300">
            <v>0</v>
          </cell>
          <cell r="AJ300">
            <v>48614</v>
          </cell>
          <cell r="AK300">
            <v>889270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889270</v>
          </cell>
          <cell r="AR300">
            <v>291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BA300">
            <v>291</v>
          </cell>
          <cell r="BB300">
            <v>291</v>
          </cell>
          <cell r="BC300" t="str">
            <v>SWAMPSCOTT</v>
          </cell>
          <cell r="BD300">
            <v>840656</v>
          </cell>
          <cell r="BE300">
            <v>738200</v>
          </cell>
          <cell r="BF300">
            <v>102456</v>
          </cell>
          <cell r="BG300">
            <v>225786</v>
          </cell>
          <cell r="BH300">
            <v>0</v>
          </cell>
          <cell r="BL300">
            <v>0</v>
          </cell>
          <cell r="BM300">
            <v>328242</v>
          </cell>
          <cell r="BN300">
            <v>161731.70828360764</v>
          </cell>
          <cell r="CA300">
            <v>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9.2995573491851449</v>
          </cell>
          <cell r="E301">
            <v>120529</v>
          </cell>
          <cell r="F301">
            <v>0</v>
          </cell>
          <cell r="G301">
            <v>8728</v>
          </cell>
          <cell r="H301">
            <v>129257</v>
          </cell>
          <cell r="J301">
            <v>8728</v>
          </cell>
          <cell r="K301">
            <v>19397.456248812676</v>
          </cell>
          <cell r="L301">
            <v>28125.456248812676</v>
          </cell>
          <cell r="N301">
            <v>101131.54375118733</v>
          </cell>
          <cell r="P301">
            <v>8728</v>
          </cell>
          <cell r="Q301">
            <v>0</v>
          </cell>
          <cell r="R301">
            <v>0</v>
          </cell>
          <cell r="S301">
            <v>19397.456248812676</v>
          </cell>
          <cell r="T301">
            <v>28125.456248812676</v>
          </cell>
          <cell r="V301">
            <v>35248.6</v>
          </cell>
          <cell r="Y301">
            <v>292</v>
          </cell>
          <cell r="Z301">
            <v>9.2995573491851449</v>
          </cell>
          <cell r="AA301">
            <v>0</v>
          </cell>
          <cell r="AD301">
            <v>0</v>
          </cell>
          <cell r="AE301">
            <v>120529</v>
          </cell>
          <cell r="AF301">
            <v>0</v>
          </cell>
          <cell r="AG301">
            <v>0</v>
          </cell>
          <cell r="AH301">
            <v>120529</v>
          </cell>
          <cell r="AI301">
            <v>0</v>
          </cell>
          <cell r="AJ301">
            <v>8728</v>
          </cell>
          <cell r="AK301">
            <v>129257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129257</v>
          </cell>
          <cell r="AR301">
            <v>292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BA301">
            <v>292</v>
          </cell>
          <cell r="BB301">
            <v>292</v>
          </cell>
          <cell r="BC301" t="str">
            <v>SWANSEA</v>
          </cell>
          <cell r="BD301">
            <v>120529</v>
          </cell>
          <cell r="BE301">
            <v>101293</v>
          </cell>
          <cell r="BF301">
            <v>19236</v>
          </cell>
          <cell r="BG301">
            <v>615</v>
          </cell>
          <cell r="BH301">
            <v>6669.6</v>
          </cell>
          <cell r="BL301">
            <v>0</v>
          </cell>
          <cell r="BM301">
            <v>26520.6</v>
          </cell>
          <cell r="BN301">
            <v>19397.456248812676</v>
          </cell>
          <cell r="CA301">
            <v>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76.472295856187188</v>
          </cell>
          <cell r="E302">
            <v>1057303</v>
          </cell>
          <cell r="F302">
            <v>0</v>
          </cell>
          <cell r="G302">
            <v>71703</v>
          </cell>
          <cell r="H302">
            <v>1129006</v>
          </cell>
          <cell r="J302">
            <v>71703</v>
          </cell>
          <cell r="K302">
            <v>231323.37478674302</v>
          </cell>
          <cell r="L302">
            <v>303026.37478674302</v>
          </cell>
          <cell r="N302">
            <v>825979.62521325704</v>
          </cell>
          <cell r="P302">
            <v>71703</v>
          </cell>
          <cell r="Q302">
            <v>0</v>
          </cell>
          <cell r="R302">
            <v>0</v>
          </cell>
          <cell r="S302">
            <v>231323.37478674302</v>
          </cell>
          <cell r="T302">
            <v>303026.37478674302</v>
          </cell>
          <cell r="V302">
            <v>510854</v>
          </cell>
          <cell r="Y302">
            <v>293</v>
          </cell>
          <cell r="Z302">
            <v>76.472295856187188</v>
          </cell>
          <cell r="AA302">
            <v>0</v>
          </cell>
          <cell r="AD302">
            <v>0</v>
          </cell>
          <cell r="AE302">
            <v>1057303</v>
          </cell>
          <cell r="AF302">
            <v>0</v>
          </cell>
          <cell r="AG302">
            <v>0</v>
          </cell>
          <cell r="AH302">
            <v>1057303</v>
          </cell>
          <cell r="AI302">
            <v>0</v>
          </cell>
          <cell r="AJ302">
            <v>71703</v>
          </cell>
          <cell r="AK302">
            <v>1129006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1129006</v>
          </cell>
          <cell r="AR302">
            <v>293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BA302">
            <v>293</v>
          </cell>
          <cell r="BB302">
            <v>293</v>
          </cell>
          <cell r="BC302" t="str">
            <v>TAUNTON</v>
          </cell>
          <cell r="BD302">
            <v>1057303</v>
          </cell>
          <cell r="BE302">
            <v>850004</v>
          </cell>
          <cell r="BF302">
            <v>207299</v>
          </cell>
          <cell r="BG302">
            <v>91510.8</v>
          </cell>
          <cell r="BH302">
            <v>140341.20000000001</v>
          </cell>
          <cell r="BL302">
            <v>0</v>
          </cell>
          <cell r="BM302">
            <v>439151</v>
          </cell>
          <cell r="BN302">
            <v>231323.37478674302</v>
          </cell>
          <cell r="CA302">
            <v>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V303">
            <v>0</v>
          </cell>
          <cell r="Y303">
            <v>294</v>
          </cell>
          <cell r="AR303">
            <v>294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BA303">
            <v>294</v>
          </cell>
          <cell r="BB303">
            <v>294</v>
          </cell>
          <cell r="BC303" t="str">
            <v>TEMPLETON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L303">
            <v>0</v>
          </cell>
          <cell r="BM303">
            <v>0</v>
          </cell>
          <cell r="BN303">
            <v>0</v>
          </cell>
          <cell r="CA303">
            <v>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62.011312782315215</v>
          </cell>
          <cell r="E304">
            <v>1034924</v>
          </cell>
          <cell r="F304">
            <v>0</v>
          </cell>
          <cell r="G304">
            <v>58150</v>
          </cell>
          <cell r="H304">
            <v>1093074</v>
          </cell>
          <cell r="J304">
            <v>58150</v>
          </cell>
          <cell r="K304">
            <v>56264</v>
          </cell>
          <cell r="L304">
            <v>114414</v>
          </cell>
          <cell r="N304">
            <v>978660</v>
          </cell>
          <cell r="P304">
            <v>58150</v>
          </cell>
          <cell r="Q304">
            <v>0</v>
          </cell>
          <cell r="R304">
            <v>0</v>
          </cell>
          <cell r="S304">
            <v>56264</v>
          </cell>
          <cell r="T304">
            <v>114414</v>
          </cell>
          <cell r="V304">
            <v>134467.6</v>
          </cell>
          <cell r="Y304">
            <v>295</v>
          </cell>
          <cell r="Z304">
            <v>62.011312782315215</v>
          </cell>
          <cell r="AA304">
            <v>0</v>
          </cell>
          <cell r="AD304">
            <v>0</v>
          </cell>
          <cell r="AE304">
            <v>1034924</v>
          </cell>
          <cell r="AF304">
            <v>0</v>
          </cell>
          <cell r="AG304">
            <v>0</v>
          </cell>
          <cell r="AH304">
            <v>1034924</v>
          </cell>
          <cell r="AI304">
            <v>0</v>
          </cell>
          <cell r="AJ304">
            <v>58150</v>
          </cell>
          <cell r="AK304">
            <v>1093074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1093074</v>
          </cell>
          <cell r="AR304">
            <v>295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BA304">
            <v>295</v>
          </cell>
          <cell r="BB304">
            <v>295</v>
          </cell>
          <cell r="BC304" t="str">
            <v>TEWKSBURY</v>
          </cell>
          <cell r="BD304">
            <v>1034924</v>
          </cell>
          <cell r="BE304">
            <v>978660</v>
          </cell>
          <cell r="BF304">
            <v>56264</v>
          </cell>
          <cell r="BG304">
            <v>0</v>
          </cell>
          <cell r="BH304">
            <v>20053.600000000002</v>
          </cell>
          <cell r="BL304">
            <v>0</v>
          </cell>
          <cell r="BM304">
            <v>76317.600000000006</v>
          </cell>
          <cell r="BN304">
            <v>56264</v>
          </cell>
          <cell r="CA304">
            <v>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33.488372093023258</v>
          </cell>
          <cell r="E305">
            <v>873846</v>
          </cell>
          <cell r="F305">
            <v>0</v>
          </cell>
          <cell r="G305">
            <v>31401</v>
          </cell>
          <cell r="H305">
            <v>905247</v>
          </cell>
          <cell r="J305">
            <v>31401</v>
          </cell>
          <cell r="K305">
            <v>90599.13571416479</v>
          </cell>
          <cell r="L305">
            <v>122000.13571416479</v>
          </cell>
          <cell r="N305">
            <v>783246.86428583518</v>
          </cell>
          <cell r="P305">
            <v>31401</v>
          </cell>
          <cell r="Q305">
            <v>0</v>
          </cell>
          <cell r="R305">
            <v>0</v>
          </cell>
          <cell r="S305">
            <v>90599.13571416479</v>
          </cell>
          <cell r="T305">
            <v>122000.13571416479</v>
          </cell>
          <cell r="V305">
            <v>207893.8</v>
          </cell>
          <cell r="Y305">
            <v>296</v>
          </cell>
          <cell r="Z305">
            <v>33.488372093023258</v>
          </cell>
          <cell r="AA305">
            <v>0</v>
          </cell>
          <cell r="AD305">
            <v>0</v>
          </cell>
          <cell r="AE305">
            <v>873846</v>
          </cell>
          <cell r="AF305">
            <v>0</v>
          </cell>
          <cell r="AG305">
            <v>0</v>
          </cell>
          <cell r="AH305">
            <v>873846</v>
          </cell>
          <cell r="AI305">
            <v>0</v>
          </cell>
          <cell r="AJ305">
            <v>31401</v>
          </cell>
          <cell r="AK305">
            <v>905247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905247</v>
          </cell>
          <cell r="AR305">
            <v>296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BA305">
            <v>296</v>
          </cell>
          <cell r="BB305">
            <v>296</v>
          </cell>
          <cell r="BC305" t="str">
            <v>TISBURY</v>
          </cell>
          <cell r="BD305">
            <v>873846</v>
          </cell>
          <cell r="BE305">
            <v>813824</v>
          </cell>
          <cell r="BF305">
            <v>60022</v>
          </cell>
          <cell r="BG305">
            <v>116470.8</v>
          </cell>
          <cell r="BH305">
            <v>0</v>
          </cell>
          <cell r="BL305">
            <v>0</v>
          </cell>
          <cell r="BM305">
            <v>176492.79999999999</v>
          </cell>
          <cell r="BN305">
            <v>90599.13571416479</v>
          </cell>
          <cell r="CA305">
            <v>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Y306">
            <v>297</v>
          </cell>
          <cell r="AR306">
            <v>297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BA306">
            <v>297</v>
          </cell>
          <cell r="BB306">
            <v>297</v>
          </cell>
          <cell r="BC306" t="str">
            <v>TOLLAND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L306">
            <v>0</v>
          </cell>
          <cell r="BM306">
            <v>0</v>
          </cell>
          <cell r="BN306">
            <v>0</v>
          </cell>
          <cell r="CA306">
            <v>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Y307">
            <v>298</v>
          </cell>
          <cell r="AR307">
            <v>298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BA307">
            <v>298</v>
          </cell>
          <cell r="BB307">
            <v>298</v>
          </cell>
          <cell r="BC307" t="str">
            <v>TOPSFIELD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L307">
            <v>0</v>
          </cell>
          <cell r="BM307">
            <v>0</v>
          </cell>
          <cell r="BN307">
            <v>0</v>
          </cell>
          <cell r="CA307">
            <v>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Y308">
            <v>299</v>
          </cell>
          <cell r="AR308">
            <v>299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BA308">
            <v>299</v>
          </cell>
          <cell r="BB308">
            <v>299</v>
          </cell>
          <cell r="BC308" t="str">
            <v>TOWNSEND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L308">
            <v>0</v>
          </cell>
          <cell r="BM308">
            <v>0</v>
          </cell>
          <cell r="BN308">
            <v>0</v>
          </cell>
          <cell r="CA308">
            <v>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4.0816402478274867</v>
          </cell>
          <cell r="E309">
            <v>148846</v>
          </cell>
          <cell r="F309">
            <v>0</v>
          </cell>
          <cell r="G309">
            <v>3826</v>
          </cell>
          <cell r="H309">
            <v>152672</v>
          </cell>
          <cell r="J309">
            <v>3826</v>
          </cell>
          <cell r="K309">
            <v>32093</v>
          </cell>
          <cell r="L309">
            <v>35919</v>
          </cell>
          <cell r="N309">
            <v>116753</v>
          </cell>
          <cell r="P309">
            <v>3826</v>
          </cell>
          <cell r="Q309">
            <v>0</v>
          </cell>
          <cell r="R309">
            <v>0</v>
          </cell>
          <cell r="S309">
            <v>32093</v>
          </cell>
          <cell r="T309">
            <v>35919</v>
          </cell>
          <cell r="V309">
            <v>41975.8</v>
          </cell>
          <cell r="Y309">
            <v>300</v>
          </cell>
          <cell r="Z309">
            <v>4.0816402478274867</v>
          </cell>
          <cell r="AA309">
            <v>0</v>
          </cell>
          <cell r="AD309">
            <v>0</v>
          </cell>
          <cell r="AE309">
            <v>148846</v>
          </cell>
          <cell r="AF309">
            <v>0</v>
          </cell>
          <cell r="AG309">
            <v>0</v>
          </cell>
          <cell r="AH309">
            <v>148846</v>
          </cell>
          <cell r="AI309">
            <v>0</v>
          </cell>
          <cell r="AJ309">
            <v>3826</v>
          </cell>
          <cell r="AK309">
            <v>152672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152672</v>
          </cell>
          <cell r="AR309">
            <v>300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BA309">
            <v>300</v>
          </cell>
          <cell r="BB309">
            <v>300</v>
          </cell>
          <cell r="BC309" t="str">
            <v>TRURO</v>
          </cell>
          <cell r="BD309">
            <v>148846</v>
          </cell>
          <cell r="BE309">
            <v>116753</v>
          </cell>
          <cell r="BF309">
            <v>32093</v>
          </cell>
          <cell r="BG309">
            <v>0</v>
          </cell>
          <cell r="BH309">
            <v>6056.8</v>
          </cell>
          <cell r="BL309">
            <v>0</v>
          </cell>
          <cell r="BM309">
            <v>38149.800000000003</v>
          </cell>
          <cell r="BN309">
            <v>32093</v>
          </cell>
          <cell r="CA309">
            <v>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73.808570298379422</v>
          </cell>
          <cell r="E310">
            <v>1169394</v>
          </cell>
          <cell r="F310">
            <v>0</v>
          </cell>
          <cell r="G310">
            <v>69218</v>
          </cell>
          <cell r="H310">
            <v>1238612</v>
          </cell>
          <cell r="J310">
            <v>69218</v>
          </cell>
          <cell r="K310">
            <v>96461</v>
          </cell>
          <cell r="L310">
            <v>165679</v>
          </cell>
          <cell r="N310">
            <v>1072933</v>
          </cell>
          <cell r="P310">
            <v>69218</v>
          </cell>
          <cell r="Q310">
            <v>0</v>
          </cell>
          <cell r="R310">
            <v>0</v>
          </cell>
          <cell r="S310">
            <v>96461</v>
          </cell>
          <cell r="T310">
            <v>165679</v>
          </cell>
          <cell r="V310">
            <v>215512.2</v>
          </cell>
          <cell r="Y310">
            <v>301</v>
          </cell>
          <cell r="Z310">
            <v>73.808570298379422</v>
          </cell>
          <cell r="AA310">
            <v>0</v>
          </cell>
          <cell r="AD310">
            <v>0</v>
          </cell>
          <cell r="AE310">
            <v>1169394</v>
          </cell>
          <cell r="AF310">
            <v>0</v>
          </cell>
          <cell r="AG310">
            <v>0</v>
          </cell>
          <cell r="AH310">
            <v>1169394</v>
          </cell>
          <cell r="AI310">
            <v>0</v>
          </cell>
          <cell r="AJ310">
            <v>69218</v>
          </cell>
          <cell r="AK310">
            <v>1238612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1238612</v>
          </cell>
          <cell r="AR310">
            <v>301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BA310">
            <v>301</v>
          </cell>
          <cell r="BB310">
            <v>301</v>
          </cell>
          <cell r="BC310" t="str">
            <v>TYNGSBOROUGH</v>
          </cell>
          <cell r="BD310">
            <v>1169394</v>
          </cell>
          <cell r="BE310">
            <v>1072933</v>
          </cell>
          <cell r="BF310">
            <v>96461</v>
          </cell>
          <cell r="BG310">
            <v>0</v>
          </cell>
          <cell r="BH310">
            <v>49833.200000000004</v>
          </cell>
          <cell r="BL310">
            <v>0</v>
          </cell>
          <cell r="BM310">
            <v>146294.20000000001</v>
          </cell>
          <cell r="BN310">
            <v>96461</v>
          </cell>
          <cell r="CA310">
            <v>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Y311">
            <v>302</v>
          </cell>
          <cell r="AR311">
            <v>302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BA311">
            <v>302</v>
          </cell>
          <cell r="BB311">
            <v>302</v>
          </cell>
          <cell r="BC311" t="str">
            <v>TYRINGHAM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L311">
            <v>0</v>
          </cell>
          <cell r="BM311">
            <v>0</v>
          </cell>
          <cell r="BN311">
            <v>0</v>
          </cell>
          <cell r="CA311">
            <v>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Y312">
            <v>303</v>
          </cell>
          <cell r="AR312">
            <v>303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BA312">
            <v>303</v>
          </cell>
          <cell r="BB312">
            <v>303</v>
          </cell>
          <cell r="BC312" t="str">
            <v>UPTON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L312">
            <v>0</v>
          </cell>
          <cell r="BM312">
            <v>0</v>
          </cell>
          <cell r="BN312">
            <v>0</v>
          </cell>
          <cell r="CA312">
            <v>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  <cell r="Y313">
            <v>304</v>
          </cell>
          <cell r="AR313">
            <v>304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BA313">
            <v>304</v>
          </cell>
          <cell r="BB313">
            <v>304</v>
          </cell>
          <cell r="BC313" t="str">
            <v>UXBRIDGE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L313">
            <v>0</v>
          </cell>
          <cell r="BM313">
            <v>0</v>
          </cell>
          <cell r="BN313">
            <v>0</v>
          </cell>
          <cell r="CA313">
            <v>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68.42678200449221</v>
          </cell>
          <cell r="E314">
            <v>957116</v>
          </cell>
          <cell r="F314">
            <v>0</v>
          </cell>
          <cell r="G314">
            <v>64169</v>
          </cell>
          <cell r="H314">
            <v>1021285</v>
          </cell>
          <cell r="J314">
            <v>64169</v>
          </cell>
          <cell r="K314">
            <v>54750.175347801087</v>
          </cell>
          <cell r="L314">
            <v>118919.17534780109</v>
          </cell>
          <cell r="N314">
            <v>902365.82465219893</v>
          </cell>
          <cell r="P314">
            <v>64169</v>
          </cell>
          <cell r="Q314">
            <v>0</v>
          </cell>
          <cell r="R314">
            <v>0</v>
          </cell>
          <cell r="S314">
            <v>54750.175347801087</v>
          </cell>
          <cell r="T314">
            <v>118919.17534780109</v>
          </cell>
          <cell r="V314">
            <v>219167.8</v>
          </cell>
          <cell r="Y314">
            <v>305</v>
          </cell>
          <cell r="Z314">
            <v>68.42678200449221</v>
          </cell>
          <cell r="AA314">
            <v>0</v>
          </cell>
          <cell r="AD314">
            <v>0</v>
          </cell>
          <cell r="AE314">
            <v>957116</v>
          </cell>
          <cell r="AF314">
            <v>0</v>
          </cell>
          <cell r="AG314">
            <v>0</v>
          </cell>
          <cell r="AH314">
            <v>957116</v>
          </cell>
          <cell r="AI314">
            <v>0</v>
          </cell>
          <cell r="AJ314">
            <v>64169</v>
          </cell>
          <cell r="AK314">
            <v>1021285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1021285</v>
          </cell>
          <cell r="AR314">
            <v>305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BA314">
            <v>305</v>
          </cell>
          <cell r="BB314">
            <v>305</v>
          </cell>
          <cell r="BC314" t="str">
            <v>WAKEFIELD</v>
          </cell>
          <cell r="BD314">
            <v>957116</v>
          </cell>
          <cell r="BE314">
            <v>911454</v>
          </cell>
          <cell r="BF314">
            <v>45662</v>
          </cell>
          <cell r="BG314">
            <v>34617.599999999999</v>
          </cell>
          <cell r="BH314">
            <v>74719.199999999997</v>
          </cell>
          <cell r="BL314">
            <v>0</v>
          </cell>
          <cell r="BM314">
            <v>154998.79999999999</v>
          </cell>
          <cell r="BN314">
            <v>54750.175347801087</v>
          </cell>
          <cell r="CA314">
            <v>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9.3333333333333357</v>
          </cell>
          <cell r="E315">
            <v>131075</v>
          </cell>
          <cell r="F315">
            <v>0</v>
          </cell>
          <cell r="G315">
            <v>8750</v>
          </cell>
          <cell r="H315">
            <v>139825</v>
          </cell>
          <cell r="J315">
            <v>8750</v>
          </cell>
          <cell r="K315">
            <v>36508.171869322134</v>
          </cell>
          <cell r="L315">
            <v>45258.171869322134</v>
          </cell>
          <cell r="N315">
            <v>94566.828130677866</v>
          </cell>
          <cell r="P315">
            <v>8750</v>
          </cell>
          <cell r="Q315">
            <v>0</v>
          </cell>
          <cell r="R315">
            <v>0</v>
          </cell>
          <cell r="S315">
            <v>36508.171869322134</v>
          </cell>
          <cell r="T315">
            <v>45258.171869322134</v>
          </cell>
          <cell r="V315">
            <v>78222</v>
          </cell>
          <cell r="Y315">
            <v>306</v>
          </cell>
          <cell r="Z315">
            <v>9.3333333333333357</v>
          </cell>
          <cell r="AA315">
            <v>0</v>
          </cell>
          <cell r="AD315">
            <v>0</v>
          </cell>
          <cell r="AE315">
            <v>131075</v>
          </cell>
          <cell r="AF315">
            <v>0</v>
          </cell>
          <cell r="AG315">
            <v>0</v>
          </cell>
          <cell r="AH315">
            <v>131075</v>
          </cell>
          <cell r="AI315">
            <v>0</v>
          </cell>
          <cell r="AJ315">
            <v>8750</v>
          </cell>
          <cell r="AK315">
            <v>139825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139825</v>
          </cell>
          <cell r="AR315">
            <v>306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BA315">
            <v>306</v>
          </cell>
          <cell r="BB315">
            <v>306</v>
          </cell>
          <cell r="BC315" t="str">
            <v>WALES</v>
          </cell>
          <cell r="BD315">
            <v>131075</v>
          </cell>
          <cell r="BE315">
            <v>103216</v>
          </cell>
          <cell r="BF315">
            <v>27859</v>
          </cell>
          <cell r="BG315">
            <v>32945.4</v>
          </cell>
          <cell r="BH315">
            <v>8667.6</v>
          </cell>
          <cell r="BL315">
            <v>0</v>
          </cell>
          <cell r="BM315">
            <v>69472</v>
          </cell>
          <cell r="BN315">
            <v>36508.171869322134</v>
          </cell>
          <cell r="CA315">
            <v>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43.031104606175134</v>
          </cell>
          <cell r="E316">
            <v>746590</v>
          </cell>
          <cell r="F316">
            <v>0</v>
          </cell>
          <cell r="G316">
            <v>40339</v>
          </cell>
          <cell r="H316">
            <v>786929</v>
          </cell>
          <cell r="J316">
            <v>40339</v>
          </cell>
          <cell r="K316">
            <v>119490.19027611805</v>
          </cell>
          <cell r="L316">
            <v>159829.19027611805</v>
          </cell>
          <cell r="N316">
            <v>627099.809723882</v>
          </cell>
          <cell r="P316">
            <v>40339</v>
          </cell>
          <cell r="Q316">
            <v>0</v>
          </cell>
          <cell r="R316">
            <v>0</v>
          </cell>
          <cell r="S316">
            <v>119490.19027611805</v>
          </cell>
          <cell r="T316">
            <v>159829.19027611805</v>
          </cell>
          <cell r="V316">
            <v>248776.6</v>
          </cell>
          <cell r="Y316">
            <v>307</v>
          </cell>
          <cell r="Z316">
            <v>43.031104606175134</v>
          </cell>
          <cell r="AA316">
            <v>0</v>
          </cell>
          <cell r="AD316">
            <v>0</v>
          </cell>
          <cell r="AE316">
            <v>746590</v>
          </cell>
          <cell r="AF316">
            <v>0</v>
          </cell>
          <cell r="AG316">
            <v>0</v>
          </cell>
          <cell r="AH316">
            <v>746590</v>
          </cell>
          <cell r="AI316">
            <v>0</v>
          </cell>
          <cell r="AJ316">
            <v>40339</v>
          </cell>
          <cell r="AK316">
            <v>786929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786929</v>
          </cell>
          <cell r="AR316">
            <v>307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BA316">
            <v>307</v>
          </cell>
          <cell r="BB316">
            <v>307</v>
          </cell>
          <cell r="BC316" t="str">
            <v>WALPOLE</v>
          </cell>
          <cell r="BD316">
            <v>746590</v>
          </cell>
          <cell r="BE316">
            <v>657544</v>
          </cell>
          <cell r="BF316">
            <v>89046</v>
          </cell>
          <cell r="BG316">
            <v>115964.4</v>
          </cell>
          <cell r="BH316">
            <v>3427.2000000000003</v>
          </cell>
          <cell r="BL316">
            <v>0</v>
          </cell>
          <cell r="BM316">
            <v>208437.6</v>
          </cell>
          <cell r="BN316">
            <v>119490.19027611805</v>
          </cell>
          <cell r="CA316">
            <v>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17.688006328405503</v>
          </cell>
          <cell r="E317">
            <v>360808</v>
          </cell>
          <cell r="F317">
            <v>0</v>
          </cell>
          <cell r="G317">
            <v>16581</v>
          </cell>
          <cell r="H317">
            <v>377389</v>
          </cell>
          <cell r="J317">
            <v>16581</v>
          </cell>
          <cell r="K317">
            <v>63963.206880969126</v>
          </cell>
          <cell r="L317">
            <v>80544.206880969126</v>
          </cell>
          <cell r="N317">
            <v>296844.79311903089</v>
          </cell>
          <cell r="P317">
            <v>16581</v>
          </cell>
          <cell r="Q317">
            <v>0</v>
          </cell>
          <cell r="R317">
            <v>0</v>
          </cell>
          <cell r="S317">
            <v>63963.206880969126</v>
          </cell>
          <cell r="T317">
            <v>80544.206880969126</v>
          </cell>
          <cell r="V317">
            <v>118072.2</v>
          </cell>
          <cell r="Y317">
            <v>308</v>
          </cell>
          <cell r="Z317">
            <v>17.688006328405503</v>
          </cell>
          <cell r="AA317">
            <v>0</v>
          </cell>
          <cell r="AD317">
            <v>0</v>
          </cell>
          <cell r="AE317">
            <v>360808</v>
          </cell>
          <cell r="AF317">
            <v>0</v>
          </cell>
          <cell r="AG317">
            <v>0</v>
          </cell>
          <cell r="AH317">
            <v>360808</v>
          </cell>
          <cell r="AI317">
            <v>0</v>
          </cell>
          <cell r="AJ317">
            <v>16581</v>
          </cell>
          <cell r="AK317">
            <v>377389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377389</v>
          </cell>
          <cell r="AR317">
            <v>308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BA317">
            <v>308</v>
          </cell>
          <cell r="BB317">
            <v>308</v>
          </cell>
          <cell r="BC317" t="str">
            <v>WALTHAM</v>
          </cell>
          <cell r="BD317">
            <v>360808</v>
          </cell>
          <cell r="BE317">
            <v>308056</v>
          </cell>
          <cell r="BF317">
            <v>52752</v>
          </cell>
          <cell r="BG317">
            <v>42704.4</v>
          </cell>
          <cell r="BH317">
            <v>6034.8</v>
          </cell>
          <cell r="BL317">
            <v>0</v>
          </cell>
          <cell r="BM317">
            <v>101491.2</v>
          </cell>
          <cell r="BN317">
            <v>63963.206880969126</v>
          </cell>
          <cell r="CA317">
            <v>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3.0303030303030303</v>
          </cell>
          <cell r="E318">
            <v>42168</v>
          </cell>
          <cell r="F318">
            <v>0</v>
          </cell>
          <cell r="G318">
            <v>2844</v>
          </cell>
          <cell r="H318">
            <v>45012</v>
          </cell>
          <cell r="J318">
            <v>2844</v>
          </cell>
          <cell r="K318">
            <v>3516.9108948688786</v>
          </cell>
          <cell r="L318">
            <v>6360.910894868879</v>
          </cell>
          <cell r="N318">
            <v>38651.089105131119</v>
          </cell>
          <cell r="P318">
            <v>2844</v>
          </cell>
          <cell r="Q318">
            <v>0</v>
          </cell>
          <cell r="R318">
            <v>0</v>
          </cell>
          <cell r="S318">
            <v>3516.9108948688786</v>
          </cell>
          <cell r="T318">
            <v>6360.910894868879</v>
          </cell>
          <cell r="V318">
            <v>16708.599999999999</v>
          </cell>
          <cell r="Y318">
            <v>309</v>
          </cell>
          <cell r="Z318">
            <v>3.0303030303030303</v>
          </cell>
          <cell r="AA318">
            <v>0</v>
          </cell>
          <cell r="AD318">
            <v>0</v>
          </cell>
          <cell r="AE318">
            <v>42168</v>
          </cell>
          <cell r="AF318">
            <v>0</v>
          </cell>
          <cell r="AG318">
            <v>0</v>
          </cell>
          <cell r="AH318">
            <v>42168</v>
          </cell>
          <cell r="AI318">
            <v>0</v>
          </cell>
          <cell r="AJ318">
            <v>2844</v>
          </cell>
          <cell r="AK318">
            <v>45012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45012</v>
          </cell>
          <cell r="AR318">
            <v>309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BA318">
            <v>309</v>
          </cell>
          <cell r="BB318">
            <v>309</v>
          </cell>
          <cell r="BC318" t="str">
            <v>WARE</v>
          </cell>
          <cell r="BD318">
            <v>42168</v>
          </cell>
          <cell r="BE318">
            <v>49458</v>
          </cell>
          <cell r="BF318">
            <v>0</v>
          </cell>
          <cell r="BG318">
            <v>13396.199999999999</v>
          </cell>
          <cell r="BH318">
            <v>468.40000000000003</v>
          </cell>
          <cell r="BL318">
            <v>0</v>
          </cell>
          <cell r="BM318">
            <v>13864.599999999999</v>
          </cell>
          <cell r="BN318">
            <v>3516.9108948688786</v>
          </cell>
          <cell r="CA318">
            <v>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98.832752911580371</v>
          </cell>
          <cell r="E319">
            <v>1484466</v>
          </cell>
          <cell r="F319">
            <v>0</v>
          </cell>
          <cell r="G319">
            <v>92669</v>
          </cell>
          <cell r="H319">
            <v>1577135</v>
          </cell>
          <cell r="J319">
            <v>92669</v>
          </cell>
          <cell r="K319">
            <v>154169.79595935412</v>
          </cell>
          <cell r="L319">
            <v>246838.79595935412</v>
          </cell>
          <cell r="N319">
            <v>1330296.2040406459</v>
          </cell>
          <cell r="P319">
            <v>92669</v>
          </cell>
          <cell r="Q319">
            <v>0</v>
          </cell>
          <cell r="R319">
            <v>0</v>
          </cell>
          <cell r="S319">
            <v>154169.79595935412</v>
          </cell>
          <cell r="T319">
            <v>246838.79595935412</v>
          </cell>
          <cell r="V319">
            <v>490261.6</v>
          </cell>
          <cell r="Y319">
            <v>310</v>
          </cell>
          <cell r="Z319">
            <v>98.832752911580371</v>
          </cell>
          <cell r="AA319">
            <v>0</v>
          </cell>
          <cell r="AD319">
            <v>0</v>
          </cell>
          <cell r="AE319">
            <v>1484466</v>
          </cell>
          <cell r="AF319">
            <v>0</v>
          </cell>
          <cell r="AG319">
            <v>0</v>
          </cell>
          <cell r="AH319">
            <v>1484466</v>
          </cell>
          <cell r="AI319">
            <v>0</v>
          </cell>
          <cell r="AJ319">
            <v>92669</v>
          </cell>
          <cell r="AK319">
            <v>1577135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1577135</v>
          </cell>
          <cell r="AR319">
            <v>310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BA319">
            <v>310</v>
          </cell>
          <cell r="BB319">
            <v>310</v>
          </cell>
          <cell r="BC319" t="str">
            <v>WAREHAM</v>
          </cell>
          <cell r="BD319">
            <v>1484466</v>
          </cell>
          <cell r="BE319">
            <v>1373965</v>
          </cell>
          <cell r="BF319">
            <v>110501</v>
          </cell>
          <cell r="BG319">
            <v>166338</v>
          </cell>
          <cell r="BH319">
            <v>120753.60000000001</v>
          </cell>
          <cell r="BL319">
            <v>0</v>
          </cell>
          <cell r="BM319">
            <v>397592.6</v>
          </cell>
          <cell r="BN319">
            <v>154169.79595935412</v>
          </cell>
          <cell r="CA319">
            <v>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Y320">
            <v>311</v>
          </cell>
          <cell r="AR320">
            <v>311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BA320">
            <v>311</v>
          </cell>
          <cell r="BB320">
            <v>311</v>
          </cell>
          <cell r="BC320" t="str">
            <v>WARREN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L320">
            <v>0</v>
          </cell>
          <cell r="BM320">
            <v>0</v>
          </cell>
          <cell r="BN320">
            <v>0</v>
          </cell>
          <cell r="CA320">
            <v>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Y321">
            <v>312</v>
          </cell>
          <cell r="AR321">
            <v>312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BA321">
            <v>312</v>
          </cell>
          <cell r="BB321">
            <v>312</v>
          </cell>
          <cell r="BC321" t="str">
            <v>WARWICK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L321">
            <v>0</v>
          </cell>
          <cell r="BM321">
            <v>0</v>
          </cell>
          <cell r="BN321">
            <v>0</v>
          </cell>
          <cell r="CA321">
            <v>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Y322">
            <v>313</v>
          </cell>
          <cell r="AR322">
            <v>313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BA322">
            <v>313</v>
          </cell>
          <cell r="BB322">
            <v>313</v>
          </cell>
          <cell r="BC322" t="str">
            <v>WASHINGTON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L322">
            <v>0</v>
          </cell>
          <cell r="BM322">
            <v>0</v>
          </cell>
          <cell r="BN322">
            <v>0</v>
          </cell>
          <cell r="CA322">
            <v>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6.2135250237660502</v>
          </cell>
          <cell r="E323">
            <v>159958</v>
          </cell>
          <cell r="F323">
            <v>0</v>
          </cell>
          <cell r="G323">
            <v>5818</v>
          </cell>
          <cell r="H323">
            <v>165776</v>
          </cell>
          <cell r="J323">
            <v>5818</v>
          </cell>
          <cell r="K323">
            <v>28940.842551794252</v>
          </cell>
          <cell r="L323">
            <v>34758.842551794252</v>
          </cell>
          <cell r="N323">
            <v>131017.15744820575</v>
          </cell>
          <cell r="P323">
            <v>5818</v>
          </cell>
          <cell r="Q323">
            <v>0</v>
          </cell>
          <cell r="R323">
            <v>0</v>
          </cell>
          <cell r="S323">
            <v>28940.842551794252</v>
          </cell>
          <cell r="T323">
            <v>34758.842551794252</v>
          </cell>
          <cell r="V323">
            <v>42924.4</v>
          </cell>
          <cell r="Y323">
            <v>314</v>
          </cell>
          <cell r="Z323">
            <v>6.2135250237660502</v>
          </cell>
          <cell r="AA323">
            <v>0</v>
          </cell>
          <cell r="AD323">
            <v>0</v>
          </cell>
          <cell r="AE323">
            <v>159958</v>
          </cell>
          <cell r="AF323">
            <v>0</v>
          </cell>
          <cell r="AG323">
            <v>0</v>
          </cell>
          <cell r="AH323">
            <v>159958</v>
          </cell>
          <cell r="AI323">
            <v>0</v>
          </cell>
          <cell r="AJ323">
            <v>5818</v>
          </cell>
          <cell r="AK323">
            <v>165776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165776</v>
          </cell>
          <cell r="AR323">
            <v>314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BA323">
            <v>314</v>
          </cell>
          <cell r="BB323">
            <v>314</v>
          </cell>
          <cell r="BC323" t="str">
            <v>WATERTOWN</v>
          </cell>
          <cell r="BD323">
            <v>159958</v>
          </cell>
          <cell r="BE323">
            <v>133924</v>
          </cell>
          <cell r="BF323">
            <v>26034</v>
          </cell>
          <cell r="BG323">
            <v>11072.4</v>
          </cell>
          <cell r="BH323">
            <v>0</v>
          </cell>
          <cell r="BL323">
            <v>0</v>
          </cell>
          <cell r="BM323">
            <v>37106.400000000001</v>
          </cell>
          <cell r="BN323">
            <v>28940.842551794252</v>
          </cell>
          <cell r="CA323">
            <v>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V324">
            <v>0</v>
          </cell>
          <cell r="Y324">
            <v>315</v>
          </cell>
          <cell r="AR324">
            <v>315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BA324">
            <v>315</v>
          </cell>
          <cell r="BB324">
            <v>315</v>
          </cell>
          <cell r="BC324" t="str">
            <v>WAYLAND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L324">
            <v>0</v>
          </cell>
          <cell r="BM324">
            <v>0</v>
          </cell>
          <cell r="BN324">
            <v>0</v>
          </cell>
          <cell r="CA324">
            <v>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24.302371174573199</v>
          </cell>
          <cell r="E325">
            <v>350140</v>
          </cell>
          <cell r="F325">
            <v>0</v>
          </cell>
          <cell r="G325">
            <v>22785</v>
          </cell>
          <cell r="H325">
            <v>372925</v>
          </cell>
          <cell r="J325">
            <v>22785</v>
          </cell>
          <cell r="K325">
            <v>96840.502789606486</v>
          </cell>
          <cell r="L325">
            <v>119625.50278960649</v>
          </cell>
          <cell r="N325">
            <v>253299.49721039351</v>
          </cell>
          <cell r="P325">
            <v>22785</v>
          </cell>
          <cell r="Q325">
            <v>0</v>
          </cell>
          <cell r="R325">
            <v>0</v>
          </cell>
          <cell r="S325">
            <v>96840.502789606486</v>
          </cell>
          <cell r="T325">
            <v>119625.50278960649</v>
          </cell>
          <cell r="V325">
            <v>155839</v>
          </cell>
          <cell r="Y325">
            <v>316</v>
          </cell>
          <cell r="Z325">
            <v>24.302371174573199</v>
          </cell>
          <cell r="AA325">
            <v>0</v>
          </cell>
          <cell r="AD325">
            <v>0</v>
          </cell>
          <cell r="AE325">
            <v>350140</v>
          </cell>
          <cell r="AF325">
            <v>0</v>
          </cell>
          <cell r="AG325">
            <v>0</v>
          </cell>
          <cell r="AH325">
            <v>350140</v>
          </cell>
          <cell r="AI325">
            <v>0</v>
          </cell>
          <cell r="AJ325">
            <v>22785</v>
          </cell>
          <cell r="AK325">
            <v>372925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372925</v>
          </cell>
          <cell r="AR325">
            <v>316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BA325">
            <v>316</v>
          </cell>
          <cell r="BB325">
            <v>316</v>
          </cell>
          <cell r="BC325" t="str">
            <v>WEBSTER</v>
          </cell>
          <cell r="BD325">
            <v>350140</v>
          </cell>
          <cell r="BE325">
            <v>264497</v>
          </cell>
          <cell r="BF325">
            <v>85643</v>
          </cell>
          <cell r="BG325">
            <v>42652.2</v>
          </cell>
          <cell r="BH325">
            <v>4758.8</v>
          </cell>
          <cell r="BL325">
            <v>0</v>
          </cell>
          <cell r="BM325">
            <v>133054</v>
          </cell>
          <cell r="BN325">
            <v>96840.502789606486</v>
          </cell>
          <cell r="CA325">
            <v>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Y326">
            <v>317</v>
          </cell>
          <cell r="AR326">
            <v>317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BA326">
            <v>317</v>
          </cell>
          <cell r="BB326">
            <v>317</v>
          </cell>
          <cell r="BC326" t="str">
            <v>WELLESLEY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L326">
            <v>0</v>
          </cell>
          <cell r="BM326">
            <v>0</v>
          </cell>
          <cell r="BN326">
            <v>0</v>
          </cell>
          <cell r="CA326">
            <v>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Y327">
            <v>318</v>
          </cell>
          <cell r="AR327">
            <v>318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BA327">
            <v>318</v>
          </cell>
          <cell r="BB327">
            <v>318</v>
          </cell>
          <cell r="BC327" t="str">
            <v>WELLFLEET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L327">
            <v>0</v>
          </cell>
          <cell r="BM327">
            <v>0</v>
          </cell>
          <cell r="BN327">
            <v>0</v>
          </cell>
          <cell r="CA327">
            <v>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Y328">
            <v>319</v>
          </cell>
          <cell r="AR328">
            <v>319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BA328">
            <v>319</v>
          </cell>
          <cell r="BB328">
            <v>319</v>
          </cell>
          <cell r="BC328" t="str">
            <v>WENDELL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L328">
            <v>0</v>
          </cell>
          <cell r="BM328">
            <v>0</v>
          </cell>
          <cell r="BN328">
            <v>0</v>
          </cell>
          <cell r="CA328">
            <v>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Y329">
            <v>320</v>
          </cell>
          <cell r="AR329">
            <v>320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BA329">
            <v>320</v>
          </cell>
          <cell r="BB329">
            <v>320</v>
          </cell>
          <cell r="BC329" t="str">
            <v>WENHAM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L329">
            <v>0</v>
          </cell>
          <cell r="BM329">
            <v>0</v>
          </cell>
          <cell r="BN329">
            <v>0</v>
          </cell>
          <cell r="CA329">
            <v>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9.0256238727660172</v>
          </cell>
          <cell r="E330">
            <v>160534</v>
          </cell>
          <cell r="F330">
            <v>0</v>
          </cell>
          <cell r="G330">
            <v>8461</v>
          </cell>
          <cell r="H330">
            <v>168995</v>
          </cell>
          <cell r="J330">
            <v>8461</v>
          </cell>
          <cell r="K330">
            <v>7803</v>
          </cell>
          <cell r="L330">
            <v>16264</v>
          </cell>
          <cell r="N330">
            <v>152731</v>
          </cell>
          <cell r="P330">
            <v>8461</v>
          </cell>
          <cell r="Q330">
            <v>0</v>
          </cell>
          <cell r="R330">
            <v>0</v>
          </cell>
          <cell r="S330">
            <v>7803</v>
          </cell>
          <cell r="T330">
            <v>16264</v>
          </cell>
          <cell r="V330">
            <v>30977.200000000001</v>
          </cell>
          <cell r="Y330">
            <v>321</v>
          </cell>
          <cell r="Z330">
            <v>9.0256238727660172</v>
          </cell>
          <cell r="AA330">
            <v>0</v>
          </cell>
          <cell r="AD330">
            <v>0</v>
          </cell>
          <cell r="AE330">
            <v>160534</v>
          </cell>
          <cell r="AF330">
            <v>0</v>
          </cell>
          <cell r="AG330">
            <v>0</v>
          </cell>
          <cell r="AH330">
            <v>160534</v>
          </cell>
          <cell r="AI330">
            <v>0</v>
          </cell>
          <cell r="AJ330">
            <v>8461</v>
          </cell>
          <cell r="AK330">
            <v>168995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168995</v>
          </cell>
          <cell r="AR330">
            <v>321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BA330">
            <v>321</v>
          </cell>
          <cell r="BB330">
            <v>328</v>
          </cell>
          <cell r="BC330" t="str">
            <v>WESTBOROUGH</v>
          </cell>
          <cell r="BD330">
            <v>160534</v>
          </cell>
          <cell r="BE330">
            <v>152731</v>
          </cell>
          <cell r="BF330">
            <v>7803</v>
          </cell>
          <cell r="BG330">
            <v>0</v>
          </cell>
          <cell r="BH330">
            <v>14713.2</v>
          </cell>
          <cell r="BL330">
            <v>0</v>
          </cell>
          <cell r="BM330">
            <v>22516.2</v>
          </cell>
          <cell r="BN330">
            <v>7803</v>
          </cell>
          <cell r="CA330">
            <v>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10.093247287008122</v>
          </cell>
          <cell r="E331">
            <v>191183</v>
          </cell>
          <cell r="F331">
            <v>0</v>
          </cell>
          <cell r="G331">
            <v>9460</v>
          </cell>
          <cell r="H331">
            <v>200643</v>
          </cell>
          <cell r="J331">
            <v>9460</v>
          </cell>
          <cell r="K331">
            <v>39097.895276756484</v>
          </cell>
          <cell r="L331">
            <v>48557.895276756484</v>
          </cell>
          <cell r="N331">
            <v>152085.10472324351</v>
          </cell>
          <cell r="P331">
            <v>9460</v>
          </cell>
          <cell r="Q331">
            <v>0</v>
          </cell>
          <cell r="R331">
            <v>0</v>
          </cell>
          <cell r="S331">
            <v>39097.895276756484</v>
          </cell>
          <cell r="T331">
            <v>48557.895276756484</v>
          </cell>
          <cell r="V331">
            <v>62986</v>
          </cell>
          <cell r="Y331">
            <v>322</v>
          </cell>
          <cell r="Z331">
            <v>10.093247287008122</v>
          </cell>
          <cell r="AA331">
            <v>0</v>
          </cell>
          <cell r="AD331">
            <v>0</v>
          </cell>
          <cell r="AE331">
            <v>191183</v>
          </cell>
          <cell r="AF331">
            <v>0</v>
          </cell>
          <cell r="AG331">
            <v>0</v>
          </cell>
          <cell r="AH331">
            <v>191183</v>
          </cell>
          <cell r="AI331">
            <v>0</v>
          </cell>
          <cell r="AJ331">
            <v>9460</v>
          </cell>
          <cell r="AK331">
            <v>200643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200643</v>
          </cell>
          <cell r="AR331">
            <v>322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BA331">
            <v>322</v>
          </cell>
          <cell r="BB331">
            <v>321</v>
          </cell>
          <cell r="BC331" t="str">
            <v>WEST BOYLSTON</v>
          </cell>
          <cell r="BD331">
            <v>191183</v>
          </cell>
          <cell r="BE331">
            <v>155080</v>
          </cell>
          <cell r="BF331">
            <v>36103</v>
          </cell>
          <cell r="BG331">
            <v>11407.8</v>
          </cell>
          <cell r="BH331">
            <v>6015.2000000000007</v>
          </cell>
          <cell r="BL331">
            <v>0</v>
          </cell>
          <cell r="BM331">
            <v>53526</v>
          </cell>
          <cell r="BN331">
            <v>39097.895276756484</v>
          </cell>
          <cell r="CA331">
            <v>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3.0488540410132696</v>
          </cell>
          <cell r="E332">
            <v>45799</v>
          </cell>
          <cell r="F332">
            <v>0</v>
          </cell>
          <cell r="G332">
            <v>2860</v>
          </cell>
          <cell r="H332">
            <v>48659</v>
          </cell>
          <cell r="J332">
            <v>2860</v>
          </cell>
          <cell r="K332">
            <v>1027</v>
          </cell>
          <cell r="L332">
            <v>3887</v>
          </cell>
          <cell r="N332">
            <v>44772</v>
          </cell>
          <cell r="P332">
            <v>2860</v>
          </cell>
          <cell r="Q332">
            <v>0</v>
          </cell>
          <cell r="R332">
            <v>0</v>
          </cell>
          <cell r="S332">
            <v>1027</v>
          </cell>
          <cell r="T332">
            <v>3887</v>
          </cell>
          <cell r="V332">
            <v>16581.800000000003</v>
          </cell>
          <cell r="Y332">
            <v>323</v>
          </cell>
          <cell r="Z332">
            <v>3.0488540410132696</v>
          </cell>
          <cell r="AA332">
            <v>0</v>
          </cell>
          <cell r="AD332">
            <v>0</v>
          </cell>
          <cell r="AE332">
            <v>45799</v>
          </cell>
          <cell r="AF332">
            <v>0</v>
          </cell>
          <cell r="AG332">
            <v>0</v>
          </cell>
          <cell r="AH332">
            <v>45799</v>
          </cell>
          <cell r="AI332">
            <v>0</v>
          </cell>
          <cell r="AJ332">
            <v>2860</v>
          </cell>
          <cell r="AK332">
            <v>48659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48659</v>
          </cell>
          <cell r="AR332">
            <v>323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BA332">
            <v>323</v>
          </cell>
          <cell r="BB332">
            <v>322</v>
          </cell>
          <cell r="BC332" t="str">
            <v>WEST BRIDGEWATER</v>
          </cell>
          <cell r="BD332">
            <v>45799</v>
          </cell>
          <cell r="BE332">
            <v>44772</v>
          </cell>
          <cell r="BF332">
            <v>1027</v>
          </cell>
          <cell r="BG332">
            <v>0</v>
          </cell>
          <cell r="BH332">
            <v>12694.800000000001</v>
          </cell>
          <cell r="BL332">
            <v>0</v>
          </cell>
          <cell r="BM332">
            <v>13721.800000000001</v>
          </cell>
          <cell r="BN332">
            <v>1027</v>
          </cell>
          <cell r="CA332">
            <v>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V333">
            <v>0</v>
          </cell>
          <cell r="Y333">
            <v>324</v>
          </cell>
          <cell r="AR333">
            <v>324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BA333">
            <v>324</v>
          </cell>
          <cell r="BB333">
            <v>323</v>
          </cell>
          <cell r="BC333" t="str">
            <v>WEST BROOKFIELD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L333">
            <v>0</v>
          </cell>
          <cell r="BM333">
            <v>0</v>
          </cell>
          <cell r="BN333">
            <v>0</v>
          </cell>
          <cell r="CA333">
            <v>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69.327388662682836</v>
          </cell>
          <cell r="E334">
            <v>830816</v>
          </cell>
          <cell r="F334">
            <v>0</v>
          </cell>
          <cell r="G334">
            <v>65008</v>
          </cell>
          <cell r="H334">
            <v>895824</v>
          </cell>
          <cell r="J334">
            <v>65008</v>
          </cell>
          <cell r="K334">
            <v>174514.44453891693</v>
          </cell>
          <cell r="L334">
            <v>239522.44453891693</v>
          </cell>
          <cell r="N334">
            <v>656301.55546108307</v>
          </cell>
          <cell r="P334">
            <v>65008</v>
          </cell>
          <cell r="Q334">
            <v>0</v>
          </cell>
          <cell r="R334">
            <v>0</v>
          </cell>
          <cell r="S334">
            <v>174514.44453891693</v>
          </cell>
          <cell r="T334">
            <v>239522.44453891693</v>
          </cell>
          <cell r="V334">
            <v>450154.6</v>
          </cell>
          <cell r="Y334">
            <v>325</v>
          </cell>
          <cell r="Z334">
            <v>69.327388662682836</v>
          </cell>
          <cell r="AA334">
            <v>0</v>
          </cell>
          <cell r="AD334">
            <v>0</v>
          </cell>
          <cell r="AE334">
            <v>830816</v>
          </cell>
          <cell r="AF334">
            <v>0</v>
          </cell>
          <cell r="AG334">
            <v>0</v>
          </cell>
          <cell r="AH334">
            <v>830816</v>
          </cell>
          <cell r="AI334">
            <v>0</v>
          </cell>
          <cell r="AJ334">
            <v>65008</v>
          </cell>
          <cell r="AK334">
            <v>895824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895824</v>
          </cell>
          <cell r="AR334">
            <v>325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BA334">
            <v>325</v>
          </cell>
          <cell r="BB334">
            <v>329</v>
          </cell>
          <cell r="BC334" t="str">
            <v>WESTFIELD</v>
          </cell>
          <cell r="BD334">
            <v>830816</v>
          </cell>
          <cell r="BE334">
            <v>658472</v>
          </cell>
          <cell r="BF334">
            <v>172344</v>
          </cell>
          <cell r="BG334">
            <v>8267.4</v>
          </cell>
          <cell r="BH334">
            <v>204535.2</v>
          </cell>
          <cell r="BL334">
            <v>0</v>
          </cell>
          <cell r="BM334">
            <v>385146.6</v>
          </cell>
          <cell r="BN334">
            <v>174514.44453891693</v>
          </cell>
          <cell r="CA334">
            <v>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14.469598206510501</v>
          </cell>
          <cell r="E335">
            <v>195970</v>
          </cell>
          <cell r="F335">
            <v>0</v>
          </cell>
          <cell r="G335">
            <v>13566</v>
          </cell>
          <cell r="H335">
            <v>209536</v>
          </cell>
          <cell r="J335">
            <v>13566</v>
          </cell>
          <cell r="K335">
            <v>11354.538732660576</v>
          </cell>
          <cell r="L335">
            <v>24920.538732660578</v>
          </cell>
          <cell r="N335">
            <v>184615.46126733941</v>
          </cell>
          <cell r="P335">
            <v>13566</v>
          </cell>
          <cell r="Q335">
            <v>0</v>
          </cell>
          <cell r="R335">
            <v>0</v>
          </cell>
          <cell r="S335">
            <v>11354.538732660576</v>
          </cell>
          <cell r="T335">
            <v>24920.538732660578</v>
          </cell>
          <cell r="V335">
            <v>30005.599999999999</v>
          </cell>
          <cell r="Y335">
            <v>326</v>
          </cell>
          <cell r="Z335">
            <v>14.469598206510501</v>
          </cell>
          <cell r="AA335">
            <v>0</v>
          </cell>
          <cell r="AD335">
            <v>0</v>
          </cell>
          <cell r="AE335">
            <v>195970</v>
          </cell>
          <cell r="AF335">
            <v>0</v>
          </cell>
          <cell r="AG335">
            <v>0</v>
          </cell>
          <cell r="AH335">
            <v>195970</v>
          </cell>
          <cell r="AI335">
            <v>0</v>
          </cell>
          <cell r="AJ335">
            <v>13566</v>
          </cell>
          <cell r="AK335">
            <v>209536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209536</v>
          </cell>
          <cell r="AR335">
            <v>326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BA335">
            <v>326</v>
          </cell>
          <cell r="BB335">
            <v>330</v>
          </cell>
          <cell r="BC335" t="str">
            <v>WESTFORD</v>
          </cell>
          <cell r="BD335">
            <v>195970</v>
          </cell>
          <cell r="BE335">
            <v>185315</v>
          </cell>
          <cell r="BF335">
            <v>10655</v>
          </cell>
          <cell r="BG335">
            <v>2664.6</v>
          </cell>
          <cell r="BH335">
            <v>3120</v>
          </cell>
          <cell r="BL335">
            <v>0</v>
          </cell>
          <cell r="BM335">
            <v>16439.599999999999</v>
          </cell>
          <cell r="BN335">
            <v>11354.538732660576</v>
          </cell>
          <cell r="CA335">
            <v>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5.2444444444444445</v>
          </cell>
          <cell r="E336">
            <v>92295</v>
          </cell>
          <cell r="F336">
            <v>0</v>
          </cell>
          <cell r="G336">
            <v>4921</v>
          </cell>
          <cell r="H336">
            <v>97216</v>
          </cell>
          <cell r="J336">
            <v>4921</v>
          </cell>
          <cell r="K336">
            <v>7840.9849757740931</v>
          </cell>
          <cell r="L336">
            <v>12761.984975774092</v>
          </cell>
          <cell r="N336">
            <v>84454.015024225911</v>
          </cell>
          <cell r="P336">
            <v>4921</v>
          </cell>
          <cell r="Q336">
            <v>0</v>
          </cell>
          <cell r="R336">
            <v>0</v>
          </cell>
          <cell r="S336">
            <v>7840.9849757740931</v>
          </cell>
          <cell r="T336">
            <v>12761.984975774092</v>
          </cell>
          <cell r="V336">
            <v>17357.599999999999</v>
          </cell>
          <cell r="Y336">
            <v>327</v>
          </cell>
          <cell r="Z336">
            <v>5.2444444444444445</v>
          </cell>
          <cell r="AA336">
            <v>0</v>
          </cell>
          <cell r="AD336">
            <v>0</v>
          </cell>
          <cell r="AE336">
            <v>92295</v>
          </cell>
          <cell r="AF336">
            <v>0</v>
          </cell>
          <cell r="AG336">
            <v>0</v>
          </cell>
          <cell r="AH336">
            <v>92295</v>
          </cell>
          <cell r="AI336">
            <v>0</v>
          </cell>
          <cell r="AJ336">
            <v>4921</v>
          </cell>
          <cell r="AK336">
            <v>97216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97216</v>
          </cell>
          <cell r="AR336">
            <v>327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BA336">
            <v>327</v>
          </cell>
          <cell r="BB336">
            <v>331</v>
          </cell>
          <cell r="BC336" t="str">
            <v>WESTHAMPTON</v>
          </cell>
          <cell r="BD336">
            <v>92295</v>
          </cell>
          <cell r="BE336">
            <v>86090</v>
          </cell>
          <cell r="BF336">
            <v>6205</v>
          </cell>
          <cell r="BG336">
            <v>6231.5999999999995</v>
          </cell>
          <cell r="BH336">
            <v>0</v>
          </cell>
          <cell r="BL336">
            <v>0</v>
          </cell>
          <cell r="BM336">
            <v>12436.599999999999</v>
          </cell>
          <cell r="BN336">
            <v>7840.9849757740931</v>
          </cell>
          <cell r="CA336">
            <v>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Y337">
            <v>328</v>
          </cell>
          <cell r="AR337">
            <v>328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BA337">
            <v>328</v>
          </cell>
          <cell r="BB337">
            <v>332</v>
          </cell>
          <cell r="BC337" t="str">
            <v>WESTMINSTER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L337">
            <v>0</v>
          </cell>
          <cell r="BM337">
            <v>0</v>
          </cell>
          <cell r="BN337">
            <v>0</v>
          </cell>
          <cell r="CA337">
            <v>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Y338">
            <v>329</v>
          </cell>
          <cell r="AR338">
            <v>329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BA338">
            <v>329</v>
          </cell>
          <cell r="BB338">
            <v>324</v>
          </cell>
          <cell r="BC338" t="str">
            <v>WEST NEWBURY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L338">
            <v>0</v>
          </cell>
          <cell r="BM338">
            <v>0</v>
          </cell>
          <cell r="BN338">
            <v>0</v>
          </cell>
          <cell r="CA338">
            <v>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Y339">
            <v>330</v>
          </cell>
          <cell r="AR339">
            <v>330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BA339">
            <v>330</v>
          </cell>
          <cell r="BB339">
            <v>333</v>
          </cell>
          <cell r="BC339" t="str">
            <v>WESTON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L339">
            <v>0</v>
          </cell>
          <cell r="BM339">
            <v>0</v>
          </cell>
          <cell r="BN339">
            <v>0</v>
          </cell>
          <cell r="CA339">
            <v>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34.113900631141149</v>
          </cell>
          <cell r="E340">
            <v>527670</v>
          </cell>
          <cell r="F340">
            <v>0</v>
          </cell>
          <cell r="G340">
            <v>31992</v>
          </cell>
          <cell r="H340">
            <v>559662</v>
          </cell>
          <cell r="J340">
            <v>31992</v>
          </cell>
          <cell r="K340">
            <v>23239.320460870258</v>
          </cell>
          <cell r="L340">
            <v>55231.320460870258</v>
          </cell>
          <cell r="N340">
            <v>504430.67953912972</v>
          </cell>
          <cell r="P340">
            <v>31992</v>
          </cell>
          <cell r="Q340">
            <v>0</v>
          </cell>
          <cell r="R340">
            <v>0</v>
          </cell>
          <cell r="S340">
            <v>23239.320460870258</v>
          </cell>
          <cell r="T340">
            <v>55231.320460870258</v>
          </cell>
          <cell r="V340">
            <v>124520.8</v>
          </cell>
          <cell r="Y340">
            <v>331</v>
          </cell>
          <cell r="Z340">
            <v>34.113900631141149</v>
          </cell>
          <cell r="AA340">
            <v>0</v>
          </cell>
          <cell r="AD340">
            <v>0</v>
          </cell>
          <cell r="AE340">
            <v>527670</v>
          </cell>
          <cell r="AF340">
            <v>0</v>
          </cell>
          <cell r="AG340">
            <v>0</v>
          </cell>
          <cell r="AH340">
            <v>527670</v>
          </cell>
          <cell r="AI340">
            <v>0</v>
          </cell>
          <cell r="AJ340">
            <v>31992</v>
          </cell>
          <cell r="AK340">
            <v>559662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559662</v>
          </cell>
          <cell r="AR340">
            <v>331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BA340">
            <v>331</v>
          </cell>
          <cell r="BB340">
            <v>334</v>
          </cell>
          <cell r="BC340" t="str">
            <v>WESTPORT</v>
          </cell>
          <cell r="BD340">
            <v>527670</v>
          </cell>
          <cell r="BE340">
            <v>511410</v>
          </cell>
          <cell r="BF340">
            <v>16260</v>
          </cell>
          <cell r="BG340">
            <v>26584.799999999999</v>
          </cell>
          <cell r="BH340">
            <v>49684</v>
          </cell>
          <cell r="BL340">
            <v>0</v>
          </cell>
          <cell r="BM340">
            <v>92528.8</v>
          </cell>
          <cell r="BN340">
            <v>23239.320460870258</v>
          </cell>
          <cell r="CA340">
            <v>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88.712458840044462</v>
          </cell>
          <cell r="E341">
            <v>1211620</v>
          </cell>
          <cell r="F341">
            <v>0</v>
          </cell>
          <cell r="G341">
            <v>83176</v>
          </cell>
          <cell r="H341">
            <v>1294796</v>
          </cell>
          <cell r="J341">
            <v>83176</v>
          </cell>
          <cell r="K341">
            <v>284036.76826616289</v>
          </cell>
          <cell r="L341">
            <v>367212.76826616289</v>
          </cell>
          <cell r="N341">
            <v>927583.23173383716</v>
          </cell>
          <cell r="P341">
            <v>83176</v>
          </cell>
          <cell r="Q341">
            <v>0</v>
          </cell>
          <cell r="R341">
            <v>0</v>
          </cell>
          <cell r="S341">
            <v>284036.76826616289</v>
          </cell>
          <cell r="T341">
            <v>367212.76826616289</v>
          </cell>
          <cell r="V341">
            <v>503764.2</v>
          </cell>
          <cell r="Y341">
            <v>332</v>
          </cell>
          <cell r="Z341">
            <v>88.712458840044462</v>
          </cell>
          <cell r="AA341">
            <v>0</v>
          </cell>
          <cell r="AD341">
            <v>0</v>
          </cell>
          <cell r="AE341">
            <v>1211620</v>
          </cell>
          <cell r="AF341">
            <v>0</v>
          </cell>
          <cell r="AG341">
            <v>0</v>
          </cell>
          <cell r="AH341">
            <v>1211620</v>
          </cell>
          <cell r="AI341">
            <v>0</v>
          </cell>
          <cell r="AJ341">
            <v>83176</v>
          </cell>
          <cell r="AK341">
            <v>1294796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1294796</v>
          </cell>
          <cell r="AR341">
            <v>332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BA341">
            <v>332</v>
          </cell>
          <cell r="BB341">
            <v>325</v>
          </cell>
          <cell r="BC341" t="str">
            <v>WEST SPRINGFIELD</v>
          </cell>
          <cell r="BD341">
            <v>1211620</v>
          </cell>
          <cell r="BE341">
            <v>948602</v>
          </cell>
          <cell r="BF341">
            <v>263018</v>
          </cell>
          <cell r="BG341">
            <v>80062.2</v>
          </cell>
          <cell r="BH341">
            <v>77508</v>
          </cell>
          <cell r="BL341">
            <v>0</v>
          </cell>
          <cell r="BM341">
            <v>420588.2</v>
          </cell>
          <cell r="BN341">
            <v>284036.76826616289</v>
          </cell>
          <cell r="CA341">
            <v>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Y342">
            <v>333</v>
          </cell>
          <cell r="AR342">
            <v>333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BA342">
            <v>333</v>
          </cell>
          <cell r="BB342">
            <v>326</v>
          </cell>
          <cell r="BC342" t="str">
            <v>WEST STOCKBRIDGE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L342">
            <v>0</v>
          </cell>
          <cell r="BM342">
            <v>0</v>
          </cell>
          <cell r="BN342">
            <v>0</v>
          </cell>
          <cell r="CA342">
            <v>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V343">
            <v>0</v>
          </cell>
          <cell r="Y343">
            <v>334</v>
          </cell>
          <cell r="AR343">
            <v>334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BA343">
            <v>334</v>
          </cell>
          <cell r="BB343">
            <v>327</v>
          </cell>
          <cell r="BC343" t="str">
            <v>WEST TISBURY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L343">
            <v>0</v>
          </cell>
          <cell r="BM343">
            <v>0</v>
          </cell>
          <cell r="BN343">
            <v>0</v>
          </cell>
          <cell r="CA343">
            <v>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1.0341555977229602</v>
          </cell>
          <cell r="E344">
            <v>20744</v>
          </cell>
          <cell r="F344">
            <v>0</v>
          </cell>
          <cell r="G344">
            <v>968</v>
          </cell>
          <cell r="H344">
            <v>21712</v>
          </cell>
          <cell r="J344">
            <v>968</v>
          </cell>
          <cell r="K344">
            <v>1416.4562488126753</v>
          </cell>
          <cell r="L344">
            <v>2384.4562488126753</v>
          </cell>
          <cell r="N344">
            <v>19327.543751187324</v>
          </cell>
          <cell r="P344">
            <v>968</v>
          </cell>
          <cell r="Q344">
            <v>0</v>
          </cell>
          <cell r="R344">
            <v>0</v>
          </cell>
          <cell r="S344">
            <v>1416.4562488126753</v>
          </cell>
          <cell r="T344">
            <v>2384.4562488126753</v>
          </cell>
          <cell r="V344">
            <v>3650.8</v>
          </cell>
          <cell r="Y344">
            <v>335</v>
          </cell>
          <cell r="Z344">
            <v>1.0341555977229602</v>
          </cell>
          <cell r="AA344">
            <v>0</v>
          </cell>
          <cell r="AD344">
            <v>0</v>
          </cell>
          <cell r="AE344">
            <v>20744</v>
          </cell>
          <cell r="AF344">
            <v>0</v>
          </cell>
          <cell r="AG344">
            <v>0</v>
          </cell>
          <cell r="AH344">
            <v>20744</v>
          </cell>
          <cell r="AI344">
            <v>0</v>
          </cell>
          <cell r="AJ344">
            <v>968</v>
          </cell>
          <cell r="AK344">
            <v>21712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21712</v>
          </cell>
          <cell r="AR344">
            <v>335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BA344">
            <v>335</v>
          </cell>
          <cell r="BB344">
            <v>335</v>
          </cell>
          <cell r="BC344" t="str">
            <v>WESTWOOD</v>
          </cell>
          <cell r="BD344">
            <v>20744</v>
          </cell>
          <cell r="BE344">
            <v>19489</v>
          </cell>
          <cell r="BF344">
            <v>1255</v>
          </cell>
          <cell r="BG344">
            <v>615</v>
          </cell>
          <cell r="BH344">
            <v>812.80000000000007</v>
          </cell>
          <cell r="BL344">
            <v>0</v>
          </cell>
          <cell r="BM344">
            <v>2682.8</v>
          </cell>
          <cell r="BN344">
            <v>1416.4562488126753</v>
          </cell>
          <cell r="CA344">
            <v>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307.15948932968757</v>
          </cell>
          <cell r="E345">
            <v>4888007</v>
          </cell>
          <cell r="F345">
            <v>0</v>
          </cell>
          <cell r="G345">
            <v>288012</v>
          </cell>
          <cell r="H345">
            <v>5176019</v>
          </cell>
          <cell r="J345">
            <v>288012</v>
          </cell>
          <cell r="K345">
            <v>885087.12570845895</v>
          </cell>
          <cell r="L345">
            <v>1173099.1257084589</v>
          </cell>
          <cell r="N345">
            <v>4002919.8742915411</v>
          </cell>
          <cell r="P345">
            <v>288012</v>
          </cell>
          <cell r="Q345">
            <v>0</v>
          </cell>
          <cell r="R345">
            <v>0</v>
          </cell>
          <cell r="S345">
            <v>885087.12570845895</v>
          </cell>
          <cell r="T345">
            <v>1173099.1257084589</v>
          </cell>
          <cell r="V345">
            <v>1794401.7999999998</v>
          </cell>
          <cell r="Y345">
            <v>336</v>
          </cell>
          <cell r="Z345">
            <v>307.15948932968757</v>
          </cell>
          <cell r="AA345">
            <v>0</v>
          </cell>
          <cell r="AD345">
            <v>0</v>
          </cell>
          <cell r="AE345">
            <v>4888007</v>
          </cell>
          <cell r="AF345">
            <v>0</v>
          </cell>
          <cell r="AG345">
            <v>0</v>
          </cell>
          <cell r="AH345">
            <v>4888007</v>
          </cell>
          <cell r="AI345">
            <v>0</v>
          </cell>
          <cell r="AJ345">
            <v>288012</v>
          </cell>
          <cell r="AK345">
            <v>5176019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5176019</v>
          </cell>
          <cell r="AR345">
            <v>336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BA345">
            <v>336</v>
          </cell>
          <cell r="BB345">
            <v>336</v>
          </cell>
          <cell r="BC345" t="str">
            <v>WEYMOUTH</v>
          </cell>
          <cell r="BD345">
            <v>4888007</v>
          </cell>
          <cell r="BE345">
            <v>4119677</v>
          </cell>
          <cell r="BF345">
            <v>768330</v>
          </cell>
          <cell r="BG345">
            <v>444737.39999999997</v>
          </cell>
          <cell r="BH345">
            <v>293322.40000000002</v>
          </cell>
          <cell r="BL345">
            <v>0</v>
          </cell>
          <cell r="BM345">
            <v>1506389.7999999998</v>
          </cell>
          <cell r="BN345">
            <v>885087.12570845895</v>
          </cell>
          <cell r="CA345">
            <v>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2.9999999999999996</v>
          </cell>
          <cell r="E346">
            <v>85316</v>
          </cell>
          <cell r="F346">
            <v>0</v>
          </cell>
          <cell r="G346">
            <v>2814</v>
          </cell>
          <cell r="H346">
            <v>88130</v>
          </cell>
          <cell r="J346">
            <v>2814</v>
          </cell>
          <cell r="K346">
            <v>20538.590448752824</v>
          </cell>
          <cell r="L346">
            <v>23352.590448752824</v>
          </cell>
          <cell r="N346">
            <v>64777.409551247176</v>
          </cell>
          <cell r="P346">
            <v>2814</v>
          </cell>
          <cell r="Q346">
            <v>0</v>
          </cell>
          <cell r="R346">
            <v>0</v>
          </cell>
          <cell r="S346">
            <v>20538.590448752824</v>
          </cell>
          <cell r="T346">
            <v>23352.590448752824</v>
          </cell>
          <cell r="V346">
            <v>45802.799999999996</v>
          </cell>
          <cell r="Y346">
            <v>337</v>
          </cell>
          <cell r="Z346">
            <v>2.9999999999999996</v>
          </cell>
          <cell r="AA346">
            <v>0</v>
          </cell>
          <cell r="AD346">
            <v>0</v>
          </cell>
          <cell r="AE346">
            <v>85316</v>
          </cell>
          <cell r="AF346">
            <v>0</v>
          </cell>
          <cell r="AG346">
            <v>0</v>
          </cell>
          <cell r="AH346">
            <v>85316</v>
          </cell>
          <cell r="AI346">
            <v>0</v>
          </cell>
          <cell r="AJ346">
            <v>2814</v>
          </cell>
          <cell r="AK346">
            <v>88130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88130</v>
          </cell>
          <cell r="AR346">
            <v>337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BA346">
            <v>337</v>
          </cell>
          <cell r="BB346">
            <v>337</v>
          </cell>
          <cell r="BC346" t="str">
            <v>WHATELY</v>
          </cell>
          <cell r="BD346">
            <v>85316</v>
          </cell>
          <cell r="BE346">
            <v>70917</v>
          </cell>
          <cell r="BF346">
            <v>14399</v>
          </cell>
          <cell r="BG346">
            <v>23386.2</v>
          </cell>
          <cell r="BH346">
            <v>5203.6000000000004</v>
          </cell>
          <cell r="BL346">
            <v>0</v>
          </cell>
          <cell r="BM346">
            <v>42988.799999999996</v>
          </cell>
          <cell r="BN346">
            <v>20538.590448752824</v>
          </cell>
          <cell r="CA346">
            <v>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Y347">
            <v>338</v>
          </cell>
          <cell r="AR347">
            <v>338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BA347">
            <v>338</v>
          </cell>
          <cell r="BB347">
            <v>338</v>
          </cell>
          <cell r="BC347" t="str">
            <v>WHITMAN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L347">
            <v>0</v>
          </cell>
          <cell r="BM347">
            <v>0</v>
          </cell>
          <cell r="BN347">
            <v>0</v>
          </cell>
          <cell r="CA347">
            <v>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Y348">
            <v>339</v>
          </cell>
          <cell r="AR348">
            <v>339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BA348">
            <v>339</v>
          </cell>
          <cell r="BB348">
            <v>339</v>
          </cell>
          <cell r="BC348" t="str">
            <v>WILBRAHAM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L348">
            <v>0</v>
          </cell>
          <cell r="BM348">
            <v>0</v>
          </cell>
          <cell r="BN348">
            <v>0</v>
          </cell>
          <cell r="CA348">
            <v>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15.325925925925931</v>
          </cell>
          <cell r="E349">
            <v>286433</v>
          </cell>
          <cell r="F349">
            <v>0</v>
          </cell>
          <cell r="G349">
            <v>14364</v>
          </cell>
          <cell r="H349">
            <v>300797</v>
          </cell>
          <cell r="J349">
            <v>14364</v>
          </cell>
          <cell r="K349">
            <v>35596.853330282895</v>
          </cell>
          <cell r="L349">
            <v>49960.853330282895</v>
          </cell>
          <cell r="N349">
            <v>250836.1466697171</v>
          </cell>
          <cell r="P349">
            <v>14364</v>
          </cell>
          <cell r="Q349">
            <v>0</v>
          </cell>
          <cell r="R349">
            <v>0</v>
          </cell>
          <cell r="S349">
            <v>35596.853330282895</v>
          </cell>
          <cell r="T349">
            <v>49960.853330282895</v>
          </cell>
          <cell r="V349">
            <v>89169.600000000006</v>
          </cell>
          <cell r="Y349">
            <v>340</v>
          </cell>
          <cell r="Z349">
            <v>15.325925925925931</v>
          </cell>
          <cell r="AA349">
            <v>0</v>
          </cell>
          <cell r="AD349">
            <v>0</v>
          </cell>
          <cell r="AE349">
            <v>286433</v>
          </cell>
          <cell r="AF349">
            <v>0</v>
          </cell>
          <cell r="AG349">
            <v>0</v>
          </cell>
          <cell r="AH349">
            <v>286433</v>
          </cell>
          <cell r="AI349">
            <v>0</v>
          </cell>
          <cell r="AJ349">
            <v>14364</v>
          </cell>
          <cell r="AK349">
            <v>300797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300797</v>
          </cell>
          <cell r="AR349">
            <v>340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BA349">
            <v>340</v>
          </cell>
          <cell r="BB349">
            <v>340</v>
          </cell>
          <cell r="BC349" t="str">
            <v>WILLIAMSBURG</v>
          </cell>
          <cell r="BD349">
            <v>286433</v>
          </cell>
          <cell r="BE349">
            <v>264794</v>
          </cell>
          <cell r="BF349">
            <v>21639</v>
          </cell>
          <cell r="BG349">
            <v>53166.6</v>
          </cell>
          <cell r="BH349">
            <v>0</v>
          </cell>
          <cell r="BL349">
            <v>0</v>
          </cell>
          <cell r="BM349">
            <v>74805.600000000006</v>
          </cell>
          <cell r="BN349">
            <v>35596.853330282895</v>
          </cell>
          <cell r="CA349">
            <v>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Y350">
            <v>341</v>
          </cell>
          <cell r="AR350">
            <v>341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BA350">
            <v>341</v>
          </cell>
          <cell r="BB350">
            <v>341</v>
          </cell>
          <cell r="BC350" t="str">
            <v>WILLIAMSTOWN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L350">
            <v>0</v>
          </cell>
          <cell r="BM350">
            <v>0</v>
          </cell>
          <cell r="BN350">
            <v>0</v>
          </cell>
          <cell r="CA350">
            <v>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4.2144638403990022</v>
          </cell>
          <cell r="E351">
            <v>63518</v>
          </cell>
          <cell r="F351">
            <v>0</v>
          </cell>
          <cell r="G351">
            <v>3952</v>
          </cell>
          <cell r="H351">
            <v>67470</v>
          </cell>
          <cell r="J351">
            <v>3952</v>
          </cell>
          <cell r="K351">
            <v>2034</v>
          </cell>
          <cell r="L351">
            <v>5986</v>
          </cell>
          <cell r="N351">
            <v>61484</v>
          </cell>
          <cell r="P351">
            <v>3952</v>
          </cell>
          <cell r="Q351">
            <v>0</v>
          </cell>
          <cell r="R351">
            <v>0</v>
          </cell>
          <cell r="S351">
            <v>2034</v>
          </cell>
          <cell r="T351">
            <v>5986</v>
          </cell>
          <cell r="V351">
            <v>15121.6</v>
          </cell>
          <cell r="Y351">
            <v>342</v>
          </cell>
          <cell r="Z351">
            <v>4.2144638403990022</v>
          </cell>
          <cell r="AA351">
            <v>0</v>
          </cell>
          <cell r="AD351">
            <v>0</v>
          </cell>
          <cell r="AE351">
            <v>63518</v>
          </cell>
          <cell r="AF351">
            <v>0</v>
          </cell>
          <cell r="AG351">
            <v>0</v>
          </cell>
          <cell r="AH351">
            <v>63518</v>
          </cell>
          <cell r="AI351">
            <v>0</v>
          </cell>
          <cell r="AJ351">
            <v>3952</v>
          </cell>
          <cell r="AK351">
            <v>67470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67470</v>
          </cell>
          <cell r="AR351">
            <v>342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BA351">
            <v>342</v>
          </cell>
          <cell r="BB351">
            <v>342</v>
          </cell>
          <cell r="BC351" t="str">
            <v>WILMINGTON</v>
          </cell>
          <cell r="BD351">
            <v>63518</v>
          </cell>
          <cell r="BE351">
            <v>61484</v>
          </cell>
          <cell r="BF351">
            <v>2034</v>
          </cell>
          <cell r="BG351">
            <v>0</v>
          </cell>
          <cell r="BH351">
            <v>9135.6</v>
          </cell>
          <cell r="BL351">
            <v>0</v>
          </cell>
          <cell r="BM351">
            <v>11169.6</v>
          </cell>
          <cell r="BN351">
            <v>2034</v>
          </cell>
          <cell r="CA351">
            <v>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23.549295774647884</v>
          </cell>
          <cell r="E352">
            <v>281838</v>
          </cell>
          <cell r="F352">
            <v>0</v>
          </cell>
          <cell r="G352">
            <v>22080</v>
          </cell>
          <cell r="H352">
            <v>303918</v>
          </cell>
          <cell r="J352">
            <v>22080</v>
          </cell>
          <cell r="K352">
            <v>26198</v>
          </cell>
          <cell r="L352">
            <v>48278</v>
          </cell>
          <cell r="N352">
            <v>255640</v>
          </cell>
          <cell r="P352">
            <v>22080</v>
          </cell>
          <cell r="Q352">
            <v>0</v>
          </cell>
          <cell r="R352">
            <v>0</v>
          </cell>
          <cell r="S352">
            <v>26198</v>
          </cell>
          <cell r="T352">
            <v>48278</v>
          </cell>
          <cell r="V352">
            <v>48278</v>
          </cell>
          <cell r="Y352">
            <v>343</v>
          </cell>
          <cell r="Z352">
            <v>23.549295774647884</v>
          </cell>
          <cell r="AA352">
            <v>0</v>
          </cell>
          <cell r="AD352">
            <v>0</v>
          </cell>
          <cell r="AE352">
            <v>281838</v>
          </cell>
          <cell r="AF352">
            <v>0</v>
          </cell>
          <cell r="AG352">
            <v>0</v>
          </cell>
          <cell r="AH352">
            <v>281838</v>
          </cell>
          <cell r="AI352">
            <v>0</v>
          </cell>
          <cell r="AJ352">
            <v>22080</v>
          </cell>
          <cell r="AK352">
            <v>303918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303918</v>
          </cell>
          <cell r="AR352">
            <v>343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BA352">
            <v>343</v>
          </cell>
          <cell r="BB352">
            <v>343</v>
          </cell>
          <cell r="BC352" t="str">
            <v>WINCHENDON</v>
          </cell>
          <cell r="BD352">
            <v>281838</v>
          </cell>
          <cell r="BE352">
            <v>255640</v>
          </cell>
          <cell r="BF352">
            <v>26198</v>
          </cell>
          <cell r="BG352">
            <v>0</v>
          </cell>
          <cell r="BH352">
            <v>0</v>
          </cell>
          <cell r="BL352">
            <v>0</v>
          </cell>
          <cell r="BM352">
            <v>26198</v>
          </cell>
          <cell r="BN352">
            <v>26198</v>
          </cell>
          <cell r="CA352">
            <v>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1.0280289330922245</v>
          </cell>
          <cell r="E353">
            <v>19084</v>
          </cell>
          <cell r="F353">
            <v>0</v>
          </cell>
          <cell r="G353">
            <v>962</v>
          </cell>
          <cell r="H353">
            <v>20046</v>
          </cell>
          <cell r="J353">
            <v>962</v>
          </cell>
          <cell r="K353">
            <v>5482.2108998489193</v>
          </cell>
          <cell r="L353">
            <v>6444.2108998489193</v>
          </cell>
          <cell r="N353">
            <v>13601.78910015108</v>
          </cell>
          <cell r="P353">
            <v>962</v>
          </cell>
          <cell r="Q353">
            <v>0</v>
          </cell>
          <cell r="R353">
            <v>0</v>
          </cell>
          <cell r="S353">
            <v>5482.2108998489193</v>
          </cell>
          <cell r="T353">
            <v>6444.2108998489193</v>
          </cell>
          <cell r="V353">
            <v>7433.6</v>
          </cell>
          <cell r="Y353">
            <v>344</v>
          </cell>
          <cell r="Z353">
            <v>1.0280289330922245</v>
          </cell>
          <cell r="AA353">
            <v>0</v>
          </cell>
          <cell r="AD353">
            <v>0</v>
          </cell>
          <cell r="AE353">
            <v>19084</v>
          </cell>
          <cell r="AF353">
            <v>0</v>
          </cell>
          <cell r="AG353">
            <v>0</v>
          </cell>
          <cell r="AH353">
            <v>19084</v>
          </cell>
          <cell r="AI353">
            <v>0</v>
          </cell>
          <cell r="AJ353">
            <v>962</v>
          </cell>
          <cell r="AK353">
            <v>20046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20046</v>
          </cell>
          <cell r="AR353">
            <v>344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BA353">
            <v>344</v>
          </cell>
          <cell r="BB353">
            <v>344</v>
          </cell>
          <cell r="BC353" t="str">
            <v>WINCHESTER</v>
          </cell>
          <cell r="BD353">
            <v>19084</v>
          </cell>
          <cell r="BE353">
            <v>13954</v>
          </cell>
          <cell r="BF353">
            <v>5130</v>
          </cell>
          <cell r="BG353">
            <v>1341.6</v>
          </cell>
          <cell r="BH353">
            <v>0</v>
          </cell>
          <cell r="BL353">
            <v>0</v>
          </cell>
          <cell r="BM353">
            <v>6471.6</v>
          </cell>
          <cell r="BN353">
            <v>5482.2108998489193</v>
          </cell>
          <cell r="CA353">
            <v>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V354">
            <v>0</v>
          </cell>
          <cell r="Y354">
            <v>345</v>
          </cell>
          <cell r="AR354">
            <v>345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BA354">
            <v>345</v>
          </cell>
          <cell r="BB354">
            <v>345</v>
          </cell>
          <cell r="BC354" t="str">
            <v>WINDSOR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L354">
            <v>0</v>
          </cell>
          <cell r="BM354">
            <v>0</v>
          </cell>
          <cell r="BN354">
            <v>0</v>
          </cell>
          <cell r="CA354">
            <v>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22.517974471004791</v>
          </cell>
          <cell r="E355">
            <v>324636</v>
          </cell>
          <cell r="F355">
            <v>0</v>
          </cell>
          <cell r="G355">
            <v>21114</v>
          </cell>
          <cell r="H355">
            <v>345750</v>
          </cell>
          <cell r="J355">
            <v>21114</v>
          </cell>
          <cell r="K355">
            <v>0</v>
          </cell>
          <cell r="L355">
            <v>21114</v>
          </cell>
          <cell r="N355">
            <v>324636</v>
          </cell>
          <cell r="P355">
            <v>21114</v>
          </cell>
          <cell r="Q355">
            <v>0</v>
          </cell>
          <cell r="R355">
            <v>0</v>
          </cell>
          <cell r="S355">
            <v>0</v>
          </cell>
          <cell r="T355">
            <v>21114</v>
          </cell>
          <cell r="V355">
            <v>93782</v>
          </cell>
          <cell r="Y355">
            <v>346</v>
          </cell>
          <cell r="Z355">
            <v>22.517974471004791</v>
          </cell>
          <cell r="AA355">
            <v>0</v>
          </cell>
          <cell r="AD355">
            <v>0</v>
          </cell>
          <cell r="AE355">
            <v>324636</v>
          </cell>
          <cell r="AF355">
            <v>0</v>
          </cell>
          <cell r="AG355">
            <v>0</v>
          </cell>
          <cell r="AH355">
            <v>324636</v>
          </cell>
          <cell r="AI355">
            <v>0</v>
          </cell>
          <cell r="AJ355">
            <v>21114</v>
          </cell>
          <cell r="AK355">
            <v>345750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345750</v>
          </cell>
          <cell r="AR355">
            <v>346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BA355">
            <v>346</v>
          </cell>
          <cell r="BB355">
            <v>346</v>
          </cell>
          <cell r="BC355" t="str">
            <v>WINTHROP</v>
          </cell>
          <cell r="BD355">
            <v>324636</v>
          </cell>
          <cell r="BE355">
            <v>326540</v>
          </cell>
          <cell r="BF355">
            <v>0</v>
          </cell>
          <cell r="BG355">
            <v>0</v>
          </cell>
          <cell r="BH355">
            <v>72668</v>
          </cell>
          <cell r="BL355">
            <v>0</v>
          </cell>
          <cell r="BM355">
            <v>72668</v>
          </cell>
          <cell r="BN355">
            <v>0</v>
          </cell>
          <cell r="CA355">
            <v>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31.794678448174462</v>
          </cell>
          <cell r="E356">
            <v>574938</v>
          </cell>
          <cell r="F356">
            <v>0</v>
          </cell>
          <cell r="G356">
            <v>29811</v>
          </cell>
          <cell r="H356">
            <v>604749</v>
          </cell>
          <cell r="J356">
            <v>29811</v>
          </cell>
          <cell r="K356">
            <v>60223.540355702426</v>
          </cell>
          <cell r="L356">
            <v>90034.540355702426</v>
          </cell>
          <cell r="N356">
            <v>514714.4596442976</v>
          </cell>
          <cell r="P356">
            <v>29811</v>
          </cell>
          <cell r="Q356">
            <v>0</v>
          </cell>
          <cell r="R356">
            <v>0</v>
          </cell>
          <cell r="S356">
            <v>60223.540355702426</v>
          </cell>
          <cell r="T356">
            <v>90034.540355702426</v>
          </cell>
          <cell r="V356">
            <v>187482</v>
          </cell>
          <cell r="Y356">
            <v>347</v>
          </cell>
          <cell r="Z356">
            <v>31.794678448174462</v>
          </cell>
          <cell r="AA356">
            <v>0</v>
          </cell>
          <cell r="AD356">
            <v>0</v>
          </cell>
          <cell r="AE356">
            <v>574938</v>
          </cell>
          <cell r="AF356">
            <v>0</v>
          </cell>
          <cell r="AG356">
            <v>0</v>
          </cell>
          <cell r="AH356">
            <v>574938</v>
          </cell>
          <cell r="AI356">
            <v>0</v>
          </cell>
          <cell r="AJ356">
            <v>29811</v>
          </cell>
          <cell r="AK356">
            <v>604749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604749</v>
          </cell>
          <cell r="AR356">
            <v>347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BA356">
            <v>347</v>
          </cell>
          <cell r="BB356">
            <v>347</v>
          </cell>
          <cell r="BC356" t="str">
            <v>WOBURN</v>
          </cell>
          <cell r="BD356">
            <v>574938</v>
          </cell>
          <cell r="BE356">
            <v>546774</v>
          </cell>
          <cell r="BF356">
            <v>28164</v>
          </cell>
          <cell r="BG356">
            <v>122117.4</v>
          </cell>
          <cell r="BH356">
            <v>7389.6</v>
          </cell>
          <cell r="BL356">
            <v>0</v>
          </cell>
          <cell r="BM356">
            <v>157671</v>
          </cell>
          <cell r="BN356">
            <v>60223.540355702426</v>
          </cell>
          <cell r="CA356">
            <v>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1976.2048604303238</v>
          </cell>
          <cell r="E357">
            <v>26389274</v>
          </cell>
          <cell r="F357">
            <v>1109704</v>
          </cell>
          <cell r="G357">
            <v>1852992</v>
          </cell>
          <cell r="H357">
            <v>29351970</v>
          </cell>
          <cell r="J357">
            <v>1852992</v>
          </cell>
          <cell r="K357">
            <v>2509904.2069860878</v>
          </cell>
          <cell r="L357">
            <v>4362896.2069860883</v>
          </cell>
          <cell r="N357">
            <v>24989073.793013912</v>
          </cell>
          <cell r="P357">
            <v>1852992</v>
          </cell>
          <cell r="Q357">
            <v>0</v>
          </cell>
          <cell r="R357">
            <v>0</v>
          </cell>
          <cell r="S357">
            <v>2509904.2069860878</v>
          </cell>
          <cell r="T357">
            <v>4362896.2069860883</v>
          </cell>
          <cell r="V357">
            <v>5096621.5999999996</v>
          </cell>
          <cell r="Y357">
            <v>348</v>
          </cell>
          <cell r="Z357">
            <v>1976.2048604303238</v>
          </cell>
          <cell r="AA357">
            <v>0</v>
          </cell>
          <cell r="AD357">
            <v>0</v>
          </cell>
          <cell r="AE357">
            <v>26389274</v>
          </cell>
          <cell r="AF357">
            <v>0</v>
          </cell>
          <cell r="AG357">
            <v>0</v>
          </cell>
          <cell r="AH357">
            <v>26389274</v>
          </cell>
          <cell r="AI357">
            <v>1109704</v>
          </cell>
          <cell r="AJ357">
            <v>1852992</v>
          </cell>
          <cell r="AK357">
            <v>29351970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29351970</v>
          </cell>
          <cell r="AR357">
            <v>348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BA357">
            <v>348</v>
          </cell>
          <cell r="BB357">
            <v>348</v>
          </cell>
          <cell r="BC357" t="str">
            <v>WORCESTER</v>
          </cell>
          <cell r="BD357">
            <v>26389274</v>
          </cell>
          <cell r="BE357">
            <v>24023049</v>
          </cell>
          <cell r="BF357">
            <v>2366225</v>
          </cell>
          <cell r="BG357">
            <v>547285.79999999993</v>
          </cell>
          <cell r="BH357">
            <v>330118.80000000005</v>
          </cell>
          <cell r="BL357">
            <v>0</v>
          </cell>
          <cell r="BM357">
            <v>3243629.5999999996</v>
          </cell>
          <cell r="BN357">
            <v>2509904.2069860878</v>
          </cell>
          <cell r="CA357">
            <v>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Y358">
            <v>349</v>
          </cell>
          <cell r="AR358">
            <v>349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BA358">
            <v>349</v>
          </cell>
          <cell r="BB358">
            <v>349</v>
          </cell>
          <cell r="BC358" t="str">
            <v>WORTHINGTON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L358">
            <v>0</v>
          </cell>
          <cell r="BM358">
            <v>0</v>
          </cell>
          <cell r="BN358">
            <v>0</v>
          </cell>
          <cell r="CA358">
            <v>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44.131606387111276</v>
          </cell>
          <cell r="E359">
            <v>773150</v>
          </cell>
          <cell r="F359">
            <v>0</v>
          </cell>
          <cell r="G359">
            <v>41384</v>
          </cell>
          <cell r="H359">
            <v>814534</v>
          </cell>
          <cell r="J359">
            <v>41384</v>
          </cell>
          <cell r="K359">
            <v>113824.39583651975</v>
          </cell>
          <cell r="L359">
            <v>155208.39583651975</v>
          </cell>
          <cell r="N359">
            <v>659325.60416348022</v>
          </cell>
          <cell r="P359">
            <v>41384</v>
          </cell>
          <cell r="Q359">
            <v>0</v>
          </cell>
          <cell r="R359">
            <v>0</v>
          </cell>
          <cell r="S359">
            <v>113824.39583651975</v>
          </cell>
          <cell r="T359">
            <v>155208.39583651975</v>
          </cell>
          <cell r="V359">
            <v>312391</v>
          </cell>
          <cell r="Y359">
            <v>350</v>
          </cell>
          <cell r="Z359">
            <v>44.131606387111276</v>
          </cell>
          <cell r="AA359">
            <v>0</v>
          </cell>
          <cell r="AD359">
            <v>0</v>
          </cell>
          <cell r="AE359">
            <v>773150</v>
          </cell>
          <cell r="AF359">
            <v>0</v>
          </cell>
          <cell r="AG359">
            <v>0</v>
          </cell>
          <cell r="AH359">
            <v>773150</v>
          </cell>
          <cell r="AI359">
            <v>0</v>
          </cell>
          <cell r="AJ359">
            <v>41384</v>
          </cell>
          <cell r="AK359">
            <v>814534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814534</v>
          </cell>
          <cell r="AR359">
            <v>350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BA359">
            <v>350</v>
          </cell>
          <cell r="BB359">
            <v>350</v>
          </cell>
          <cell r="BC359" t="str">
            <v>WRENTHAM</v>
          </cell>
          <cell r="BD359">
            <v>773150</v>
          </cell>
          <cell r="BE359">
            <v>695652</v>
          </cell>
          <cell r="BF359">
            <v>77498</v>
          </cell>
          <cell r="BG359">
            <v>138370.19999999998</v>
          </cell>
          <cell r="BH359">
            <v>55138.8</v>
          </cell>
          <cell r="BL359">
            <v>0</v>
          </cell>
          <cell r="BM359">
            <v>271007</v>
          </cell>
          <cell r="BN359">
            <v>113824.39583651975</v>
          </cell>
          <cell r="CA359">
            <v>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Y360">
            <v>351</v>
          </cell>
          <cell r="AR360">
            <v>351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BA360">
            <v>351</v>
          </cell>
          <cell r="BB360">
            <v>351</v>
          </cell>
          <cell r="BC360" t="str">
            <v>YARMOUTH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L360">
            <v>0</v>
          </cell>
          <cell r="BM360">
            <v>0</v>
          </cell>
          <cell r="BN360">
            <v>0</v>
          </cell>
          <cell r="CA360">
            <v>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7.0528967254408057</v>
          </cell>
          <cell r="E361">
            <v>134598</v>
          </cell>
          <cell r="F361">
            <v>0</v>
          </cell>
          <cell r="G361">
            <v>6612</v>
          </cell>
          <cell r="H361">
            <v>141210</v>
          </cell>
          <cell r="J361">
            <v>6612</v>
          </cell>
          <cell r="K361">
            <v>23094.578762834313</v>
          </cell>
          <cell r="L361">
            <v>29706.578762834313</v>
          </cell>
          <cell r="N361">
            <v>111503.42123716569</v>
          </cell>
          <cell r="P361">
            <v>6612</v>
          </cell>
          <cell r="Q361">
            <v>0</v>
          </cell>
          <cell r="R361">
            <v>0</v>
          </cell>
          <cell r="S361">
            <v>23094.578762834313</v>
          </cell>
          <cell r="T361">
            <v>29706.578762834313</v>
          </cell>
          <cell r="V361">
            <v>52254</v>
          </cell>
          <cell r="Y361">
            <v>352</v>
          </cell>
          <cell r="Z361">
            <v>7.0528967254408057</v>
          </cell>
          <cell r="AA361">
            <v>0</v>
          </cell>
          <cell r="AD361">
            <v>0</v>
          </cell>
          <cell r="AE361">
            <v>134598</v>
          </cell>
          <cell r="AF361">
            <v>0</v>
          </cell>
          <cell r="AG361">
            <v>0</v>
          </cell>
          <cell r="AH361">
            <v>134598</v>
          </cell>
          <cell r="AI361">
            <v>0</v>
          </cell>
          <cell r="AJ361">
            <v>6612</v>
          </cell>
          <cell r="AK361">
            <v>141210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141210</v>
          </cell>
          <cell r="AR361">
            <v>352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BA361">
            <v>352</v>
          </cell>
          <cell r="BB361">
            <v>352</v>
          </cell>
          <cell r="BC361" t="str">
            <v>DEVENS</v>
          </cell>
          <cell r="BD361">
            <v>134598</v>
          </cell>
          <cell r="BE361">
            <v>113904</v>
          </cell>
          <cell r="BF361">
            <v>20694</v>
          </cell>
          <cell r="BG361">
            <v>9144</v>
          </cell>
          <cell r="BH361">
            <v>15804</v>
          </cell>
          <cell r="BL361">
            <v>0</v>
          </cell>
          <cell r="BM361">
            <v>45642</v>
          </cell>
          <cell r="BN361">
            <v>23094.578762834313</v>
          </cell>
          <cell r="CA361">
            <v>352</v>
          </cell>
        </row>
        <row r="362">
          <cell r="A362">
            <v>406</v>
          </cell>
          <cell r="B362">
            <v>406</v>
          </cell>
          <cell r="C362" t="str">
            <v>NORTHAMPTON SMITH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Y362">
            <v>406</v>
          </cell>
          <cell r="AR362">
            <v>406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BA362">
            <v>406</v>
          </cell>
          <cell r="BB362">
            <v>406</v>
          </cell>
          <cell r="BC362" t="str">
            <v>NORTHAMPTON SMITH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L362">
            <v>0</v>
          </cell>
          <cell r="BM362">
            <v>0</v>
          </cell>
          <cell r="BN362">
            <v>0</v>
          </cell>
          <cell r="CA362">
            <v>406</v>
          </cell>
        </row>
        <row r="363">
          <cell r="A363">
            <v>600</v>
          </cell>
          <cell r="B363">
            <v>701</v>
          </cell>
          <cell r="C363" t="str">
            <v>ACTON BOXBOROUGH</v>
          </cell>
          <cell r="D363">
            <v>26.196473551637279</v>
          </cell>
          <cell r="E363">
            <v>372750</v>
          </cell>
          <cell r="F363">
            <v>0</v>
          </cell>
          <cell r="G363">
            <v>24564</v>
          </cell>
          <cell r="H363">
            <v>397314</v>
          </cell>
          <cell r="J363">
            <v>24564</v>
          </cell>
          <cell r="K363">
            <v>18361.321093488186</v>
          </cell>
          <cell r="L363">
            <v>42925.321093488186</v>
          </cell>
          <cell r="N363">
            <v>354388.67890651181</v>
          </cell>
          <cell r="P363">
            <v>24564</v>
          </cell>
          <cell r="Q363">
            <v>0</v>
          </cell>
          <cell r="R363">
            <v>0</v>
          </cell>
          <cell r="S363">
            <v>18361.321093488186</v>
          </cell>
          <cell r="T363">
            <v>42925.321093488186</v>
          </cell>
          <cell r="V363">
            <v>79419</v>
          </cell>
          <cell r="Y363">
            <v>600</v>
          </cell>
          <cell r="Z363">
            <v>26.196473551637279</v>
          </cell>
          <cell r="AA363">
            <v>0</v>
          </cell>
          <cell r="AD363">
            <v>0</v>
          </cell>
          <cell r="AE363">
            <v>372750</v>
          </cell>
          <cell r="AF363">
            <v>0</v>
          </cell>
          <cell r="AG363">
            <v>0</v>
          </cell>
          <cell r="AH363">
            <v>372750</v>
          </cell>
          <cell r="AI363">
            <v>0</v>
          </cell>
          <cell r="AJ363">
            <v>24564</v>
          </cell>
          <cell r="AK363">
            <v>397314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397314</v>
          </cell>
          <cell r="AR363">
            <v>600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BA363">
            <v>600</v>
          </cell>
          <cell r="BB363">
            <v>701</v>
          </cell>
          <cell r="BC363" t="str">
            <v>ACTON BOXBOROUGH</v>
          </cell>
          <cell r="BD363">
            <v>372750</v>
          </cell>
          <cell r="BE363">
            <v>367380</v>
          </cell>
          <cell r="BF363">
            <v>5370</v>
          </cell>
          <cell r="BG363">
            <v>49485</v>
          </cell>
          <cell r="BH363">
            <v>0</v>
          </cell>
          <cell r="BL363">
            <v>0</v>
          </cell>
          <cell r="BM363">
            <v>54855</v>
          </cell>
          <cell r="BN363">
            <v>18361.321093488186</v>
          </cell>
          <cell r="CA363">
            <v>600</v>
          </cell>
        </row>
        <row r="364">
          <cell r="A364">
            <v>603</v>
          </cell>
          <cell r="B364">
            <v>702</v>
          </cell>
          <cell r="C364" t="str">
            <v>HOOSAC VALLEY</v>
          </cell>
          <cell r="D364">
            <v>79.040322580645167</v>
          </cell>
          <cell r="E364">
            <v>1118103</v>
          </cell>
          <cell r="F364">
            <v>0</v>
          </cell>
          <cell r="G364">
            <v>74109</v>
          </cell>
          <cell r="H364">
            <v>1192212</v>
          </cell>
          <cell r="J364">
            <v>74109</v>
          </cell>
          <cell r="K364">
            <v>102525</v>
          </cell>
          <cell r="L364">
            <v>176634</v>
          </cell>
          <cell r="N364">
            <v>1015578</v>
          </cell>
          <cell r="P364">
            <v>74109</v>
          </cell>
          <cell r="Q364">
            <v>0</v>
          </cell>
          <cell r="R364">
            <v>0</v>
          </cell>
          <cell r="S364">
            <v>102525</v>
          </cell>
          <cell r="T364">
            <v>176634</v>
          </cell>
          <cell r="V364">
            <v>176634</v>
          </cell>
          <cell r="Y364">
            <v>603</v>
          </cell>
          <cell r="Z364">
            <v>79.040322580645167</v>
          </cell>
          <cell r="AA364">
            <v>0</v>
          </cell>
          <cell r="AD364">
            <v>0</v>
          </cell>
          <cell r="AE364">
            <v>1118103</v>
          </cell>
          <cell r="AF364">
            <v>0</v>
          </cell>
          <cell r="AG364">
            <v>0</v>
          </cell>
          <cell r="AH364">
            <v>1118103</v>
          </cell>
          <cell r="AI364">
            <v>0</v>
          </cell>
          <cell r="AJ364">
            <v>74109</v>
          </cell>
          <cell r="AK364">
            <v>1192212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1192212</v>
          </cell>
          <cell r="AR364">
            <v>603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BA364">
            <v>603</v>
          </cell>
          <cell r="BB364">
            <v>702</v>
          </cell>
          <cell r="BC364" t="str">
            <v>ADAMS CHESHIRE</v>
          </cell>
          <cell r="BD364">
            <v>1118103</v>
          </cell>
          <cell r="BE364">
            <v>1015578</v>
          </cell>
          <cell r="BF364">
            <v>102525</v>
          </cell>
          <cell r="BG364">
            <v>0</v>
          </cell>
          <cell r="BH364">
            <v>0</v>
          </cell>
          <cell r="BL364">
            <v>0</v>
          </cell>
          <cell r="BM364">
            <v>102525</v>
          </cell>
          <cell r="BN364">
            <v>102525</v>
          </cell>
          <cell r="CA364">
            <v>603</v>
          </cell>
        </row>
        <row r="365">
          <cell r="A365">
            <v>605</v>
          </cell>
          <cell r="B365">
            <v>703</v>
          </cell>
          <cell r="C365" t="str">
            <v>AMHERST PELHAM</v>
          </cell>
          <cell r="D365">
            <v>92.237393908361682</v>
          </cell>
          <cell r="E365">
            <v>1803464</v>
          </cell>
          <cell r="F365">
            <v>0</v>
          </cell>
          <cell r="G365">
            <v>86480</v>
          </cell>
          <cell r="H365">
            <v>1889944</v>
          </cell>
          <cell r="J365">
            <v>86480</v>
          </cell>
          <cell r="K365">
            <v>186418.02591153176</v>
          </cell>
          <cell r="L365">
            <v>272898.02591153176</v>
          </cell>
          <cell r="N365">
            <v>1617045.9740884681</v>
          </cell>
          <cell r="P365">
            <v>86480</v>
          </cell>
          <cell r="Q365">
            <v>0</v>
          </cell>
          <cell r="R365">
            <v>0</v>
          </cell>
          <cell r="S365">
            <v>186418.02591153176</v>
          </cell>
          <cell r="T365">
            <v>272898.02591153176</v>
          </cell>
          <cell r="V365">
            <v>337190.19999999995</v>
          </cell>
          <cell r="Y365">
            <v>605</v>
          </cell>
          <cell r="Z365">
            <v>92.237393908361682</v>
          </cell>
          <cell r="AA365">
            <v>0</v>
          </cell>
          <cell r="AD365">
            <v>0</v>
          </cell>
          <cell r="AE365">
            <v>1803464</v>
          </cell>
          <cell r="AF365">
            <v>0</v>
          </cell>
          <cell r="AG365">
            <v>0</v>
          </cell>
          <cell r="AH365">
            <v>1803464</v>
          </cell>
          <cell r="AI365">
            <v>0</v>
          </cell>
          <cell r="AJ365">
            <v>86480</v>
          </cell>
          <cell r="AK365">
            <v>1889944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1889944</v>
          </cell>
          <cell r="AR365">
            <v>605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BA365">
            <v>605</v>
          </cell>
          <cell r="BB365">
            <v>703</v>
          </cell>
          <cell r="BC365" t="str">
            <v>AMHERST PELHAM</v>
          </cell>
          <cell r="BD365">
            <v>1803464</v>
          </cell>
          <cell r="BE365">
            <v>1633222</v>
          </cell>
          <cell r="BF365">
            <v>170242</v>
          </cell>
          <cell r="BG365">
            <v>61615.799999999996</v>
          </cell>
          <cell r="BH365">
            <v>18852.400000000001</v>
          </cell>
          <cell r="BL365">
            <v>0</v>
          </cell>
          <cell r="BM365">
            <v>250710.19999999998</v>
          </cell>
          <cell r="BN365">
            <v>186418.02591153176</v>
          </cell>
          <cell r="CA365">
            <v>605</v>
          </cell>
        </row>
        <row r="366">
          <cell r="A366">
            <v>610</v>
          </cell>
          <cell r="B366">
            <v>704</v>
          </cell>
          <cell r="C366" t="str">
            <v>ASHBURNHAM WESTMINSTER</v>
          </cell>
          <cell r="D366">
            <v>19.772235427679423</v>
          </cell>
          <cell r="E366">
            <v>264330</v>
          </cell>
          <cell r="F366">
            <v>0</v>
          </cell>
          <cell r="G366">
            <v>18540</v>
          </cell>
          <cell r="H366">
            <v>282870</v>
          </cell>
          <cell r="J366">
            <v>18540</v>
          </cell>
          <cell r="K366">
            <v>56376.056585224411</v>
          </cell>
          <cell r="L366">
            <v>74916.056585224404</v>
          </cell>
          <cell r="N366">
            <v>207953.9434147756</v>
          </cell>
          <cell r="P366">
            <v>18540</v>
          </cell>
          <cell r="Q366">
            <v>0</v>
          </cell>
          <cell r="R366">
            <v>0</v>
          </cell>
          <cell r="S366">
            <v>56376.056585224411</v>
          </cell>
          <cell r="T366">
            <v>74916.056585224404</v>
          </cell>
          <cell r="V366">
            <v>124962.4</v>
          </cell>
          <cell r="Y366">
            <v>610</v>
          </cell>
          <cell r="Z366">
            <v>19.772235427679423</v>
          </cell>
          <cell r="AA366">
            <v>0</v>
          </cell>
          <cell r="AD366">
            <v>0</v>
          </cell>
          <cell r="AE366">
            <v>264330</v>
          </cell>
          <cell r="AF366">
            <v>0</v>
          </cell>
          <cell r="AG366">
            <v>0</v>
          </cell>
          <cell r="AH366">
            <v>264330</v>
          </cell>
          <cell r="AI366">
            <v>0</v>
          </cell>
          <cell r="AJ366">
            <v>18540</v>
          </cell>
          <cell r="AK366">
            <v>282870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282870</v>
          </cell>
          <cell r="AR366">
            <v>610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BA366">
            <v>610</v>
          </cell>
          <cell r="BB366">
            <v>704</v>
          </cell>
          <cell r="BC366" t="str">
            <v>ASHBURNHAM WESTMINSTER</v>
          </cell>
          <cell r="BD366">
            <v>264330</v>
          </cell>
          <cell r="BE366">
            <v>222069</v>
          </cell>
          <cell r="BF366">
            <v>42261</v>
          </cell>
          <cell r="BG366">
            <v>53765.4</v>
          </cell>
          <cell r="BH366">
            <v>10396</v>
          </cell>
          <cell r="BL366">
            <v>0</v>
          </cell>
          <cell r="BM366">
            <v>106422.39999999999</v>
          </cell>
          <cell r="BN366">
            <v>56376.056585224411</v>
          </cell>
          <cell r="CA366">
            <v>610</v>
          </cell>
        </row>
        <row r="367">
          <cell r="A367">
            <v>615</v>
          </cell>
          <cell r="B367">
            <v>705</v>
          </cell>
          <cell r="C367" t="str">
            <v>ATHOL ROYALSTON</v>
          </cell>
          <cell r="D367">
            <v>5.2126711144057314</v>
          </cell>
          <cell r="E367">
            <v>60603</v>
          </cell>
          <cell r="F367">
            <v>0</v>
          </cell>
          <cell r="G367">
            <v>4884</v>
          </cell>
          <cell r="H367">
            <v>65487</v>
          </cell>
          <cell r="J367">
            <v>4884</v>
          </cell>
          <cell r="K367">
            <v>12723.32540931123</v>
          </cell>
          <cell r="L367">
            <v>17607.32540931123</v>
          </cell>
          <cell r="N367">
            <v>47879.674590688766</v>
          </cell>
          <cell r="P367">
            <v>4884</v>
          </cell>
          <cell r="Q367">
            <v>0</v>
          </cell>
          <cell r="R367">
            <v>0</v>
          </cell>
          <cell r="S367">
            <v>12723.32540931123</v>
          </cell>
          <cell r="T367">
            <v>17607.32540931123</v>
          </cell>
          <cell r="V367">
            <v>34649.799999999996</v>
          </cell>
          <cell r="Y367">
            <v>615</v>
          </cell>
          <cell r="Z367">
            <v>5.2126711144057314</v>
          </cell>
          <cell r="AA367">
            <v>0</v>
          </cell>
          <cell r="AD367">
            <v>0</v>
          </cell>
          <cell r="AE367">
            <v>60603</v>
          </cell>
          <cell r="AF367">
            <v>0</v>
          </cell>
          <cell r="AG367">
            <v>0</v>
          </cell>
          <cell r="AH367">
            <v>60603</v>
          </cell>
          <cell r="AI367">
            <v>0</v>
          </cell>
          <cell r="AJ367">
            <v>4884</v>
          </cell>
          <cell r="AK367">
            <v>65487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65487</v>
          </cell>
          <cell r="AR367">
            <v>615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BA367">
            <v>615</v>
          </cell>
          <cell r="BB367">
            <v>705</v>
          </cell>
          <cell r="BC367" t="str">
            <v>ATHOL ROYALSTON</v>
          </cell>
          <cell r="BD367">
            <v>60603</v>
          </cell>
          <cell r="BE367">
            <v>51091</v>
          </cell>
          <cell r="BF367">
            <v>9512</v>
          </cell>
          <cell r="BG367">
            <v>12232.199999999999</v>
          </cell>
          <cell r="BH367">
            <v>8021.6</v>
          </cell>
          <cell r="BL367">
            <v>0</v>
          </cell>
          <cell r="BM367">
            <v>29765.799999999996</v>
          </cell>
          <cell r="BN367">
            <v>12723.32540931123</v>
          </cell>
          <cell r="CA367">
            <v>615</v>
          </cell>
        </row>
        <row r="368">
          <cell r="A368">
            <v>616</v>
          </cell>
          <cell r="B368">
            <v>616</v>
          </cell>
          <cell r="C368" t="str">
            <v>AYER SHIRLEY</v>
          </cell>
          <cell r="D368">
            <v>67.666138941119428</v>
          </cell>
          <cell r="E368">
            <v>1009414</v>
          </cell>
          <cell r="F368">
            <v>0</v>
          </cell>
          <cell r="G368">
            <v>63448</v>
          </cell>
          <cell r="H368">
            <v>1072862</v>
          </cell>
          <cell r="J368">
            <v>63448</v>
          </cell>
          <cell r="K368">
            <v>62821.625467776918</v>
          </cell>
          <cell r="L368">
            <v>126269.62546777692</v>
          </cell>
          <cell r="N368">
            <v>946592.3745322231</v>
          </cell>
          <cell r="P368">
            <v>63448</v>
          </cell>
          <cell r="Q368">
            <v>0</v>
          </cell>
          <cell r="R368">
            <v>0</v>
          </cell>
          <cell r="S368">
            <v>62821.625467776918</v>
          </cell>
          <cell r="T368">
            <v>126269.62546777692</v>
          </cell>
          <cell r="V368">
            <v>164199.6</v>
          </cell>
          <cell r="Y368">
            <v>616</v>
          </cell>
          <cell r="Z368">
            <v>67.666138941119428</v>
          </cell>
          <cell r="AA368">
            <v>0</v>
          </cell>
          <cell r="AD368">
            <v>0</v>
          </cell>
          <cell r="AE368">
            <v>1009414</v>
          </cell>
          <cell r="AF368">
            <v>0</v>
          </cell>
          <cell r="AG368">
            <v>0</v>
          </cell>
          <cell r="AH368">
            <v>1009414</v>
          </cell>
          <cell r="AI368">
            <v>0</v>
          </cell>
          <cell r="AJ368">
            <v>63448</v>
          </cell>
          <cell r="AK368">
            <v>1072862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1072862</v>
          </cell>
          <cell r="AR368">
            <v>616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BA368">
            <v>616</v>
          </cell>
          <cell r="BB368">
            <v>616</v>
          </cell>
          <cell r="BC368" t="str">
            <v>AYER SHIRLEY</v>
          </cell>
          <cell r="BD368">
            <v>1009414</v>
          </cell>
          <cell r="BE368">
            <v>960095</v>
          </cell>
          <cell r="BF368">
            <v>49319</v>
          </cell>
          <cell r="BG368">
            <v>51432.6</v>
          </cell>
          <cell r="BH368">
            <v>0</v>
          </cell>
          <cell r="BL368">
            <v>0</v>
          </cell>
          <cell r="BM368">
            <v>100751.6</v>
          </cell>
          <cell r="BN368">
            <v>62821.625467776918</v>
          </cell>
          <cell r="CA368">
            <v>616</v>
          </cell>
        </row>
        <row r="369">
          <cell r="A369">
            <v>618</v>
          </cell>
          <cell r="B369">
            <v>706</v>
          </cell>
          <cell r="C369" t="str">
            <v>BERKSHIRE HILLS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848</v>
          </cell>
          <cell r="Y369">
            <v>618</v>
          </cell>
          <cell r="AR369">
            <v>618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BA369">
            <v>618</v>
          </cell>
          <cell r="BB369">
            <v>706</v>
          </cell>
          <cell r="BC369" t="str">
            <v>BERKSHIRE HILLS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848</v>
          </cell>
          <cell r="BL369">
            <v>0</v>
          </cell>
          <cell r="BM369">
            <v>848</v>
          </cell>
          <cell r="BN369">
            <v>0</v>
          </cell>
          <cell r="CA369">
            <v>618</v>
          </cell>
        </row>
        <row r="370">
          <cell r="A370">
            <v>620</v>
          </cell>
          <cell r="B370">
            <v>707</v>
          </cell>
          <cell r="C370" t="str">
            <v>BERLIN BOYLSTON</v>
          </cell>
          <cell r="D370">
            <v>12.046265998101026</v>
          </cell>
          <cell r="E370">
            <v>213462</v>
          </cell>
          <cell r="F370">
            <v>0</v>
          </cell>
          <cell r="G370">
            <v>11298</v>
          </cell>
          <cell r="H370">
            <v>224760</v>
          </cell>
          <cell r="J370">
            <v>11298</v>
          </cell>
          <cell r="K370">
            <v>14323.843466601222</v>
          </cell>
          <cell r="L370">
            <v>25621.843466601222</v>
          </cell>
          <cell r="N370">
            <v>199138.15653339878</v>
          </cell>
          <cell r="P370">
            <v>11298</v>
          </cell>
          <cell r="Q370">
            <v>0</v>
          </cell>
          <cell r="R370">
            <v>0</v>
          </cell>
          <cell r="S370">
            <v>14323.843466601222</v>
          </cell>
          <cell r="T370">
            <v>25621.843466601222</v>
          </cell>
          <cell r="V370">
            <v>26733.8</v>
          </cell>
          <cell r="Y370">
            <v>620</v>
          </cell>
          <cell r="Z370">
            <v>12.046265998101026</v>
          </cell>
          <cell r="AA370">
            <v>0</v>
          </cell>
          <cell r="AD370">
            <v>0</v>
          </cell>
          <cell r="AE370">
            <v>213462</v>
          </cell>
          <cell r="AF370">
            <v>0</v>
          </cell>
          <cell r="AG370">
            <v>0</v>
          </cell>
          <cell r="AH370">
            <v>213462</v>
          </cell>
          <cell r="AI370">
            <v>0</v>
          </cell>
          <cell r="AJ370">
            <v>11298</v>
          </cell>
          <cell r="AK370">
            <v>224760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224760</v>
          </cell>
          <cell r="AR370">
            <v>620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BA370">
            <v>620</v>
          </cell>
          <cell r="BB370">
            <v>707</v>
          </cell>
          <cell r="BC370" t="str">
            <v>BERLIN BOYLSTON</v>
          </cell>
          <cell r="BD370">
            <v>213462</v>
          </cell>
          <cell r="BE370">
            <v>199534</v>
          </cell>
          <cell r="BF370">
            <v>13928</v>
          </cell>
          <cell r="BG370">
            <v>1507.8</v>
          </cell>
          <cell r="BH370">
            <v>0</v>
          </cell>
          <cell r="BL370">
            <v>0</v>
          </cell>
          <cell r="BM370">
            <v>15435.8</v>
          </cell>
          <cell r="BN370">
            <v>14323.843466601222</v>
          </cell>
          <cell r="CA370">
            <v>620</v>
          </cell>
        </row>
        <row r="371">
          <cell r="A371">
            <v>622</v>
          </cell>
          <cell r="B371">
            <v>765</v>
          </cell>
          <cell r="C371" t="str">
            <v>BLACKSTONE MILLVILLE</v>
          </cell>
          <cell r="D371">
            <v>36.977401129943502</v>
          </cell>
          <cell r="E371">
            <v>489285</v>
          </cell>
          <cell r="F371">
            <v>0</v>
          </cell>
          <cell r="G371">
            <v>34668</v>
          </cell>
          <cell r="H371">
            <v>523953</v>
          </cell>
          <cell r="J371">
            <v>34668</v>
          </cell>
          <cell r="K371">
            <v>83580.963387435855</v>
          </cell>
          <cell r="L371">
            <v>118248.96338743586</v>
          </cell>
          <cell r="N371">
            <v>405704.03661256412</v>
          </cell>
          <cell r="P371">
            <v>34668</v>
          </cell>
          <cell r="Q371">
            <v>0</v>
          </cell>
          <cell r="R371">
            <v>0</v>
          </cell>
          <cell r="S371">
            <v>83580.963387435855</v>
          </cell>
          <cell r="T371">
            <v>118248.96338743586</v>
          </cell>
          <cell r="V371">
            <v>316315.59999999998</v>
          </cell>
          <cell r="Y371">
            <v>622</v>
          </cell>
          <cell r="Z371">
            <v>36.977401129943502</v>
          </cell>
          <cell r="AA371">
            <v>0</v>
          </cell>
          <cell r="AD371">
            <v>0</v>
          </cell>
          <cell r="AE371">
            <v>489285</v>
          </cell>
          <cell r="AF371">
            <v>0</v>
          </cell>
          <cell r="AG371">
            <v>0</v>
          </cell>
          <cell r="AH371">
            <v>489285</v>
          </cell>
          <cell r="AI371">
            <v>0</v>
          </cell>
          <cell r="AJ371">
            <v>34668</v>
          </cell>
          <cell r="AK371">
            <v>523953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523953</v>
          </cell>
          <cell r="AR371">
            <v>622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BA371">
            <v>622</v>
          </cell>
          <cell r="BB371">
            <v>765</v>
          </cell>
          <cell r="BC371" t="str">
            <v>BLACKSTONE MILLVILLE</v>
          </cell>
          <cell r="BD371">
            <v>489285</v>
          </cell>
          <cell r="BE371">
            <v>471590</v>
          </cell>
          <cell r="BF371">
            <v>17695</v>
          </cell>
          <cell r="BG371">
            <v>250965</v>
          </cell>
          <cell r="BH371">
            <v>12987.6</v>
          </cell>
          <cell r="BL371">
            <v>0</v>
          </cell>
          <cell r="BM371">
            <v>281647.59999999998</v>
          </cell>
          <cell r="BN371">
            <v>83580.963387435855</v>
          </cell>
          <cell r="CA371">
            <v>622</v>
          </cell>
        </row>
        <row r="372">
          <cell r="A372">
            <v>625</v>
          </cell>
          <cell r="B372">
            <v>710</v>
          </cell>
          <cell r="C372" t="str">
            <v>BRIDGEWATER RAYNHAM</v>
          </cell>
          <cell r="D372">
            <v>28.106956492634854</v>
          </cell>
          <cell r="E372">
            <v>384561</v>
          </cell>
          <cell r="F372">
            <v>0</v>
          </cell>
          <cell r="G372">
            <v>26351</v>
          </cell>
          <cell r="H372">
            <v>410912</v>
          </cell>
          <cell r="J372">
            <v>26351</v>
          </cell>
          <cell r="K372">
            <v>23389.467206204314</v>
          </cell>
          <cell r="L372">
            <v>49740.46720620431</v>
          </cell>
          <cell r="N372">
            <v>361171.53279379569</v>
          </cell>
          <cell r="P372">
            <v>26351</v>
          </cell>
          <cell r="Q372">
            <v>0</v>
          </cell>
          <cell r="R372">
            <v>0</v>
          </cell>
          <cell r="S372">
            <v>23389.467206204314</v>
          </cell>
          <cell r="T372">
            <v>49740.46720620431</v>
          </cell>
          <cell r="V372">
            <v>142499</v>
          </cell>
          <cell r="Y372">
            <v>625</v>
          </cell>
          <cell r="Z372">
            <v>28.106956492634854</v>
          </cell>
          <cell r="AA372">
            <v>0</v>
          </cell>
          <cell r="AD372">
            <v>0</v>
          </cell>
          <cell r="AE372">
            <v>384561</v>
          </cell>
          <cell r="AF372">
            <v>0</v>
          </cell>
          <cell r="AG372">
            <v>0</v>
          </cell>
          <cell r="AH372">
            <v>384561</v>
          </cell>
          <cell r="AI372">
            <v>0</v>
          </cell>
          <cell r="AJ372">
            <v>26351</v>
          </cell>
          <cell r="AK372">
            <v>410912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410912</v>
          </cell>
          <cell r="AR372">
            <v>625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BA372">
            <v>625</v>
          </cell>
          <cell r="BB372">
            <v>710</v>
          </cell>
          <cell r="BC372" t="str">
            <v>BRIDGEWATER RAYNHAM</v>
          </cell>
          <cell r="BD372">
            <v>384561</v>
          </cell>
          <cell r="BE372">
            <v>382052</v>
          </cell>
          <cell r="BF372">
            <v>2509</v>
          </cell>
          <cell r="BG372">
            <v>79535.399999999994</v>
          </cell>
          <cell r="BH372">
            <v>34103.599999999999</v>
          </cell>
          <cell r="BL372">
            <v>0</v>
          </cell>
          <cell r="BM372">
            <v>116148</v>
          </cell>
          <cell r="BN372">
            <v>23389.467206204314</v>
          </cell>
          <cell r="CA372">
            <v>625</v>
          </cell>
        </row>
        <row r="373">
          <cell r="A373">
            <v>632</v>
          </cell>
          <cell r="B373">
            <v>632</v>
          </cell>
          <cell r="C373" t="str">
            <v>CHESTERFIELD GOSHEN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V373">
            <v>0</v>
          </cell>
          <cell r="Y373">
            <v>632</v>
          </cell>
          <cell r="AR373">
            <v>632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BA373">
            <v>632</v>
          </cell>
          <cell r="BB373">
            <v>632</v>
          </cell>
          <cell r="BC373" t="str">
            <v>CHESTERFIELD GOSHEN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L373">
            <v>0</v>
          </cell>
          <cell r="BM373">
            <v>0</v>
          </cell>
          <cell r="BN373">
            <v>0</v>
          </cell>
          <cell r="CA373">
            <v>632</v>
          </cell>
        </row>
        <row r="374">
          <cell r="A374">
            <v>635</v>
          </cell>
          <cell r="B374">
            <v>712</v>
          </cell>
          <cell r="C374" t="str">
            <v>CENTRAL BERKSHIRE</v>
          </cell>
          <cell r="D374">
            <v>22.512137504072975</v>
          </cell>
          <cell r="E374">
            <v>351359</v>
          </cell>
          <cell r="F374">
            <v>0</v>
          </cell>
          <cell r="G374">
            <v>21111</v>
          </cell>
          <cell r="H374">
            <v>372470</v>
          </cell>
          <cell r="J374">
            <v>21111</v>
          </cell>
          <cell r="K374">
            <v>22191</v>
          </cell>
          <cell r="L374">
            <v>43302</v>
          </cell>
          <cell r="N374">
            <v>329168</v>
          </cell>
          <cell r="P374">
            <v>21111</v>
          </cell>
          <cell r="Q374">
            <v>0</v>
          </cell>
          <cell r="R374">
            <v>0</v>
          </cell>
          <cell r="S374">
            <v>22191</v>
          </cell>
          <cell r="T374">
            <v>43302</v>
          </cell>
          <cell r="V374">
            <v>65474.8</v>
          </cell>
          <cell r="Y374">
            <v>635</v>
          </cell>
          <cell r="Z374">
            <v>22.512137504072975</v>
          </cell>
          <cell r="AA374">
            <v>0</v>
          </cell>
          <cell r="AD374">
            <v>0</v>
          </cell>
          <cell r="AE374">
            <v>351359</v>
          </cell>
          <cell r="AF374">
            <v>0</v>
          </cell>
          <cell r="AG374">
            <v>0</v>
          </cell>
          <cell r="AH374">
            <v>351359</v>
          </cell>
          <cell r="AI374">
            <v>0</v>
          </cell>
          <cell r="AJ374">
            <v>21111</v>
          </cell>
          <cell r="AK374">
            <v>372470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372470</v>
          </cell>
          <cell r="AR374">
            <v>635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BA374">
            <v>635</v>
          </cell>
          <cell r="BB374">
            <v>712</v>
          </cell>
          <cell r="BC374" t="str">
            <v>CENTRAL BERKSHIRE</v>
          </cell>
          <cell r="BD374">
            <v>351359</v>
          </cell>
          <cell r="BE374">
            <v>329168</v>
          </cell>
          <cell r="BF374">
            <v>22191</v>
          </cell>
          <cell r="BG374">
            <v>0</v>
          </cell>
          <cell r="BH374">
            <v>22172.800000000003</v>
          </cell>
          <cell r="BL374">
            <v>0</v>
          </cell>
          <cell r="BM374">
            <v>44363.8</v>
          </cell>
          <cell r="BN374">
            <v>22191</v>
          </cell>
          <cell r="CA374">
            <v>635</v>
          </cell>
        </row>
        <row r="375">
          <cell r="A375">
            <v>640</v>
          </cell>
          <cell r="B375">
            <v>713</v>
          </cell>
          <cell r="C375" t="str">
            <v>CONCORD CARLISLE</v>
          </cell>
          <cell r="D375">
            <v>3.0226700251889169</v>
          </cell>
          <cell r="E375">
            <v>59080</v>
          </cell>
          <cell r="F375">
            <v>0</v>
          </cell>
          <cell r="G375">
            <v>2836</v>
          </cell>
          <cell r="H375">
            <v>61916</v>
          </cell>
          <cell r="J375">
            <v>2836</v>
          </cell>
          <cell r="K375">
            <v>1891</v>
          </cell>
          <cell r="L375">
            <v>4727</v>
          </cell>
          <cell r="N375">
            <v>57189</v>
          </cell>
          <cell r="P375">
            <v>2836</v>
          </cell>
          <cell r="Q375">
            <v>0</v>
          </cell>
          <cell r="R375">
            <v>0</v>
          </cell>
          <cell r="S375">
            <v>1891</v>
          </cell>
          <cell r="T375">
            <v>4727</v>
          </cell>
          <cell r="V375">
            <v>6642.2</v>
          </cell>
          <cell r="Y375">
            <v>640</v>
          </cell>
          <cell r="Z375">
            <v>3.0226700251889169</v>
          </cell>
          <cell r="AA375">
            <v>0</v>
          </cell>
          <cell r="AD375">
            <v>0</v>
          </cell>
          <cell r="AE375">
            <v>59080</v>
          </cell>
          <cell r="AF375">
            <v>0</v>
          </cell>
          <cell r="AG375">
            <v>0</v>
          </cell>
          <cell r="AH375">
            <v>59080</v>
          </cell>
          <cell r="AI375">
            <v>0</v>
          </cell>
          <cell r="AJ375">
            <v>2836</v>
          </cell>
          <cell r="AK375">
            <v>61916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61916</v>
          </cell>
          <cell r="AR375">
            <v>640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BA375">
            <v>640</v>
          </cell>
          <cell r="BB375">
            <v>713</v>
          </cell>
          <cell r="BC375" t="str">
            <v>CONCORD CARLISLE</v>
          </cell>
          <cell r="BD375">
            <v>59080</v>
          </cell>
          <cell r="BE375">
            <v>57189</v>
          </cell>
          <cell r="BF375">
            <v>1891</v>
          </cell>
          <cell r="BG375">
            <v>0</v>
          </cell>
          <cell r="BH375">
            <v>1915.2</v>
          </cell>
          <cell r="BL375">
            <v>0</v>
          </cell>
          <cell r="BM375">
            <v>3806.2</v>
          </cell>
          <cell r="BN375">
            <v>1891</v>
          </cell>
          <cell r="CA375">
            <v>640</v>
          </cell>
        </row>
        <row r="376">
          <cell r="A376">
            <v>645</v>
          </cell>
          <cell r="B376">
            <v>714</v>
          </cell>
          <cell r="C376" t="str">
            <v>DENNIS YARMOUTH</v>
          </cell>
          <cell r="D376">
            <v>141.69372586095915</v>
          </cell>
          <cell r="E376">
            <v>2127719</v>
          </cell>
          <cell r="F376">
            <v>0</v>
          </cell>
          <cell r="G376">
            <v>132858</v>
          </cell>
          <cell r="H376">
            <v>2260577</v>
          </cell>
          <cell r="J376">
            <v>132858</v>
          </cell>
          <cell r="K376">
            <v>180329.26648358046</v>
          </cell>
          <cell r="L376">
            <v>313187.26648358046</v>
          </cell>
          <cell r="N376">
            <v>1947389.7335164195</v>
          </cell>
          <cell r="P376">
            <v>132858</v>
          </cell>
          <cell r="Q376">
            <v>0</v>
          </cell>
          <cell r="R376">
            <v>0</v>
          </cell>
          <cell r="S376">
            <v>180329.26648358046</v>
          </cell>
          <cell r="T376">
            <v>313187.26648358046</v>
          </cell>
          <cell r="V376">
            <v>384630</v>
          </cell>
          <cell r="Y376">
            <v>645</v>
          </cell>
          <cell r="Z376">
            <v>141.69372586095915</v>
          </cell>
          <cell r="AA376">
            <v>0</v>
          </cell>
          <cell r="AD376">
            <v>0</v>
          </cell>
          <cell r="AE376">
            <v>2127719</v>
          </cell>
          <cell r="AF376">
            <v>0</v>
          </cell>
          <cell r="AG376">
            <v>0</v>
          </cell>
          <cell r="AH376">
            <v>2127719</v>
          </cell>
          <cell r="AI376">
            <v>0</v>
          </cell>
          <cell r="AJ376">
            <v>132858</v>
          </cell>
          <cell r="AK376">
            <v>2260577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2260577</v>
          </cell>
          <cell r="AR376">
            <v>645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BA376">
            <v>645</v>
          </cell>
          <cell r="BB376">
            <v>714</v>
          </cell>
          <cell r="BC376" t="str">
            <v>DENNIS YARMOUTH</v>
          </cell>
          <cell r="BD376">
            <v>2127719</v>
          </cell>
          <cell r="BE376">
            <v>1972010</v>
          </cell>
          <cell r="BF376">
            <v>155709</v>
          </cell>
          <cell r="BG376">
            <v>93780.599999999991</v>
          </cell>
          <cell r="BH376">
            <v>2282.4</v>
          </cell>
          <cell r="BL376">
            <v>0</v>
          </cell>
          <cell r="BM376">
            <v>251771.99999999997</v>
          </cell>
          <cell r="BN376">
            <v>180329.26648358046</v>
          </cell>
          <cell r="CA376">
            <v>645</v>
          </cell>
        </row>
        <row r="377">
          <cell r="A377">
            <v>650</v>
          </cell>
          <cell r="B377">
            <v>715</v>
          </cell>
          <cell r="C377" t="str">
            <v>DIGHTON REHOBOTH</v>
          </cell>
          <cell r="D377">
            <v>7.4026134053761607</v>
          </cell>
          <cell r="E377">
            <v>122472</v>
          </cell>
          <cell r="F377">
            <v>0</v>
          </cell>
          <cell r="G377">
            <v>6937</v>
          </cell>
          <cell r="H377">
            <v>129409</v>
          </cell>
          <cell r="J377">
            <v>6937</v>
          </cell>
          <cell r="K377">
            <v>20444.97100652671</v>
          </cell>
          <cell r="L377">
            <v>27381.97100652671</v>
          </cell>
          <cell r="N377">
            <v>102027.02899347329</v>
          </cell>
          <cell r="P377">
            <v>6937</v>
          </cell>
          <cell r="Q377">
            <v>0</v>
          </cell>
          <cell r="R377">
            <v>0</v>
          </cell>
          <cell r="S377">
            <v>20444.97100652671</v>
          </cell>
          <cell r="T377">
            <v>27381.97100652671</v>
          </cell>
          <cell r="V377">
            <v>60985.2</v>
          </cell>
          <cell r="Y377">
            <v>650</v>
          </cell>
          <cell r="Z377">
            <v>7.4026134053761607</v>
          </cell>
          <cell r="AA377">
            <v>0</v>
          </cell>
          <cell r="AD377">
            <v>0</v>
          </cell>
          <cell r="AE377">
            <v>122472</v>
          </cell>
          <cell r="AF377">
            <v>0</v>
          </cell>
          <cell r="AG377">
            <v>0</v>
          </cell>
          <cell r="AH377">
            <v>122472</v>
          </cell>
          <cell r="AI377">
            <v>0</v>
          </cell>
          <cell r="AJ377">
            <v>6937</v>
          </cell>
          <cell r="AK377">
            <v>129409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129409</v>
          </cell>
          <cell r="AR377">
            <v>650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BA377">
            <v>650</v>
          </cell>
          <cell r="BB377">
            <v>715</v>
          </cell>
          <cell r="BC377" t="str">
            <v>DIGHTON REHOBOTH</v>
          </cell>
          <cell r="BD377">
            <v>122472</v>
          </cell>
          <cell r="BE377">
            <v>108602</v>
          </cell>
          <cell r="BF377">
            <v>13870</v>
          </cell>
          <cell r="BG377">
            <v>25044.6</v>
          </cell>
          <cell r="BH377">
            <v>15133.6</v>
          </cell>
          <cell r="BL377">
            <v>0</v>
          </cell>
          <cell r="BM377">
            <v>54048.2</v>
          </cell>
          <cell r="BN377">
            <v>20444.97100652671</v>
          </cell>
          <cell r="CA377">
            <v>650</v>
          </cell>
        </row>
        <row r="378">
          <cell r="A378">
            <v>655</v>
          </cell>
          <cell r="B378">
            <v>716</v>
          </cell>
          <cell r="C378" t="str">
            <v>DOVER SHERBORN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V378">
            <v>0</v>
          </cell>
          <cell r="Y378">
            <v>655</v>
          </cell>
          <cell r="AR378">
            <v>655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BA378">
            <v>655</v>
          </cell>
          <cell r="BB378">
            <v>716</v>
          </cell>
          <cell r="BC378" t="str">
            <v>DOVER SHERBORN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L378">
            <v>0</v>
          </cell>
          <cell r="BM378">
            <v>0</v>
          </cell>
          <cell r="BN378">
            <v>0</v>
          </cell>
          <cell r="CA378">
            <v>655</v>
          </cell>
        </row>
        <row r="379">
          <cell r="A379">
            <v>658</v>
          </cell>
          <cell r="B379">
            <v>780</v>
          </cell>
          <cell r="C379" t="str">
            <v>DUDLEY CHARLTON</v>
          </cell>
          <cell r="D379">
            <v>11.334736842105265</v>
          </cell>
          <cell r="E379">
            <v>128431</v>
          </cell>
          <cell r="F379">
            <v>0</v>
          </cell>
          <cell r="G379">
            <v>10622</v>
          </cell>
          <cell r="H379">
            <v>139053</v>
          </cell>
          <cell r="J379">
            <v>10622</v>
          </cell>
          <cell r="K379">
            <v>20714.814176184689</v>
          </cell>
          <cell r="L379">
            <v>31336.814176184689</v>
          </cell>
          <cell r="N379">
            <v>107716.18582381531</v>
          </cell>
          <cell r="P379">
            <v>10622</v>
          </cell>
          <cell r="Q379">
            <v>0</v>
          </cell>
          <cell r="R379">
            <v>0</v>
          </cell>
          <cell r="S379">
            <v>20714.814176184689</v>
          </cell>
          <cell r="T379">
            <v>31336.814176184689</v>
          </cell>
          <cell r="V379">
            <v>48115.399999999994</v>
          </cell>
          <cell r="Y379">
            <v>658</v>
          </cell>
          <cell r="Z379">
            <v>11.334736842105265</v>
          </cell>
          <cell r="AA379">
            <v>0</v>
          </cell>
          <cell r="AD379">
            <v>0</v>
          </cell>
          <cell r="AE379">
            <v>128431</v>
          </cell>
          <cell r="AF379">
            <v>0</v>
          </cell>
          <cell r="AG379">
            <v>0</v>
          </cell>
          <cell r="AH379">
            <v>128431</v>
          </cell>
          <cell r="AI379">
            <v>0</v>
          </cell>
          <cell r="AJ379">
            <v>10622</v>
          </cell>
          <cell r="AK379">
            <v>139053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139053</v>
          </cell>
          <cell r="AR379">
            <v>658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BA379">
            <v>658</v>
          </cell>
          <cell r="BB379">
            <v>780</v>
          </cell>
          <cell r="BC379" t="str">
            <v>DUDLEY CHARLTON</v>
          </cell>
          <cell r="BD379">
            <v>128431</v>
          </cell>
          <cell r="BE379">
            <v>113608</v>
          </cell>
          <cell r="BF379">
            <v>14823</v>
          </cell>
          <cell r="BG379">
            <v>22442.399999999998</v>
          </cell>
          <cell r="BH379">
            <v>228</v>
          </cell>
          <cell r="BL379">
            <v>0</v>
          </cell>
          <cell r="BM379">
            <v>37493.399999999994</v>
          </cell>
          <cell r="BN379">
            <v>20714.814176184689</v>
          </cell>
          <cell r="CA379">
            <v>658</v>
          </cell>
        </row>
        <row r="380">
          <cell r="A380">
            <v>660</v>
          </cell>
          <cell r="B380">
            <v>776</v>
          </cell>
          <cell r="C380" t="str">
            <v>NAUSET</v>
          </cell>
          <cell r="D380">
            <v>63.101333682008374</v>
          </cell>
          <cell r="E380">
            <v>1272225</v>
          </cell>
          <cell r="F380">
            <v>0</v>
          </cell>
          <cell r="G380">
            <v>59165</v>
          </cell>
          <cell r="H380">
            <v>1331390</v>
          </cell>
          <cell r="J380">
            <v>59165</v>
          </cell>
          <cell r="K380">
            <v>93788</v>
          </cell>
          <cell r="L380">
            <v>152953</v>
          </cell>
          <cell r="N380">
            <v>1178437</v>
          </cell>
          <cell r="P380">
            <v>59165</v>
          </cell>
          <cell r="Q380">
            <v>0</v>
          </cell>
          <cell r="R380">
            <v>0</v>
          </cell>
          <cell r="S380">
            <v>93788</v>
          </cell>
          <cell r="T380">
            <v>152953</v>
          </cell>
          <cell r="V380">
            <v>152953</v>
          </cell>
          <cell r="Y380">
            <v>660</v>
          </cell>
          <cell r="Z380">
            <v>63.101333682008374</v>
          </cell>
          <cell r="AA380">
            <v>0</v>
          </cell>
          <cell r="AD380">
            <v>0</v>
          </cell>
          <cell r="AE380">
            <v>1272225</v>
          </cell>
          <cell r="AF380">
            <v>0</v>
          </cell>
          <cell r="AG380">
            <v>0</v>
          </cell>
          <cell r="AH380">
            <v>1272225</v>
          </cell>
          <cell r="AI380">
            <v>0</v>
          </cell>
          <cell r="AJ380">
            <v>59165</v>
          </cell>
          <cell r="AK380">
            <v>1331390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1331390</v>
          </cell>
          <cell r="AR380">
            <v>660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BA380">
            <v>660</v>
          </cell>
          <cell r="BB380">
            <v>776</v>
          </cell>
          <cell r="BC380" t="str">
            <v>NAUSET</v>
          </cell>
          <cell r="BD380">
            <v>1272225</v>
          </cell>
          <cell r="BE380">
            <v>1178437</v>
          </cell>
          <cell r="BF380">
            <v>93788</v>
          </cell>
          <cell r="BG380">
            <v>0</v>
          </cell>
          <cell r="BH380">
            <v>0</v>
          </cell>
          <cell r="BL380">
            <v>0</v>
          </cell>
          <cell r="BM380">
            <v>93788</v>
          </cell>
          <cell r="BN380">
            <v>93788</v>
          </cell>
          <cell r="CA380">
            <v>660</v>
          </cell>
        </row>
        <row r="381">
          <cell r="A381">
            <v>662</v>
          </cell>
          <cell r="B381">
            <v>788</v>
          </cell>
          <cell r="C381" t="str">
            <v>FARMINGTON RIVER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V381">
            <v>0</v>
          </cell>
          <cell r="Y381">
            <v>662</v>
          </cell>
          <cell r="AR381">
            <v>662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BA381">
            <v>662</v>
          </cell>
          <cell r="BB381">
            <v>788</v>
          </cell>
          <cell r="BC381" t="str">
            <v>FARMINGTON RIVER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L381">
            <v>0</v>
          </cell>
          <cell r="BM381">
            <v>0</v>
          </cell>
          <cell r="BN381">
            <v>0</v>
          </cell>
          <cell r="CA381">
            <v>662</v>
          </cell>
        </row>
        <row r="382">
          <cell r="A382">
            <v>665</v>
          </cell>
          <cell r="B382">
            <v>718</v>
          </cell>
          <cell r="C382" t="str">
            <v>FREETOWN LAKEVILLE</v>
          </cell>
          <cell r="D382">
            <v>12.847506333317767</v>
          </cell>
          <cell r="E382">
            <v>188063</v>
          </cell>
          <cell r="F382">
            <v>0</v>
          </cell>
          <cell r="G382">
            <v>12050</v>
          </cell>
          <cell r="H382">
            <v>200113</v>
          </cell>
          <cell r="J382">
            <v>12050</v>
          </cell>
          <cell r="K382">
            <v>23473</v>
          </cell>
          <cell r="L382">
            <v>35523</v>
          </cell>
          <cell r="N382">
            <v>164590</v>
          </cell>
          <cell r="P382">
            <v>12050</v>
          </cell>
          <cell r="Q382">
            <v>0</v>
          </cell>
          <cell r="R382">
            <v>0</v>
          </cell>
          <cell r="S382">
            <v>23473</v>
          </cell>
          <cell r="T382">
            <v>35523</v>
          </cell>
          <cell r="V382">
            <v>35932.6</v>
          </cell>
          <cell r="Y382">
            <v>665</v>
          </cell>
          <cell r="Z382">
            <v>12.847506333317767</v>
          </cell>
          <cell r="AA382">
            <v>0</v>
          </cell>
          <cell r="AD382">
            <v>0</v>
          </cell>
          <cell r="AE382">
            <v>188063</v>
          </cell>
          <cell r="AF382">
            <v>0</v>
          </cell>
          <cell r="AG382">
            <v>0</v>
          </cell>
          <cell r="AH382">
            <v>188063</v>
          </cell>
          <cell r="AI382">
            <v>0</v>
          </cell>
          <cell r="AJ382">
            <v>12050</v>
          </cell>
          <cell r="AK382">
            <v>200113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200113</v>
          </cell>
          <cell r="AR382">
            <v>665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BA382">
            <v>665</v>
          </cell>
          <cell r="BB382">
            <v>718</v>
          </cell>
          <cell r="BC382" t="str">
            <v>FREETOWN LAKEVILLE</v>
          </cell>
          <cell r="BD382">
            <v>188063</v>
          </cell>
          <cell r="BE382">
            <v>164590</v>
          </cell>
          <cell r="BF382">
            <v>23473</v>
          </cell>
          <cell r="BG382">
            <v>0</v>
          </cell>
          <cell r="BH382">
            <v>409.6</v>
          </cell>
          <cell r="BL382">
            <v>0</v>
          </cell>
          <cell r="BM382">
            <v>23882.6</v>
          </cell>
          <cell r="BN382">
            <v>23473</v>
          </cell>
          <cell r="CA382">
            <v>665</v>
          </cell>
        </row>
        <row r="383">
          <cell r="A383">
            <v>670</v>
          </cell>
          <cell r="B383">
            <v>720</v>
          </cell>
          <cell r="C383" t="str">
            <v>FRONTIER</v>
          </cell>
          <cell r="D383">
            <v>50.170261757358503</v>
          </cell>
          <cell r="E383">
            <v>1013394</v>
          </cell>
          <cell r="F383">
            <v>0</v>
          </cell>
          <cell r="G383">
            <v>47040</v>
          </cell>
          <cell r="H383">
            <v>1060434</v>
          </cell>
          <cell r="J383">
            <v>47040</v>
          </cell>
          <cell r="K383">
            <v>145777.73365289925</v>
          </cell>
          <cell r="L383">
            <v>192817.73365289925</v>
          </cell>
          <cell r="N383">
            <v>867616.26634710073</v>
          </cell>
          <cell r="P383">
            <v>47040</v>
          </cell>
          <cell r="Q383">
            <v>0</v>
          </cell>
          <cell r="R383">
            <v>0</v>
          </cell>
          <cell r="S383">
            <v>145777.73365289925</v>
          </cell>
          <cell r="T383">
            <v>192817.73365289925</v>
          </cell>
          <cell r="V383">
            <v>253201</v>
          </cell>
          <cell r="Y383">
            <v>670</v>
          </cell>
          <cell r="Z383">
            <v>50.170261757358503</v>
          </cell>
          <cell r="AA383">
            <v>0</v>
          </cell>
          <cell r="AD383">
            <v>0</v>
          </cell>
          <cell r="AE383">
            <v>1013394</v>
          </cell>
          <cell r="AF383">
            <v>0</v>
          </cell>
          <cell r="AG383">
            <v>0</v>
          </cell>
          <cell r="AH383">
            <v>1013394</v>
          </cell>
          <cell r="AI383">
            <v>0</v>
          </cell>
          <cell r="AJ383">
            <v>47040</v>
          </cell>
          <cell r="AK383">
            <v>1060434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1060434</v>
          </cell>
          <cell r="AR383">
            <v>670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BA383">
            <v>670</v>
          </cell>
          <cell r="BB383">
            <v>720</v>
          </cell>
          <cell r="BC383" t="str">
            <v>FRONTIER</v>
          </cell>
          <cell r="BD383">
            <v>1013394</v>
          </cell>
          <cell r="BE383">
            <v>889112</v>
          </cell>
          <cell r="BF383">
            <v>124282</v>
          </cell>
          <cell r="BG383">
            <v>81879</v>
          </cell>
          <cell r="BH383">
            <v>0</v>
          </cell>
          <cell r="BL383">
            <v>0</v>
          </cell>
          <cell r="BM383">
            <v>206161</v>
          </cell>
          <cell r="BN383">
            <v>145777.73365289925</v>
          </cell>
          <cell r="CA383">
            <v>670</v>
          </cell>
        </row>
        <row r="384">
          <cell r="A384">
            <v>672</v>
          </cell>
          <cell r="B384">
            <v>721</v>
          </cell>
          <cell r="C384" t="str">
            <v>GATEWAY</v>
          </cell>
          <cell r="D384">
            <v>3.0889043102783549</v>
          </cell>
          <cell r="E384">
            <v>59829</v>
          </cell>
          <cell r="F384">
            <v>0</v>
          </cell>
          <cell r="G384">
            <v>2897</v>
          </cell>
          <cell r="H384">
            <v>62726</v>
          </cell>
          <cell r="J384">
            <v>2897</v>
          </cell>
          <cell r="K384">
            <v>8696</v>
          </cell>
          <cell r="L384">
            <v>11593</v>
          </cell>
          <cell r="N384">
            <v>51133</v>
          </cell>
          <cell r="P384">
            <v>2897</v>
          </cell>
          <cell r="Q384">
            <v>0</v>
          </cell>
          <cell r="R384">
            <v>0</v>
          </cell>
          <cell r="S384">
            <v>8696</v>
          </cell>
          <cell r="T384">
            <v>11593</v>
          </cell>
          <cell r="V384">
            <v>14965.8</v>
          </cell>
          <cell r="Y384">
            <v>672</v>
          </cell>
          <cell r="Z384">
            <v>3.0889043102783549</v>
          </cell>
          <cell r="AA384">
            <v>0</v>
          </cell>
          <cell r="AD384">
            <v>0</v>
          </cell>
          <cell r="AE384">
            <v>59829</v>
          </cell>
          <cell r="AF384">
            <v>0</v>
          </cell>
          <cell r="AG384">
            <v>0</v>
          </cell>
          <cell r="AH384">
            <v>59829</v>
          </cell>
          <cell r="AI384">
            <v>0</v>
          </cell>
          <cell r="AJ384">
            <v>2897</v>
          </cell>
          <cell r="AK384">
            <v>62726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62726</v>
          </cell>
          <cell r="AR384">
            <v>672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BA384">
            <v>672</v>
          </cell>
          <cell r="BB384">
            <v>721</v>
          </cell>
          <cell r="BC384" t="str">
            <v>GATEWAY</v>
          </cell>
          <cell r="BD384">
            <v>59829</v>
          </cell>
          <cell r="BE384">
            <v>51133</v>
          </cell>
          <cell r="BF384">
            <v>8696</v>
          </cell>
          <cell r="BG384">
            <v>0</v>
          </cell>
          <cell r="BH384">
            <v>3372.8</v>
          </cell>
          <cell r="BL384">
            <v>0</v>
          </cell>
          <cell r="BM384">
            <v>12068.8</v>
          </cell>
          <cell r="BN384">
            <v>8696</v>
          </cell>
          <cell r="CA384">
            <v>672</v>
          </cell>
        </row>
        <row r="385">
          <cell r="A385">
            <v>673</v>
          </cell>
          <cell r="B385">
            <v>772</v>
          </cell>
          <cell r="C385" t="str">
            <v>GROTON DUNSTABLE</v>
          </cell>
          <cell r="D385">
            <v>43.273751784963764</v>
          </cell>
          <cell r="E385">
            <v>692688</v>
          </cell>
          <cell r="F385">
            <v>0</v>
          </cell>
          <cell r="G385">
            <v>40577</v>
          </cell>
          <cell r="H385">
            <v>733265</v>
          </cell>
          <cell r="J385">
            <v>40577</v>
          </cell>
          <cell r="K385">
            <v>18951</v>
          </cell>
          <cell r="L385">
            <v>59528</v>
          </cell>
          <cell r="N385">
            <v>673737</v>
          </cell>
          <cell r="P385">
            <v>40577</v>
          </cell>
          <cell r="Q385">
            <v>0</v>
          </cell>
          <cell r="R385">
            <v>0</v>
          </cell>
          <cell r="S385">
            <v>18951</v>
          </cell>
          <cell r="T385">
            <v>59528</v>
          </cell>
          <cell r="V385">
            <v>98797.200000000012</v>
          </cell>
          <cell r="Y385">
            <v>673</v>
          </cell>
          <cell r="Z385">
            <v>43.273751784963764</v>
          </cell>
          <cell r="AA385">
            <v>0</v>
          </cell>
          <cell r="AD385">
            <v>0</v>
          </cell>
          <cell r="AE385">
            <v>692688</v>
          </cell>
          <cell r="AF385">
            <v>0</v>
          </cell>
          <cell r="AG385">
            <v>0</v>
          </cell>
          <cell r="AH385">
            <v>692688</v>
          </cell>
          <cell r="AI385">
            <v>0</v>
          </cell>
          <cell r="AJ385">
            <v>40577</v>
          </cell>
          <cell r="AK385">
            <v>733265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733265</v>
          </cell>
          <cell r="AR385">
            <v>673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BA385">
            <v>673</v>
          </cell>
          <cell r="BB385">
            <v>772</v>
          </cell>
          <cell r="BC385" t="str">
            <v>GROTON DUNSTABLE</v>
          </cell>
          <cell r="BD385">
            <v>692688</v>
          </cell>
          <cell r="BE385">
            <v>673737</v>
          </cell>
          <cell r="BF385">
            <v>18951</v>
          </cell>
          <cell r="BG385">
            <v>0</v>
          </cell>
          <cell r="BH385">
            <v>39269.200000000004</v>
          </cell>
          <cell r="BL385">
            <v>0</v>
          </cell>
          <cell r="BM385">
            <v>58220.200000000004</v>
          </cell>
          <cell r="BN385">
            <v>18951</v>
          </cell>
          <cell r="CA385">
            <v>673</v>
          </cell>
        </row>
        <row r="386">
          <cell r="A386">
            <v>674</v>
          </cell>
          <cell r="B386">
            <v>764</v>
          </cell>
          <cell r="C386" t="str">
            <v>GILL MONTAGUE</v>
          </cell>
          <cell r="D386">
            <v>66.08771586836103</v>
          </cell>
          <cell r="E386">
            <v>1000183</v>
          </cell>
          <cell r="F386">
            <v>0</v>
          </cell>
          <cell r="G386">
            <v>61962</v>
          </cell>
          <cell r="H386">
            <v>1062145</v>
          </cell>
          <cell r="J386">
            <v>61962</v>
          </cell>
          <cell r="K386">
            <v>96895.57694797458</v>
          </cell>
          <cell r="L386">
            <v>158857.57694797456</v>
          </cell>
          <cell r="N386">
            <v>903287.42305202549</v>
          </cell>
          <cell r="P386">
            <v>61962</v>
          </cell>
          <cell r="Q386">
            <v>0</v>
          </cell>
          <cell r="R386">
            <v>0</v>
          </cell>
          <cell r="S386">
            <v>96895.57694797458</v>
          </cell>
          <cell r="T386">
            <v>158857.57694797456</v>
          </cell>
          <cell r="V386">
            <v>206681</v>
          </cell>
          <cell r="Y386">
            <v>674</v>
          </cell>
          <cell r="Z386">
            <v>66.08771586836103</v>
          </cell>
          <cell r="AA386">
            <v>0</v>
          </cell>
          <cell r="AD386">
            <v>0</v>
          </cell>
          <cell r="AE386">
            <v>1000183</v>
          </cell>
          <cell r="AF386">
            <v>0</v>
          </cell>
          <cell r="AG386">
            <v>0</v>
          </cell>
          <cell r="AH386">
            <v>1000183</v>
          </cell>
          <cell r="AI386">
            <v>0</v>
          </cell>
          <cell r="AJ386">
            <v>61962</v>
          </cell>
          <cell r="AK386">
            <v>1062145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1062145</v>
          </cell>
          <cell r="AR386">
            <v>674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BA386">
            <v>674</v>
          </cell>
          <cell r="BB386">
            <v>764</v>
          </cell>
          <cell r="BC386" t="str">
            <v>GILL MONTAGUE</v>
          </cell>
          <cell r="BD386">
            <v>1000183</v>
          </cell>
          <cell r="BE386">
            <v>920312</v>
          </cell>
          <cell r="BF386">
            <v>79871</v>
          </cell>
          <cell r="BG386">
            <v>64848</v>
          </cell>
          <cell r="BH386">
            <v>0</v>
          </cell>
          <cell r="BL386">
            <v>0</v>
          </cell>
          <cell r="BM386">
            <v>144719</v>
          </cell>
          <cell r="BN386">
            <v>96895.57694797458</v>
          </cell>
          <cell r="CA386">
            <v>674</v>
          </cell>
        </row>
        <row r="387">
          <cell r="A387">
            <v>675</v>
          </cell>
          <cell r="B387">
            <v>724</v>
          </cell>
          <cell r="C387" t="str">
            <v>HAMILTON WENHAM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V387">
            <v>6262.8</v>
          </cell>
          <cell r="Y387">
            <v>675</v>
          </cell>
          <cell r="AR387">
            <v>675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BA387">
            <v>675</v>
          </cell>
          <cell r="BB387">
            <v>724</v>
          </cell>
          <cell r="BC387" t="str">
            <v>HAMILTON WENHAM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6262.8</v>
          </cell>
          <cell r="BL387">
            <v>0</v>
          </cell>
          <cell r="BM387">
            <v>6262.8</v>
          </cell>
          <cell r="BN387">
            <v>0</v>
          </cell>
          <cell r="CA387">
            <v>675</v>
          </cell>
        </row>
        <row r="388">
          <cell r="A388">
            <v>680</v>
          </cell>
          <cell r="B388">
            <v>725</v>
          </cell>
          <cell r="C388" t="str">
            <v>HAMPDEN WILBRAHAM</v>
          </cell>
          <cell r="D388">
            <v>7.5340992623435357</v>
          </cell>
          <cell r="E388">
            <v>109132</v>
          </cell>
          <cell r="F388">
            <v>0</v>
          </cell>
          <cell r="G388">
            <v>7062</v>
          </cell>
          <cell r="H388">
            <v>116194</v>
          </cell>
          <cell r="J388">
            <v>7062</v>
          </cell>
          <cell r="K388">
            <v>7277</v>
          </cell>
          <cell r="L388">
            <v>14339</v>
          </cell>
          <cell r="N388">
            <v>101855</v>
          </cell>
          <cell r="P388">
            <v>7062</v>
          </cell>
          <cell r="Q388">
            <v>0</v>
          </cell>
          <cell r="R388">
            <v>0</v>
          </cell>
          <cell r="S388">
            <v>7277</v>
          </cell>
          <cell r="T388">
            <v>14339</v>
          </cell>
          <cell r="V388">
            <v>38012.600000000006</v>
          </cell>
          <cell r="Y388">
            <v>680</v>
          </cell>
          <cell r="Z388">
            <v>7.5340992623435357</v>
          </cell>
          <cell r="AA388">
            <v>0</v>
          </cell>
          <cell r="AD388">
            <v>0</v>
          </cell>
          <cell r="AE388">
            <v>109132</v>
          </cell>
          <cell r="AF388">
            <v>0</v>
          </cell>
          <cell r="AG388">
            <v>0</v>
          </cell>
          <cell r="AH388">
            <v>109132</v>
          </cell>
          <cell r="AI388">
            <v>0</v>
          </cell>
          <cell r="AJ388">
            <v>7062</v>
          </cell>
          <cell r="AK388">
            <v>116194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116194</v>
          </cell>
          <cell r="AR388">
            <v>680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BA388">
            <v>680</v>
          </cell>
          <cell r="BB388">
            <v>725</v>
          </cell>
          <cell r="BC388" t="str">
            <v>HAMPDEN WILBRAHAM</v>
          </cell>
          <cell r="BD388">
            <v>109132</v>
          </cell>
          <cell r="BE388">
            <v>101855</v>
          </cell>
          <cell r="BF388">
            <v>7277</v>
          </cell>
          <cell r="BG388">
            <v>0</v>
          </cell>
          <cell r="BH388">
            <v>23673.600000000002</v>
          </cell>
          <cell r="BL388">
            <v>0</v>
          </cell>
          <cell r="BM388">
            <v>30950.600000000002</v>
          </cell>
          <cell r="BN388">
            <v>7277</v>
          </cell>
          <cell r="CA388">
            <v>680</v>
          </cell>
        </row>
        <row r="389">
          <cell r="A389">
            <v>683</v>
          </cell>
          <cell r="B389">
            <v>726</v>
          </cell>
          <cell r="C389" t="str">
            <v>HAMPSHIRE</v>
          </cell>
          <cell r="D389">
            <v>19.428315110793655</v>
          </cell>
          <cell r="E389">
            <v>370172</v>
          </cell>
          <cell r="F389">
            <v>0</v>
          </cell>
          <cell r="G389">
            <v>18216</v>
          </cell>
          <cell r="H389">
            <v>388388</v>
          </cell>
          <cell r="J389">
            <v>18216</v>
          </cell>
          <cell r="K389">
            <v>44436</v>
          </cell>
          <cell r="L389">
            <v>62652</v>
          </cell>
          <cell r="N389">
            <v>325736</v>
          </cell>
          <cell r="P389">
            <v>18216</v>
          </cell>
          <cell r="Q389">
            <v>0</v>
          </cell>
          <cell r="R389">
            <v>0</v>
          </cell>
          <cell r="S389">
            <v>44436</v>
          </cell>
          <cell r="T389">
            <v>62652</v>
          </cell>
          <cell r="V389">
            <v>62652</v>
          </cell>
          <cell r="Y389">
            <v>683</v>
          </cell>
          <cell r="Z389">
            <v>19.428315110793655</v>
          </cell>
          <cell r="AA389">
            <v>0</v>
          </cell>
          <cell r="AD389">
            <v>0</v>
          </cell>
          <cell r="AE389">
            <v>370172</v>
          </cell>
          <cell r="AF389">
            <v>0</v>
          </cell>
          <cell r="AG389">
            <v>0</v>
          </cell>
          <cell r="AH389">
            <v>370172</v>
          </cell>
          <cell r="AI389">
            <v>0</v>
          </cell>
          <cell r="AJ389">
            <v>18216</v>
          </cell>
          <cell r="AK389">
            <v>388388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388388</v>
          </cell>
          <cell r="AR389">
            <v>683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BA389">
            <v>683</v>
          </cell>
          <cell r="BB389">
            <v>726</v>
          </cell>
          <cell r="BC389" t="str">
            <v>HAMPSHIRE</v>
          </cell>
          <cell r="BD389">
            <v>370172</v>
          </cell>
          <cell r="BE389">
            <v>325736</v>
          </cell>
          <cell r="BF389">
            <v>44436</v>
          </cell>
          <cell r="BG389">
            <v>0</v>
          </cell>
          <cell r="BH389">
            <v>0</v>
          </cell>
          <cell r="BL389">
            <v>0</v>
          </cell>
          <cell r="BM389">
            <v>44436</v>
          </cell>
          <cell r="BN389">
            <v>44436</v>
          </cell>
          <cell r="CA389">
            <v>683</v>
          </cell>
        </row>
        <row r="390">
          <cell r="A390">
            <v>685</v>
          </cell>
          <cell r="B390">
            <v>727</v>
          </cell>
          <cell r="C390" t="str">
            <v>HAWLEMONT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V390">
            <v>0</v>
          </cell>
          <cell r="Y390">
            <v>685</v>
          </cell>
          <cell r="AR390">
            <v>685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BA390">
            <v>685</v>
          </cell>
          <cell r="BB390">
            <v>727</v>
          </cell>
          <cell r="BC390" t="str">
            <v>HAWLEMONT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L390">
            <v>0</v>
          </cell>
          <cell r="BM390">
            <v>0</v>
          </cell>
          <cell r="BN390">
            <v>0</v>
          </cell>
          <cell r="CA390">
            <v>685</v>
          </cell>
        </row>
        <row r="391">
          <cell r="A391">
            <v>690</v>
          </cell>
          <cell r="B391">
            <v>728</v>
          </cell>
          <cell r="C391" t="str">
            <v>KING PHILIP</v>
          </cell>
          <cell r="D391">
            <v>14.596338197635321</v>
          </cell>
          <cell r="E391">
            <v>210904</v>
          </cell>
          <cell r="F391">
            <v>0</v>
          </cell>
          <cell r="G391">
            <v>13690</v>
          </cell>
          <cell r="H391">
            <v>224594</v>
          </cell>
          <cell r="J391">
            <v>13690</v>
          </cell>
          <cell r="K391">
            <v>19880.940817903342</v>
          </cell>
          <cell r="L391">
            <v>33570.940817903342</v>
          </cell>
          <cell r="N391">
            <v>191023.05918209665</v>
          </cell>
          <cell r="P391">
            <v>13690</v>
          </cell>
          <cell r="Q391">
            <v>0</v>
          </cell>
          <cell r="R391">
            <v>0</v>
          </cell>
          <cell r="S391">
            <v>19880.940817903342</v>
          </cell>
          <cell r="T391">
            <v>33570.940817903342</v>
          </cell>
          <cell r="V391">
            <v>44899.8</v>
          </cell>
          <cell r="Y391">
            <v>690</v>
          </cell>
          <cell r="Z391">
            <v>14.596338197635321</v>
          </cell>
          <cell r="AA391">
            <v>0</v>
          </cell>
          <cell r="AD391">
            <v>0</v>
          </cell>
          <cell r="AE391">
            <v>210904</v>
          </cell>
          <cell r="AF391">
            <v>0</v>
          </cell>
          <cell r="AG391">
            <v>0</v>
          </cell>
          <cell r="AH391">
            <v>210904</v>
          </cell>
          <cell r="AI391">
            <v>0</v>
          </cell>
          <cell r="AJ391">
            <v>13690</v>
          </cell>
          <cell r="AK391">
            <v>224594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224594</v>
          </cell>
          <cell r="AR391">
            <v>690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BA391">
            <v>690</v>
          </cell>
          <cell r="BB391">
            <v>728</v>
          </cell>
          <cell r="BC391" t="str">
            <v>KING PHILIP</v>
          </cell>
          <cell r="BD391">
            <v>210904</v>
          </cell>
          <cell r="BE391">
            <v>195056</v>
          </cell>
          <cell r="BF391">
            <v>15848</v>
          </cell>
          <cell r="BG391">
            <v>15361.8</v>
          </cell>
          <cell r="BH391">
            <v>0</v>
          </cell>
          <cell r="BL391">
            <v>0</v>
          </cell>
          <cell r="BM391">
            <v>31209.8</v>
          </cell>
          <cell r="BN391">
            <v>19880.940817903342</v>
          </cell>
          <cell r="CA391">
            <v>690</v>
          </cell>
        </row>
        <row r="392">
          <cell r="A392">
            <v>695</v>
          </cell>
          <cell r="B392">
            <v>729</v>
          </cell>
          <cell r="C392" t="str">
            <v>LINCOLN SUDBURY</v>
          </cell>
          <cell r="D392">
            <v>4.0213438797209591</v>
          </cell>
          <cell r="E392">
            <v>71684</v>
          </cell>
          <cell r="F392">
            <v>0</v>
          </cell>
          <cell r="G392">
            <v>3768</v>
          </cell>
          <cell r="H392">
            <v>75452</v>
          </cell>
          <cell r="J392">
            <v>3768</v>
          </cell>
          <cell r="K392">
            <v>7412.1187459765442</v>
          </cell>
          <cell r="L392">
            <v>11180.118745976544</v>
          </cell>
          <cell r="N392">
            <v>64271.881254023458</v>
          </cell>
          <cell r="P392">
            <v>3768</v>
          </cell>
          <cell r="Q392">
            <v>0</v>
          </cell>
          <cell r="R392">
            <v>0</v>
          </cell>
          <cell r="S392">
            <v>7412.1187459765442</v>
          </cell>
          <cell r="T392">
            <v>11180.118745976544</v>
          </cell>
          <cell r="V392">
            <v>34344.199999999997</v>
          </cell>
          <cell r="Y392">
            <v>695</v>
          </cell>
          <cell r="Z392">
            <v>4.0213438797209591</v>
          </cell>
          <cell r="AA392">
            <v>0</v>
          </cell>
          <cell r="AD392">
            <v>0</v>
          </cell>
          <cell r="AE392">
            <v>71684</v>
          </cell>
          <cell r="AF392">
            <v>0</v>
          </cell>
          <cell r="AG392">
            <v>0</v>
          </cell>
          <cell r="AH392">
            <v>71684</v>
          </cell>
          <cell r="AI392">
            <v>0</v>
          </cell>
          <cell r="AJ392">
            <v>3768</v>
          </cell>
          <cell r="AK392">
            <v>75452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75452</v>
          </cell>
          <cell r="AR392">
            <v>695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BA392">
            <v>695</v>
          </cell>
          <cell r="BB392">
            <v>729</v>
          </cell>
          <cell r="BC392" t="str">
            <v>LINCOLN SUDBURY</v>
          </cell>
          <cell r="BD392">
            <v>71684</v>
          </cell>
          <cell r="BE392">
            <v>69794</v>
          </cell>
          <cell r="BF392">
            <v>1890</v>
          </cell>
          <cell r="BG392">
            <v>21034.2</v>
          </cell>
          <cell r="BH392">
            <v>7652</v>
          </cell>
          <cell r="BL392">
            <v>0</v>
          </cell>
          <cell r="BM392">
            <v>30576.2</v>
          </cell>
          <cell r="BN392">
            <v>7412.1187459765442</v>
          </cell>
          <cell r="CA392">
            <v>695</v>
          </cell>
        </row>
        <row r="393">
          <cell r="A393">
            <v>698</v>
          </cell>
          <cell r="B393">
            <v>698</v>
          </cell>
          <cell r="C393" t="str">
            <v>MANCHESTER ESSEX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V393">
            <v>6666</v>
          </cell>
          <cell r="Y393">
            <v>698</v>
          </cell>
          <cell r="AR393">
            <v>698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BA393">
            <v>698</v>
          </cell>
          <cell r="BB393">
            <v>698</v>
          </cell>
          <cell r="BC393" t="str">
            <v>MANCHESTER ESSEX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6666</v>
          </cell>
          <cell r="BL393">
            <v>0</v>
          </cell>
          <cell r="BM393">
            <v>6666</v>
          </cell>
          <cell r="BN393">
            <v>0</v>
          </cell>
          <cell r="CA393">
            <v>698</v>
          </cell>
        </row>
        <row r="394">
          <cell r="A394">
            <v>700</v>
          </cell>
          <cell r="B394">
            <v>731</v>
          </cell>
          <cell r="C394" t="str">
            <v>MARTHAS VINEYARD</v>
          </cell>
          <cell r="D394">
            <v>28.255813953488374</v>
          </cell>
          <cell r="E394">
            <v>759744</v>
          </cell>
          <cell r="F394">
            <v>0</v>
          </cell>
          <cell r="G394">
            <v>26496</v>
          </cell>
          <cell r="H394">
            <v>786240</v>
          </cell>
          <cell r="J394">
            <v>26496</v>
          </cell>
          <cell r="K394">
            <v>39978</v>
          </cell>
          <cell r="L394">
            <v>66474</v>
          </cell>
          <cell r="N394">
            <v>719766</v>
          </cell>
          <cell r="P394">
            <v>26496</v>
          </cell>
          <cell r="Q394">
            <v>0</v>
          </cell>
          <cell r="R394">
            <v>0</v>
          </cell>
          <cell r="S394">
            <v>39978</v>
          </cell>
          <cell r="T394">
            <v>66474</v>
          </cell>
          <cell r="V394">
            <v>115670</v>
          </cell>
          <cell r="Y394">
            <v>700</v>
          </cell>
          <cell r="Z394">
            <v>28.255813953488374</v>
          </cell>
          <cell r="AA394">
            <v>0</v>
          </cell>
          <cell r="AD394">
            <v>0</v>
          </cell>
          <cell r="AE394">
            <v>759744</v>
          </cell>
          <cell r="AF394">
            <v>0</v>
          </cell>
          <cell r="AG394">
            <v>0</v>
          </cell>
          <cell r="AH394">
            <v>759744</v>
          </cell>
          <cell r="AI394">
            <v>0</v>
          </cell>
          <cell r="AJ394">
            <v>26496</v>
          </cell>
          <cell r="AK394">
            <v>786240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786240</v>
          </cell>
          <cell r="AR394">
            <v>700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BA394">
            <v>700</v>
          </cell>
          <cell r="BB394">
            <v>731</v>
          </cell>
          <cell r="BC394" t="str">
            <v>MARTHAS VINEYARD</v>
          </cell>
          <cell r="BD394">
            <v>759744</v>
          </cell>
          <cell r="BE394">
            <v>719766</v>
          </cell>
          <cell r="BF394">
            <v>39978</v>
          </cell>
          <cell r="BG394">
            <v>0</v>
          </cell>
          <cell r="BH394">
            <v>49196</v>
          </cell>
          <cell r="BL394">
            <v>0</v>
          </cell>
          <cell r="BM394">
            <v>89174</v>
          </cell>
          <cell r="BN394">
            <v>39978</v>
          </cell>
          <cell r="CA394">
            <v>700</v>
          </cell>
        </row>
        <row r="395">
          <cell r="A395">
            <v>705</v>
          </cell>
          <cell r="B395">
            <v>732</v>
          </cell>
          <cell r="C395" t="str">
            <v>MASCONOMET</v>
          </cell>
          <cell r="D395">
            <v>2.0536159600997506</v>
          </cell>
          <cell r="E395">
            <v>33468</v>
          </cell>
          <cell r="F395">
            <v>0</v>
          </cell>
          <cell r="G395">
            <v>1928</v>
          </cell>
          <cell r="H395">
            <v>35396</v>
          </cell>
          <cell r="J395">
            <v>1928</v>
          </cell>
          <cell r="K395">
            <v>2516</v>
          </cell>
          <cell r="L395">
            <v>4444</v>
          </cell>
          <cell r="N395">
            <v>30952</v>
          </cell>
          <cell r="P395">
            <v>1928</v>
          </cell>
          <cell r="Q395">
            <v>0</v>
          </cell>
          <cell r="R395">
            <v>0</v>
          </cell>
          <cell r="S395">
            <v>2516</v>
          </cell>
          <cell r="T395">
            <v>4444</v>
          </cell>
          <cell r="V395">
            <v>4444</v>
          </cell>
          <cell r="Y395">
            <v>705</v>
          </cell>
          <cell r="Z395">
            <v>2.0536159600997506</v>
          </cell>
          <cell r="AA395">
            <v>0</v>
          </cell>
          <cell r="AD395">
            <v>0</v>
          </cell>
          <cell r="AE395">
            <v>33468</v>
          </cell>
          <cell r="AF395">
            <v>0</v>
          </cell>
          <cell r="AG395">
            <v>0</v>
          </cell>
          <cell r="AH395">
            <v>33468</v>
          </cell>
          <cell r="AI395">
            <v>0</v>
          </cell>
          <cell r="AJ395">
            <v>1928</v>
          </cell>
          <cell r="AK395">
            <v>35396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35396</v>
          </cell>
          <cell r="AR395">
            <v>705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BA395">
            <v>705</v>
          </cell>
          <cell r="BB395">
            <v>732</v>
          </cell>
          <cell r="BC395" t="str">
            <v>MASCONOMET</v>
          </cell>
          <cell r="BD395">
            <v>33468</v>
          </cell>
          <cell r="BE395">
            <v>30952</v>
          </cell>
          <cell r="BF395">
            <v>2516</v>
          </cell>
          <cell r="BG395">
            <v>0</v>
          </cell>
          <cell r="BH395">
            <v>0</v>
          </cell>
          <cell r="BL395">
            <v>0</v>
          </cell>
          <cell r="BM395">
            <v>2516</v>
          </cell>
          <cell r="BN395">
            <v>2516</v>
          </cell>
          <cell r="CA395">
            <v>705</v>
          </cell>
        </row>
        <row r="396">
          <cell r="A396">
            <v>710</v>
          </cell>
          <cell r="B396">
            <v>733</v>
          </cell>
          <cell r="C396" t="str">
            <v>MENDON UPTON</v>
          </cell>
          <cell r="D396">
            <v>12.411056549976244</v>
          </cell>
          <cell r="E396">
            <v>187784</v>
          </cell>
          <cell r="F396">
            <v>0</v>
          </cell>
          <cell r="G396">
            <v>11634</v>
          </cell>
          <cell r="H396">
            <v>199418</v>
          </cell>
          <cell r="J396">
            <v>11634</v>
          </cell>
          <cell r="K396">
            <v>35538.65843955263</v>
          </cell>
          <cell r="L396">
            <v>47172.65843955263</v>
          </cell>
          <cell r="N396">
            <v>152245.34156044736</v>
          </cell>
          <cell r="P396">
            <v>11634</v>
          </cell>
          <cell r="Q396">
            <v>0</v>
          </cell>
          <cell r="R396">
            <v>0</v>
          </cell>
          <cell r="S396">
            <v>35538.65843955263</v>
          </cell>
          <cell r="T396">
            <v>47172.65843955263</v>
          </cell>
          <cell r="V396">
            <v>81908.799999999988</v>
          </cell>
          <cell r="Y396">
            <v>710</v>
          </cell>
          <cell r="Z396">
            <v>12.411056549976244</v>
          </cell>
          <cell r="AA396">
            <v>0</v>
          </cell>
          <cell r="AD396">
            <v>0</v>
          </cell>
          <cell r="AE396">
            <v>187784</v>
          </cell>
          <cell r="AF396">
            <v>0</v>
          </cell>
          <cell r="AG396">
            <v>0</v>
          </cell>
          <cell r="AH396">
            <v>187784</v>
          </cell>
          <cell r="AI396">
            <v>0</v>
          </cell>
          <cell r="AJ396">
            <v>11634</v>
          </cell>
          <cell r="AK396">
            <v>199418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199418</v>
          </cell>
          <cell r="AR396">
            <v>710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BA396">
            <v>710</v>
          </cell>
          <cell r="BB396">
            <v>733</v>
          </cell>
          <cell r="BC396" t="str">
            <v>MENDON UPTON</v>
          </cell>
          <cell r="BD396">
            <v>187784</v>
          </cell>
          <cell r="BE396">
            <v>164611</v>
          </cell>
          <cell r="BF396">
            <v>23173</v>
          </cell>
          <cell r="BG396">
            <v>47101.799999999996</v>
          </cell>
          <cell r="BH396">
            <v>0</v>
          </cell>
          <cell r="BL396">
            <v>0</v>
          </cell>
          <cell r="BM396">
            <v>70274.799999999988</v>
          </cell>
          <cell r="BN396">
            <v>35538.65843955263</v>
          </cell>
          <cell r="CA396">
            <v>710</v>
          </cell>
        </row>
        <row r="397">
          <cell r="A397">
            <v>712</v>
          </cell>
          <cell r="B397">
            <v>811</v>
          </cell>
          <cell r="C397" t="str">
            <v>MONOMOY</v>
          </cell>
          <cell r="D397">
            <v>65.237668973286134</v>
          </cell>
          <cell r="E397">
            <v>1186057</v>
          </cell>
          <cell r="F397">
            <v>0</v>
          </cell>
          <cell r="G397">
            <v>61167</v>
          </cell>
          <cell r="H397">
            <v>1247224</v>
          </cell>
          <cell r="J397">
            <v>61167</v>
          </cell>
          <cell r="K397">
            <v>55699</v>
          </cell>
          <cell r="L397">
            <v>116866</v>
          </cell>
          <cell r="N397">
            <v>1130358</v>
          </cell>
          <cell r="P397">
            <v>61167</v>
          </cell>
          <cell r="Q397">
            <v>0</v>
          </cell>
          <cell r="R397">
            <v>0</v>
          </cell>
          <cell r="S397">
            <v>55699</v>
          </cell>
          <cell r="T397">
            <v>116866</v>
          </cell>
          <cell r="V397">
            <v>179335.6</v>
          </cell>
          <cell r="Y397">
            <v>712</v>
          </cell>
          <cell r="Z397">
            <v>65.237668973286134</v>
          </cell>
          <cell r="AA397">
            <v>0</v>
          </cell>
          <cell r="AD397">
            <v>0</v>
          </cell>
          <cell r="AE397">
            <v>1186057</v>
          </cell>
          <cell r="AF397">
            <v>0</v>
          </cell>
          <cell r="AG397">
            <v>0</v>
          </cell>
          <cell r="AH397">
            <v>1186057</v>
          </cell>
          <cell r="AI397">
            <v>0</v>
          </cell>
          <cell r="AJ397">
            <v>61167</v>
          </cell>
          <cell r="AK397">
            <v>1247224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1247224</v>
          </cell>
          <cell r="AR397">
            <v>712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BA397">
            <v>712</v>
          </cell>
          <cell r="BB397">
            <v>811</v>
          </cell>
          <cell r="BC397" t="str">
            <v>MONOMOY</v>
          </cell>
          <cell r="BD397">
            <v>1186057</v>
          </cell>
          <cell r="BE397">
            <v>1130358</v>
          </cell>
          <cell r="BF397">
            <v>55699</v>
          </cell>
          <cell r="BG397">
            <v>0</v>
          </cell>
          <cell r="BH397">
            <v>62469.600000000006</v>
          </cell>
          <cell r="BL397">
            <v>0</v>
          </cell>
          <cell r="BM397">
            <v>118168.6</v>
          </cell>
          <cell r="BN397">
            <v>55699</v>
          </cell>
          <cell r="CA397">
            <v>712</v>
          </cell>
        </row>
        <row r="398">
          <cell r="A398">
            <v>715</v>
          </cell>
          <cell r="B398">
            <v>736</v>
          </cell>
          <cell r="C398" t="str">
            <v>MOUNT GREYLOCK</v>
          </cell>
          <cell r="D398">
            <v>7.8064516129032269</v>
          </cell>
          <cell r="E398">
            <v>162260</v>
          </cell>
          <cell r="F398">
            <v>0</v>
          </cell>
          <cell r="G398">
            <v>7322</v>
          </cell>
          <cell r="H398">
            <v>169582</v>
          </cell>
          <cell r="J398">
            <v>7322</v>
          </cell>
          <cell r="K398">
            <v>0</v>
          </cell>
          <cell r="L398">
            <v>7322</v>
          </cell>
          <cell r="N398">
            <v>162260</v>
          </cell>
          <cell r="P398">
            <v>7322</v>
          </cell>
          <cell r="Q398">
            <v>0</v>
          </cell>
          <cell r="R398">
            <v>0</v>
          </cell>
          <cell r="S398">
            <v>0</v>
          </cell>
          <cell r="T398">
            <v>7322</v>
          </cell>
          <cell r="V398">
            <v>7322</v>
          </cell>
          <cell r="Y398">
            <v>715</v>
          </cell>
          <cell r="Z398">
            <v>7.8064516129032269</v>
          </cell>
          <cell r="AA398">
            <v>0</v>
          </cell>
          <cell r="AD398">
            <v>0</v>
          </cell>
          <cell r="AE398">
            <v>162260</v>
          </cell>
          <cell r="AF398">
            <v>0</v>
          </cell>
          <cell r="AG398">
            <v>0</v>
          </cell>
          <cell r="AH398">
            <v>162260</v>
          </cell>
          <cell r="AI398">
            <v>0</v>
          </cell>
          <cell r="AJ398">
            <v>7322</v>
          </cell>
          <cell r="AK398">
            <v>169582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169582</v>
          </cell>
          <cell r="AR398">
            <v>715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BA398">
            <v>715</v>
          </cell>
          <cell r="BB398">
            <v>736</v>
          </cell>
          <cell r="BC398" t="str">
            <v>MOUNT GREYLOCK</v>
          </cell>
          <cell r="BD398">
            <v>162260</v>
          </cell>
          <cell r="BE398">
            <v>167632</v>
          </cell>
          <cell r="BF398">
            <v>0</v>
          </cell>
          <cell r="BG398">
            <v>0</v>
          </cell>
          <cell r="BH398">
            <v>0</v>
          </cell>
          <cell r="BL398">
            <v>0</v>
          </cell>
          <cell r="BM398">
            <v>0</v>
          </cell>
          <cell r="BN398">
            <v>0</v>
          </cell>
          <cell r="CA398">
            <v>715</v>
          </cell>
        </row>
        <row r="399">
          <cell r="A399">
            <v>717</v>
          </cell>
          <cell r="B399">
            <v>734</v>
          </cell>
          <cell r="C399" t="str">
            <v>MOHAWK TRAIL</v>
          </cell>
          <cell r="D399">
            <v>45.618395940976576</v>
          </cell>
          <cell r="E399">
            <v>821556</v>
          </cell>
          <cell r="F399">
            <v>0</v>
          </cell>
          <cell r="G399">
            <v>42774</v>
          </cell>
          <cell r="H399">
            <v>864330</v>
          </cell>
          <cell r="J399">
            <v>42774</v>
          </cell>
          <cell r="K399">
            <v>26391.886318658748</v>
          </cell>
          <cell r="L399">
            <v>69165.88631865874</v>
          </cell>
          <cell r="N399">
            <v>795164.11368134129</v>
          </cell>
          <cell r="P399">
            <v>42774</v>
          </cell>
          <cell r="Q399">
            <v>0</v>
          </cell>
          <cell r="R399">
            <v>0</v>
          </cell>
          <cell r="S399">
            <v>26391.886318658748</v>
          </cell>
          <cell r="T399">
            <v>69165.88631865874</v>
          </cell>
          <cell r="V399">
            <v>85724.200000000012</v>
          </cell>
          <cell r="Y399">
            <v>717</v>
          </cell>
          <cell r="Z399">
            <v>45.618395940976576</v>
          </cell>
          <cell r="AA399">
            <v>0</v>
          </cell>
          <cell r="AD399">
            <v>0</v>
          </cell>
          <cell r="AE399">
            <v>821556</v>
          </cell>
          <cell r="AF399">
            <v>0</v>
          </cell>
          <cell r="AG399">
            <v>0</v>
          </cell>
          <cell r="AH399">
            <v>821556</v>
          </cell>
          <cell r="AI399">
            <v>0</v>
          </cell>
          <cell r="AJ399">
            <v>42774</v>
          </cell>
          <cell r="AK399">
            <v>864330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864330</v>
          </cell>
          <cell r="AR399">
            <v>717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BA399">
            <v>717</v>
          </cell>
          <cell r="BB399">
            <v>734</v>
          </cell>
          <cell r="BC399" t="str">
            <v>MOHAWK TRAIL</v>
          </cell>
          <cell r="BD399">
            <v>821556</v>
          </cell>
          <cell r="BE399">
            <v>797436</v>
          </cell>
          <cell r="BF399">
            <v>24120</v>
          </cell>
          <cell r="BG399">
            <v>8653.7999999999993</v>
          </cell>
          <cell r="BH399">
            <v>10176.400000000001</v>
          </cell>
          <cell r="BL399">
            <v>0</v>
          </cell>
          <cell r="BM399">
            <v>42950.200000000004</v>
          </cell>
          <cell r="BN399">
            <v>26391.886318658748</v>
          </cell>
          <cell r="CA399">
            <v>717</v>
          </cell>
        </row>
        <row r="400">
          <cell r="A400">
            <v>720</v>
          </cell>
          <cell r="B400">
            <v>737</v>
          </cell>
          <cell r="C400" t="str">
            <v>NARRAGANSETT</v>
          </cell>
          <cell r="D400">
            <v>8.500514421541844</v>
          </cell>
          <cell r="E400">
            <v>128316</v>
          </cell>
          <cell r="F400">
            <v>0</v>
          </cell>
          <cell r="G400">
            <v>7968</v>
          </cell>
          <cell r="H400">
            <v>136284</v>
          </cell>
          <cell r="J400">
            <v>7968</v>
          </cell>
          <cell r="K400">
            <v>19632</v>
          </cell>
          <cell r="L400">
            <v>27600</v>
          </cell>
          <cell r="N400">
            <v>108684</v>
          </cell>
          <cell r="P400">
            <v>7968</v>
          </cell>
          <cell r="Q400">
            <v>0</v>
          </cell>
          <cell r="R400">
            <v>0</v>
          </cell>
          <cell r="S400">
            <v>19632</v>
          </cell>
          <cell r="T400">
            <v>27600</v>
          </cell>
          <cell r="V400">
            <v>43302</v>
          </cell>
          <cell r="Y400">
            <v>720</v>
          </cell>
          <cell r="Z400">
            <v>8.500514421541844</v>
          </cell>
          <cell r="AA400">
            <v>0</v>
          </cell>
          <cell r="AD400">
            <v>0</v>
          </cell>
          <cell r="AE400">
            <v>128316</v>
          </cell>
          <cell r="AF400">
            <v>0</v>
          </cell>
          <cell r="AG400">
            <v>0</v>
          </cell>
          <cell r="AH400">
            <v>128316</v>
          </cell>
          <cell r="AI400">
            <v>0</v>
          </cell>
          <cell r="AJ400">
            <v>7968</v>
          </cell>
          <cell r="AK400">
            <v>136284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136284</v>
          </cell>
          <cell r="AR400">
            <v>720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BA400">
            <v>720</v>
          </cell>
          <cell r="BB400">
            <v>737</v>
          </cell>
          <cell r="BC400" t="str">
            <v>NARRAGANSETT</v>
          </cell>
          <cell r="BD400">
            <v>128316</v>
          </cell>
          <cell r="BE400">
            <v>108684</v>
          </cell>
          <cell r="BF400">
            <v>19632</v>
          </cell>
          <cell r="BG400">
            <v>0</v>
          </cell>
          <cell r="BH400">
            <v>15702</v>
          </cell>
          <cell r="BL400">
            <v>0</v>
          </cell>
          <cell r="BM400">
            <v>35334</v>
          </cell>
          <cell r="BN400">
            <v>19632</v>
          </cell>
          <cell r="CA400">
            <v>720</v>
          </cell>
        </row>
        <row r="401">
          <cell r="A401">
            <v>725</v>
          </cell>
          <cell r="B401">
            <v>738</v>
          </cell>
          <cell r="C401" t="str">
            <v>NASHOBA</v>
          </cell>
          <cell r="D401">
            <v>34.203021029822139</v>
          </cell>
          <cell r="E401">
            <v>492790</v>
          </cell>
          <cell r="F401">
            <v>0</v>
          </cell>
          <cell r="G401">
            <v>32074</v>
          </cell>
          <cell r="H401">
            <v>524864</v>
          </cell>
          <cell r="J401">
            <v>32074</v>
          </cell>
          <cell r="K401">
            <v>22585.17216626538</v>
          </cell>
          <cell r="L401">
            <v>54659.17216626538</v>
          </cell>
          <cell r="N401">
            <v>470204.82783373463</v>
          </cell>
          <cell r="P401">
            <v>32074</v>
          </cell>
          <cell r="Q401">
            <v>0</v>
          </cell>
          <cell r="R401">
            <v>0</v>
          </cell>
          <cell r="S401">
            <v>22585.17216626538</v>
          </cell>
          <cell r="T401">
            <v>54659.17216626538</v>
          </cell>
          <cell r="V401">
            <v>87782.8</v>
          </cell>
          <cell r="Y401">
            <v>725</v>
          </cell>
          <cell r="Z401">
            <v>34.203021029822139</v>
          </cell>
          <cell r="AA401">
            <v>0</v>
          </cell>
          <cell r="AD401">
            <v>0</v>
          </cell>
          <cell r="AE401">
            <v>492790</v>
          </cell>
          <cell r="AF401">
            <v>0</v>
          </cell>
          <cell r="AG401">
            <v>0</v>
          </cell>
          <cell r="AH401">
            <v>492790</v>
          </cell>
          <cell r="AI401">
            <v>0</v>
          </cell>
          <cell r="AJ401">
            <v>32074</v>
          </cell>
          <cell r="AK401">
            <v>524864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524864</v>
          </cell>
          <cell r="AR401">
            <v>725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BA401">
            <v>725</v>
          </cell>
          <cell r="BB401">
            <v>738</v>
          </cell>
          <cell r="BC401" t="str">
            <v>NASHOBA</v>
          </cell>
          <cell r="BD401">
            <v>492790</v>
          </cell>
          <cell r="BE401">
            <v>479933</v>
          </cell>
          <cell r="BF401">
            <v>12857</v>
          </cell>
          <cell r="BG401">
            <v>37055.4</v>
          </cell>
          <cell r="BH401">
            <v>5796.4000000000005</v>
          </cell>
          <cell r="BL401">
            <v>0</v>
          </cell>
          <cell r="BM401">
            <v>55708.800000000003</v>
          </cell>
          <cell r="BN401">
            <v>22585.17216626538</v>
          </cell>
          <cell r="CA401">
            <v>725</v>
          </cell>
        </row>
        <row r="402">
          <cell r="A402">
            <v>728</v>
          </cell>
          <cell r="B402">
            <v>787</v>
          </cell>
          <cell r="C402" t="str">
            <v>NEW SALEM WENDELL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V402">
            <v>0</v>
          </cell>
          <cell r="Y402">
            <v>728</v>
          </cell>
          <cell r="AR402">
            <v>728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BA402">
            <v>728</v>
          </cell>
          <cell r="BB402">
            <v>787</v>
          </cell>
          <cell r="BC402" t="str">
            <v>NEW SALEM WENDELL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L402">
            <v>0</v>
          </cell>
          <cell r="BM402">
            <v>0</v>
          </cell>
          <cell r="BN402">
            <v>0</v>
          </cell>
          <cell r="CA402">
            <v>728</v>
          </cell>
        </row>
        <row r="403">
          <cell r="A403">
            <v>730</v>
          </cell>
          <cell r="B403">
            <v>741</v>
          </cell>
          <cell r="C403" t="str">
            <v>NORTHBORO SOUTHBORO</v>
          </cell>
          <cell r="D403">
            <v>9.0324787934430333</v>
          </cell>
          <cell r="E403">
            <v>147340</v>
          </cell>
          <cell r="F403">
            <v>0</v>
          </cell>
          <cell r="G403">
            <v>8468</v>
          </cell>
          <cell r="H403">
            <v>155808</v>
          </cell>
          <cell r="J403">
            <v>8468</v>
          </cell>
          <cell r="K403">
            <v>15936</v>
          </cell>
          <cell r="L403">
            <v>24404</v>
          </cell>
          <cell r="N403">
            <v>131404</v>
          </cell>
          <cell r="P403">
            <v>8468</v>
          </cell>
          <cell r="Q403">
            <v>0</v>
          </cell>
          <cell r="R403">
            <v>0</v>
          </cell>
          <cell r="S403">
            <v>15936</v>
          </cell>
          <cell r="T403">
            <v>24404</v>
          </cell>
          <cell r="V403">
            <v>24404</v>
          </cell>
          <cell r="Y403">
            <v>730</v>
          </cell>
          <cell r="Z403">
            <v>9.0324787934430333</v>
          </cell>
          <cell r="AA403">
            <v>0</v>
          </cell>
          <cell r="AD403">
            <v>0</v>
          </cell>
          <cell r="AE403">
            <v>147340</v>
          </cell>
          <cell r="AF403">
            <v>0</v>
          </cell>
          <cell r="AG403">
            <v>0</v>
          </cell>
          <cell r="AH403">
            <v>147340</v>
          </cell>
          <cell r="AI403">
            <v>0</v>
          </cell>
          <cell r="AJ403">
            <v>8468</v>
          </cell>
          <cell r="AK403">
            <v>155808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155808</v>
          </cell>
          <cell r="AR403">
            <v>730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BA403">
            <v>730</v>
          </cell>
          <cell r="BB403">
            <v>741</v>
          </cell>
          <cell r="BC403" t="str">
            <v>NORTHBORO SOUTHBORO</v>
          </cell>
          <cell r="BD403">
            <v>147340</v>
          </cell>
          <cell r="BE403">
            <v>131404</v>
          </cell>
          <cell r="BF403">
            <v>15936</v>
          </cell>
          <cell r="BG403">
            <v>0</v>
          </cell>
          <cell r="BH403">
            <v>0</v>
          </cell>
          <cell r="BL403">
            <v>0</v>
          </cell>
          <cell r="BM403">
            <v>15936</v>
          </cell>
          <cell r="BN403">
            <v>15936</v>
          </cell>
          <cell r="CA403">
            <v>730</v>
          </cell>
        </row>
        <row r="404">
          <cell r="A404">
            <v>735</v>
          </cell>
          <cell r="B404">
            <v>740</v>
          </cell>
          <cell r="C404" t="str">
            <v>NORTH MIDDLESEX</v>
          </cell>
          <cell r="D404">
            <v>57.41265807852902</v>
          </cell>
          <cell r="E404">
            <v>876124</v>
          </cell>
          <cell r="F404">
            <v>0</v>
          </cell>
          <cell r="G404">
            <v>53827</v>
          </cell>
          <cell r="H404">
            <v>929951</v>
          </cell>
          <cell r="J404">
            <v>53827</v>
          </cell>
          <cell r="K404">
            <v>73628</v>
          </cell>
          <cell r="L404">
            <v>127455</v>
          </cell>
          <cell r="N404">
            <v>802496</v>
          </cell>
          <cell r="P404">
            <v>53827</v>
          </cell>
          <cell r="Q404">
            <v>0</v>
          </cell>
          <cell r="R404">
            <v>0</v>
          </cell>
          <cell r="S404">
            <v>73628</v>
          </cell>
          <cell r="T404">
            <v>127455</v>
          </cell>
          <cell r="V404">
            <v>140604.6</v>
          </cell>
          <cell r="Y404">
            <v>735</v>
          </cell>
          <cell r="Z404">
            <v>57.41265807852902</v>
          </cell>
          <cell r="AA404">
            <v>0</v>
          </cell>
          <cell r="AD404">
            <v>0</v>
          </cell>
          <cell r="AE404">
            <v>876124</v>
          </cell>
          <cell r="AF404">
            <v>0</v>
          </cell>
          <cell r="AG404">
            <v>0</v>
          </cell>
          <cell r="AH404">
            <v>876124</v>
          </cell>
          <cell r="AI404">
            <v>0</v>
          </cell>
          <cell r="AJ404">
            <v>53827</v>
          </cell>
          <cell r="AK404">
            <v>929951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929951</v>
          </cell>
          <cell r="AR404">
            <v>735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BA404">
            <v>735</v>
          </cell>
          <cell r="BB404">
            <v>740</v>
          </cell>
          <cell r="BC404" t="str">
            <v>NORTH MIDDLESEX</v>
          </cell>
          <cell r="BD404">
            <v>876124</v>
          </cell>
          <cell r="BE404">
            <v>802496</v>
          </cell>
          <cell r="BF404">
            <v>73628</v>
          </cell>
          <cell r="BG404">
            <v>0</v>
          </cell>
          <cell r="BH404">
            <v>13149.6</v>
          </cell>
          <cell r="BL404">
            <v>0</v>
          </cell>
          <cell r="BM404">
            <v>86777.600000000006</v>
          </cell>
          <cell r="BN404">
            <v>73628</v>
          </cell>
          <cell r="CA404">
            <v>735</v>
          </cell>
        </row>
        <row r="405">
          <cell r="A405">
            <v>740</v>
          </cell>
          <cell r="B405">
            <v>745</v>
          </cell>
          <cell r="C405" t="str">
            <v>OLD ROCHESTER</v>
          </cell>
          <cell r="D405">
            <v>3.3110222449114652</v>
          </cell>
          <cell r="E405">
            <v>58970</v>
          </cell>
          <cell r="F405">
            <v>0</v>
          </cell>
          <cell r="G405">
            <v>3106</v>
          </cell>
          <cell r="H405">
            <v>62076</v>
          </cell>
          <cell r="J405">
            <v>3106</v>
          </cell>
          <cell r="K405">
            <v>18060.578934360208</v>
          </cell>
          <cell r="L405">
            <v>21166.578934360208</v>
          </cell>
          <cell r="N405">
            <v>40909.421065639792</v>
          </cell>
          <cell r="P405">
            <v>3106</v>
          </cell>
          <cell r="Q405">
            <v>0</v>
          </cell>
          <cell r="R405">
            <v>0</v>
          </cell>
          <cell r="S405">
            <v>18060.578934360208</v>
          </cell>
          <cell r="T405">
            <v>21166.578934360208</v>
          </cell>
          <cell r="V405">
            <v>41581.800000000003</v>
          </cell>
          <cell r="Y405">
            <v>740</v>
          </cell>
          <cell r="Z405">
            <v>3.3110222449114652</v>
          </cell>
          <cell r="AA405">
            <v>0</v>
          </cell>
          <cell r="AD405">
            <v>0</v>
          </cell>
          <cell r="AE405">
            <v>58970</v>
          </cell>
          <cell r="AF405">
            <v>0</v>
          </cell>
          <cell r="AG405">
            <v>0</v>
          </cell>
          <cell r="AH405">
            <v>58970</v>
          </cell>
          <cell r="AI405">
            <v>0</v>
          </cell>
          <cell r="AJ405">
            <v>3106</v>
          </cell>
          <cell r="AK405">
            <v>62076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62076</v>
          </cell>
          <cell r="AR405">
            <v>740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BA405">
            <v>740</v>
          </cell>
          <cell r="BB405">
            <v>745</v>
          </cell>
          <cell r="BC405" t="str">
            <v>OLD ROCHESTER</v>
          </cell>
          <cell r="BD405">
            <v>58970</v>
          </cell>
          <cell r="BE405">
            <v>48177</v>
          </cell>
          <cell r="BF405">
            <v>10793</v>
          </cell>
          <cell r="BG405">
            <v>27682.799999999999</v>
          </cell>
          <cell r="BH405">
            <v>0</v>
          </cell>
          <cell r="BL405">
            <v>0</v>
          </cell>
          <cell r="BM405">
            <v>38475.800000000003</v>
          </cell>
          <cell r="BN405">
            <v>18060.578934360208</v>
          </cell>
          <cell r="CA405">
            <v>740</v>
          </cell>
        </row>
        <row r="406">
          <cell r="A406">
            <v>745</v>
          </cell>
          <cell r="B406">
            <v>746</v>
          </cell>
          <cell r="C406" t="str">
            <v>PENTUCKET</v>
          </cell>
          <cell r="D406">
            <v>27</v>
          </cell>
          <cell r="E406">
            <v>370737</v>
          </cell>
          <cell r="F406">
            <v>0</v>
          </cell>
          <cell r="G406">
            <v>25321</v>
          </cell>
          <cell r="H406">
            <v>396058</v>
          </cell>
          <cell r="J406">
            <v>25321</v>
          </cell>
          <cell r="K406">
            <v>11560.897488153649</v>
          </cell>
          <cell r="L406">
            <v>36881.897488153649</v>
          </cell>
          <cell r="N406">
            <v>359176.10251184634</v>
          </cell>
          <cell r="P406">
            <v>25321</v>
          </cell>
          <cell r="Q406">
            <v>0</v>
          </cell>
          <cell r="R406">
            <v>0</v>
          </cell>
          <cell r="S406">
            <v>11560.897488153649</v>
          </cell>
          <cell r="T406">
            <v>36881.897488153649</v>
          </cell>
          <cell r="V406">
            <v>69357.399999999994</v>
          </cell>
          <cell r="Y406">
            <v>745</v>
          </cell>
          <cell r="Z406">
            <v>27</v>
          </cell>
          <cell r="AA406">
            <v>0</v>
          </cell>
          <cell r="AD406">
            <v>0</v>
          </cell>
          <cell r="AE406">
            <v>370737</v>
          </cell>
          <cell r="AF406">
            <v>0</v>
          </cell>
          <cell r="AG406">
            <v>0</v>
          </cell>
          <cell r="AH406">
            <v>370737</v>
          </cell>
          <cell r="AI406">
            <v>0</v>
          </cell>
          <cell r="AJ406">
            <v>25321</v>
          </cell>
          <cell r="AK406">
            <v>396058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396058</v>
          </cell>
          <cell r="AR406">
            <v>745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BA406">
            <v>745</v>
          </cell>
          <cell r="BB406">
            <v>746</v>
          </cell>
          <cell r="BC406" t="str">
            <v>PENTUCKET</v>
          </cell>
          <cell r="BD406">
            <v>370737</v>
          </cell>
          <cell r="BE406">
            <v>371198</v>
          </cell>
          <cell r="BF406">
            <v>0</v>
          </cell>
          <cell r="BG406">
            <v>44036.4</v>
          </cell>
          <cell r="BH406">
            <v>0</v>
          </cell>
          <cell r="BL406">
            <v>0</v>
          </cell>
          <cell r="BM406">
            <v>44036.4</v>
          </cell>
          <cell r="BN406">
            <v>11560.897488153649</v>
          </cell>
          <cell r="CA406">
            <v>745</v>
          </cell>
        </row>
        <row r="407">
          <cell r="A407">
            <v>750</v>
          </cell>
          <cell r="B407">
            <v>747</v>
          </cell>
          <cell r="C407" t="str">
            <v>PIONEER</v>
          </cell>
          <cell r="D407">
            <v>23.385628946919283</v>
          </cell>
          <cell r="E407">
            <v>463959</v>
          </cell>
          <cell r="F407">
            <v>0</v>
          </cell>
          <cell r="G407">
            <v>21930</v>
          </cell>
          <cell r="H407">
            <v>485889</v>
          </cell>
          <cell r="J407">
            <v>21930</v>
          </cell>
          <cell r="K407">
            <v>57850.966613240787</v>
          </cell>
          <cell r="L407">
            <v>79780.966613240787</v>
          </cell>
          <cell r="N407">
            <v>406108.03338675923</v>
          </cell>
          <cell r="P407">
            <v>21930</v>
          </cell>
          <cell r="Q407">
            <v>0</v>
          </cell>
          <cell r="R407">
            <v>0</v>
          </cell>
          <cell r="S407">
            <v>57850.966613240787</v>
          </cell>
          <cell r="T407">
            <v>79780.966613240787</v>
          </cell>
          <cell r="V407">
            <v>104071</v>
          </cell>
          <cell r="Y407">
            <v>750</v>
          </cell>
          <cell r="Z407">
            <v>23.385628946919283</v>
          </cell>
          <cell r="AA407">
            <v>0</v>
          </cell>
          <cell r="AD407">
            <v>0</v>
          </cell>
          <cell r="AE407">
            <v>463959</v>
          </cell>
          <cell r="AF407">
            <v>0</v>
          </cell>
          <cell r="AG407">
            <v>0</v>
          </cell>
          <cell r="AH407">
            <v>463959</v>
          </cell>
          <cell r="AI407">
            <v>0</v>
          </cell>
          <cell r="AJ407">
            <v>21930</v>
          </cell>
          <cell r="AK407">
            <v>485889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485889</v>
          </cell>
          <cell r="AR407">
            <v>750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BA407">
            <v>750</v>
          </cell>
          <cell r="BB407">
            <v>747</v>
          </cell>
          <cell r="BC407" t="str">
            <v>PIONEER</v>
          </cell>
          <cell r="BD407">
            <v>463959</v>
          </cell>
          <cell r="BE407">
            <v>414755</v>
          </cell>
          <cell r="BF407">
            <v>49204</v>
          </cell>
          <cell r="BG407">
            <v>32937</v>
          </cell>
          <cell r="BH407">
            <v>0</v>
          </cell>
          <cell r="BL407">
            <v>0</v>
          </cell>
          <cell r="BM407">
            <v>82141</v>
          </cell>
          <cell r="BN407">
            <v>57850.966613240787</v>
          </cell>
          <cell r="CA407">
            <v>750</v>
          </cell>
        </row>
        <row r="408">
          <cell r="A408">
            <v>753</v>
          </cell>
          <cell r="B408">
            <v>749</v>
          </cell>
          <cell r="C408" t="str">
            <v>QUABBIN</v>
          </cell>
          <cell r="D408">
            <v>23.060851264095923</v>
          </cell>
          <cell r="E408">
            <v>343534</v>
          </cell>
          <cell r="F408">
            <v>0</v>
          </cell>
          <cell r="G408">
            <v>21618</v>
          </cell>
          <cell r="H408">
            <v>365152</v>
          </cell>
          <cell r="J408">
            <v>21618</v>
          </cell>
          <cell r="K408">
            <v>25208.690551852953</v>
          </cell>
          <cell r="L408">
            <v>46826.690551852953</v>
          </cell>
          <cell r="N408">
            <v>318325.30944814708</v>
          </cell>
          <cell r="P408">
            <v>21618</v>
          </cell>
          <cell r="Q408">
            <v>0</v>
          </cell>
          <cell r="R408">
            <v>0</v>
          </cell>
          <cell r="S408">
            <v>25208.690551852953</v>
          </cell>
          <cell r="T408">
            <v>46826.690551852953</v>
          </cell>
          <cell r="V408">
            <v>66615.8</v>
          </cell>
          <cell r="Y408">
            <v>753</v>
          </cell>
          <cell r="Z408">
            <v>23.060851264095923</v>
          </cell>
          <cell r="AA408">
            <v>0</v>
          </cell>
          <cell r="AD408">
            <v>0</v>
          </cell>
          <cell r="AE408">
            <v>343534</v>
          </cell>
          <cell r="AF408">
            <v>0</v>
          </cell>
          <cell r="AG408">
            <v>0</v>
          </cell>
          <cell r="AH408">
            <v>343534</v>
          </cell>
          <cell r="AI408">
            <v>0</v>
          </cell>
          <cell r="AJ408">
            <v>21618</v>
          </cell>
          <cell r="AK408">
            <v>365152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365152</v>
          </cell>
          <cell r="AR408">
            <v>753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BA408">
            <v>753</v>
          </cell>
          <cell r="BB408">
            <v>749</v>
          </cell>
          <cell r="BC408" t="str">
            <v>QUABBIN</v>
          </cell>
          <cell r="BD408">
            <v>343534</v>
          </cell>
          <cell r="BE408">
            <v>325370</v>
          </cell>
          <cell r="BF408">
            <v>18164</v>
          </cell>
          <cell r="BG408">
            <v>26833.8</v>
          </cell>
          <cell r="BH408">
            <v>0</v>
          </cell>
          <cell r="BL408">
            <v>0</v>
          </cell>
          <cell r="BM408">
            <v>44997.8</v>
          </cell>
          <cell r="BN408">
            <v>25208.690551852953</v>
          </cell>
          <cell r="CA408">
            <v>753</v>
          </cell>
        </row>
        <row r="409">
          <cell r="A409">
            <v>755</v>
          </cell>
          <cell r="B409">
            <v>730</v>
          </cell>
          <cell r="C409" t="str">
            <v>RALPH C MAHAR</v>
          </cell>
          <cell r="D409">
            <v>13.421851108984855</v>
          </cell>
          <cell r="E409">
            <v>256656</v>
          </cell>
          <cell r="F409">
            <v>0</v>
          </cell>
          <cell r="G409">
            <v>12582</v>
          </cell>
          <cell r="H409">
            <v>269238</v>
          </cell>
          <cell r="J409">
            <v>12582</v>
          </cell>
          <cell r="K409">
            <v>51013.906023890784</v>
          </cell>
          <cell r="L409">
            <v>63595.906023890784</v>
          </cell>
          <cell r="N409">
            <v>205642.09397610923</v>
          </cell>
          <cell r="P409">
            <v>12582</v>
          </cell>
          <cell r="Q409">
            <v>0</v>
          </cell>
          <cell r="R409">
            <v>0</v>
          </cell>
          <cell r="S409">
            <v>51013.906023890784</v>
          </cell>
          <cell r="T409">
            <v>63595.906023890784</v>
          </cell>
          <cell r="V409">
            <v>105712.2</v>
          </cell>
          <cell r="Y409">
            <v>755</v>
          </cell>
          <cell r="Z409">
            <v>13.421851108984855</v>
          </cell>
          <cell r="AA409">
            <v>0</v>
          </cell>
          <cell r="AD409">
            <v>0</v>
          </cell>
          <cell r="AE409">
            <v>256656</v>
          </cell>
          <cell r="AF409">
            <v>0</v>
          </cell>
          <cell r="AG409">
            <v>0</v>
          </cell>
          <cell r="AH409">
            <v>256656</v>
          </cell>
          <cell r="AI409">
            <v>0</v>
          </cell>
          <cell r="AJ409">
            <v>12582</v>
          </cell>
          <cell r="AK409">
            <v>269238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269238</v>
          </cell>
          <cell r="AR409">
            <v>755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BA409">
            <v>755</v>
          </cell>
          <cell r="BB409">
            <v>730</v>
          </cell>
          <cell r="BC409" t="str">
            <v>RALPH C MAHAR</v>
          </cell>
          <cell r="BD409">
            <v>256656</v>
          </cell>
          <cell r="BE409">
            <v>220635</v>
          </cell>
          <cell r="BF409">
            <v>36021</v>
          </cell>
          <cell r="BG409">
            <v>57109.2</v>
          </cell>
          <cell r="BH409">
            <v>0</v>
          </cell>
          <cell r="BL409">
            <v>0</v>
          </cell>
          <cell r="BM409">
            <v>93130.2</v>
          </cell>
          <cell r="BN409">
            <v>51013.906023890784</v>
          </cell>
          <cell r="CA409">
            <v>755</v>
          </cell>
        </row>
        <row r="410">
          <cell r="A410">
            <v>760</v>
          </cell>
          <cell r="B410">
            <v>752</v>
          </cell>
          <cell r="C410" t="str">
            <v>SILVER LAKE</v>
          </cell>
          <cell r="D410">
            <v>63.961385051319517</v>
          </cell>
          <cell r="E410">
            <v>908586</v>
          </cell>
          <cell r="F410">
            <v>0</v>
          </cell>
          <cell r="G410">
            <v>59976</v>
          </cell>
          <cell r="H410">
            <v>968562</v>
          </cell>
          <cell r="J410">
            <v>59976</v>
          </cell>
          <cell r="K410">
            <v>90824.72479624163</v>
          </cell>
          <cell r="L410">
            <v>150800.72479624161</v>
          </cell>
          <cell r="N410">
            <v>817761.27520375839</v>
          </cell>
          <cell r="P410">
            <v>59976</v>
          </cell>
          <cell r="Q410">
            <v>0</v>
          </cell>
          <cell r="R410">
            <v>0</v>
          </cell>
          <cell r="S410">
            <v>90824.72479624163</v>
          </cell>
          <cell r="T410">
            <v>150800.72479624161</v>
          </cell>
          <cell r="V410">
            <v>232958</v>
          </cell>
          <cell r="Y410">
            <v>760</v>
          </cell>
          <cell r="Z410">
            <v>63.961385051319517</v>
          </cell>
          <cell r="AA410">
            <v>0</v>
          </cell>
          <cell r="AD410">
            <v>0</v>
          </cell>
          <cell r="AE410">
            <v>908586</v>
          </cell>
          <cell r="AF410">
            <v>0</v>
          </cell>
          <cell r="AG410">
            <v>0</v>
          </cell>
          <cell r="AH410">
            <v>908586</v>
          </cell>
          <cell r="AI410">
            <v>0</v>
          </cell>
          <cell r="AJ410">
            <v>59976</v>
          </cell>
          <cell r="AK410">
            <v>968562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968562</v>
          </cell>
          <cell r="AR410">
            <v>760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BA410">
            <v>760</v>
          </cell>
          <cell r="BB410">
            <v>752</v>
          </cell>
          <cell r="BC410" t="str">
            <v>SILVER LAKE</v>
          </cell>
          <cell r="BD410">
            <v>908586</v>
          </cell>
          <cell r="BE410">
            <v>840494</v>
          </cell>
          <cell r="BF410">
            <v>68092</v>
          </cell>
          <cell r="BG410">
            <v>86590.8</v>
          </cell>
          <cell r="BH410">
            <v>18299.2</v>
          </cell>
          <cell r="BL410">
            <v>0</v>
          </cell>
          <cell r="BM410">
            <v>172982</v>
          </cell>
          <cell r="BN410">
            <v>90824.72479624163</v>
          </cell>
          <cell r="CA410">
            <v>760</v>
          </cell>
        </row>
        <row r="411">
          <cell r="A411">
            <v>763</v>
          </cell>
          <cell r="B411">
            <v>790</v>
          </cell>
          <cell r="C411" t="str">
            <v>SOMERSET BERKLEY</v>
          </cell>
          <cell r="D411">
            <v>6.4846571955753092</v>
          </cell>
          <cell r="E411">
            <v>100244</v>
          </cell>
          <cell r="F411">
            <v>0</v>
          </cell>
          <cell r="G411">
            <v>6080</v>
          </cell>
          <cell r="H411">
            <v>106324</v>
          </cell>
          <cell r="J411">
            <v>6080</v>
          </cell>
          <cell r="K411">
            <v>10432</v>
          </cell>
          <cell r="L411">
            <v>16512</v>
          </cell>
          <cell r="N411">
            <v>89812</v>
          </cell>
          <cell r="P411">
            <v>6080</v>
          </cell>
          <cell r="Q411">
            <v>0</v>
          </cell>
          <cell r="R411">
            <v>0</v>
          </cell>
          <cell r="S411">
            <v>10432</v>
          </cell>
          <cell r="T411">
            <v>16512</v>
          </cell>
          <cell r="V411">
            <v>36821.199999999997</v>
          </cell>
          <cell r="Y411">
            <v>763</v>
          </cell>
          <cell r="Z411">
            <v>6.4846571955753092</v>
          </cell>
          <cell r="AA411">
            <v>0</v>
          </cell>
          <cell r="AD411">
            <v>0</v>
          </cell>
          <cell r="AE411">
            <v>100244</v>
          </cell>
          <cell r="AF411">
            <v>0</v>
          </cell>
          <cell r="AG411">
            <v>0</v>
          </cell>
          <cell r="AH411">
            <v>100244</v>
          </cell>
          <cell r="AI411">
            <v>0</v>
          </cell>
          <cell r="AJ411">
            <v>6080</v>
          </cell>
          <cell r="AK411">
            <v>106324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106324</v>
          </cell>
          <cell r="AR411">
            <v>763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BA411">
            <v>763</v>
          </cell>
          <cell r="BB411">
            <v>790</v>
          </cell>
          <cell r="BC411" t="str">
            <v>SOMERSET BERKLEY</v>
          </cell>
          <cell r="BD411">
            <v>100244</v>
          </cell>
          <cell r="BE411">
            <v>89812</v>
          </cell>
          <cell r="BF411">
            <v>10432</v>
          </cell>
          <cell r="BG411">
            <v>0</v>
          </cell>
          <cell r="BH411">
            <v>20309.2</v>
          </cell>
          <cell r="BL411">
            <v>0</v>
          </cell>
          <cell r="BM411">
            <v>30741.200000000001</v>
          </cell>
          <cell r="BN411">
            <v>10432</v>
          </cell>
          <cell r="CA411">
            <v>763</v>
          </cell>
        </row>
        <row r="412">
          <cell r="A412">
            <v>765</v>
          </cell>
          <cell r="B412">
            <v>755</v>
          </cell>
          <cell r="C412" t="str">
            <v>SOUTHERN BERKSHIRE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V412">
            <v>0</v>
          </cell>
          <cell r="Y412">
            <v>765</v>
          </cell>
          <cell r="AR412">
            <v>765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BA412">
            <v>765</v>
          </cell>
          <cell r="BB412">
            <v>755</v>
          </cell>
          <cell r="BC412" t="str">
            <v>SOUTHERN BERKSHIRE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L412">
            <v>0</v>
          </cell>
          <cell r="BM412">
            <v>0</v>
          </cell>
          <cell r="BN412">
            <v>0</v>
          </cell>
          <cell r="CA412">
            <v>765</v>
          </cell>
        </row>
        <row r="413">
          <cell r="A413">
            <v>766</v>
          </cell>
          <cell r="B413">
            <v>766</v>
          </cell>
          <cell r="C413" t="str">
            <v>SOUTHWICK TOLLAND GRANVILLE</v>
          </cell>
          <cell r="D413">
            <v>5.1932659932659933</v>
          </cell>
          <cell r="E413">
            <v>98360</v>
          </cell>
          <cell r="F413">
            <v>0</v>
          </cell>
          <cell r="G413">
            <v>4872</v>
          </cell>
          <cell r="H413">
            <v>103232</v>
          </cell>
          <cell r="J413">
            <v>4872</v>
          </cell>
          <cell r="K413">
            <v>27825.346342893619</v>
          </cell>
          <cell r="L413">
            <v>32697.346342893619</v>
          </cell>
          <cell r="N413">
            <v>70534.653657106377</v>
          </cell>
          <cell r="P413">
            <v>4872</v>
          </cell>
          <cell r="Q413">
            <v>0</v>
          </cell>
          <cell r="R413">
            <v>0</v>
          </cell>
          <cell r="S413">
            <v>27825.346342893619</v>
          </cell>
          <cell r="T413">
            <v>32697.346342893619</v>
          </cell>
          <cell r="V413">
            <v>43797</v>
          </cell>
          <cell r="Y413">
            <v>766</v>
          </cell>
          <cell r="Z413">
            <v>5.1932659932659933</v>
          </cell>
          <cell r="AA413">
            <v>0</v>
          </cell>
          <cell r="AD413">
            <v>0</v>
          </cell>
          <cell r="AE413">
            <v>98360</v>
          </cell>
          <cell r="AF413">
            <v>0</v>
          </cell>
          <cell r="AG413">
            <v>0</v>
          </cell>
          <cell r="AH413">
            <v>98360</v>
          </cell>
          <cell r="AI413">
            <v>0</v>
          </cell>
          <cell r="AJ413">
            <v>4872</v>
          </cell>
          <cell r="AK413">
            <v>103232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103232</v>
          </cell>
          <cell r="AR413">
            <v>766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BA413">
            <v>766</v>
          </cell>
          <cell r="BB413">
            <v>766</v>
          </cell>
          <cell r="BC413" t="str">
            <v>SOUTHWICK TOLLAND GRANVILLE</v>
          </cell>
          <cell r="BD413">
            <v>98360</v>
          </cell>
          <cell r="BE413">
            <v>74486</v>
          </cell>
          <cell r="BF413">
            <v>23874</v>
          </cell>
          <cell r="BG413">
            <v>15051</v>
          </cell>
          <cell r="BH413">
            <v>0</v>
          </cell>
          <cell r="BL413">
            <v>0</v>
          </cell>
          <cell r="BM413">
            <v>38925</v>
          </cell>
          <cell r="BN413">
            <v>27825.346342893619</v>
          </cell>
          <cell r="CA413">
            <v>766</v>
          </cell>
        </row>
        <row r="414">
          <cell r="A414">
            <v>767</v>
          </cell>
          <cell r="B414">
            <v>756</v>
          </cell>
          <cell r="C414" t="str">
            <v>SPENCER EAST BROOKFIELD</v>
          </cell>
          <cell r="D414">
            <v>62.813017071827566</v>
          </cell>
          <cell r="E414">
            <v>807349</v>
          </cell>
          <cell r="F414">
            <v>0</v>
          </cell>
          <cell r="G414">
            <v>58907</v>
          </cell>
          <cell r="H414">
            <v>866256</v>
          </cell>
          <cell r="J414">
            <v>58907</v>
          </cell>
          <cell r="K414">
            <v>150605.52935773341</v>
          </cell>
          <cell r="L414">
            <v>209512.52935773341</v>
          </cell>
          <cell r="N414">
            <v>656743.47064226656</v>
          </cell>
          <cell r="P414">
            <v>58907</v>
          </cell>
          <cell r="Q414">
            <v>0</v>
          </cell>
          <cell r="R414">
            <v>0</v>
          </cell>
          <cell r="S414">
            <v>150605.52935773341</v>
          </cell>
          <cell r="T414">
            <v>209512.52935773341</v>
          </cell>
          <cell r="V414">
            <v>287148.59999999998</v>
          </cell>
          <cell r="Y414">
            <v>767</v>
          </cell>
          <cell r="Z414">
            <v>62.813017071827566</v>
          </cell>
          <cell r="AA414">
            <v>0</v>
          </cell>
          <cell r="AD414">
            <v>0</v>
          </cell>
          <cell r="AE414">
            <v>807349</v>
          </cell>
          <cell r="AF414">
            <v>0</v>
          </cell>
          <cell r="AG414">
            <v>0</v>
          </cell>
          <cell r="AH414">
            <v>807349</v>
          </cell>
          <cell r="AI414">
            <v>0</v>
          </cell>
          <cell r="AJ414">
            <v>58907</v>
          </cell>
          <cell r="AK414">
            <v>866256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866256</v>
          </cell>
          <cell r="AR414">
            <v>767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BA414">
            <v>767</v>
          </cell>
          <cell r="BB414">
            <v>756</v>
          </cell>
          <cell r="BC414" t="str">
            <v>SPENCER EAST BROOKFIELD</v>
          </cell>
          <cell r="BD414">
            <v>807349</v>
          </cell>
          <cell r="BE414">
            <v>684381</v>
          </cell>
          <cell r="BF414">
            <v>122968</v>
          </cell>
          <cell r="BG414">
            <v>105273.59999999999</v>
          </cell>
          <cell r="BH414">
            <v>0</v>
          </cell>
          <cell r="BL414">
            <v>0</v>
          </cell>
          <cell r="BM414">
            <v>228241.59999999998</v>
          </cell>
          <cell r="BN414">
            <v>150605.52935773341</v>
          </cell>
          <cell r="CA414">
            <v>767</v>
          </cell>
        </row>
        <row r="415">
          <cell r="A415">
            <v>770</v>
          </cell>
          <cell r="B415">
            <v>757</v>
          </cell>
          <cell r="C415" t="str">
            <v>TANTASQUA</v>
          </cell>
          <cell r="D415">
            <v>2.0151133501259446</v>
          </cell>
          <cell r="E415">
            <v>26136</v>
          </cell>
          <cell r="F415">
            <v>0</v>
          </cell>
          <cell r="G415">
            <v>1890</v>
          </cell>
          <cell r="H415">
            <v>28026</v>
          </cell>
          <cell r="J415">
            <v>1890</v>
          </cell>
          <cell r="K415">
            <v>4716.4126848284131</v>
          </cell>
          <cell r="L415">
            <v>6606.4126848284131</v>
          </cell>
          <cell r="N415">
            <v>21419.587315171586</v>
          </cell>
          <cell r="P415">
            <v>1890</v>
          </cell>
          <cell r="Q415">
            <v>0</v>
          </cell>
          <cell r="R415">
            <v>0</v>
          </cell>
          <cell r="S415">
            <v>4716.4126848284131</v>
          </cell>
          <cell r="T415">
            <v>6606.4126848284131</v>
          </cell>
          <cell r="V415">
            <v>19855.2</v>
          </cell>
          <cell r="Y415">
            <v>770</v>
          </cell>
          <cell r="Z415">
            <v>2.0151133501259446</v>
          </cell>
          <cell r="AA415">
            <v>0</v>
          </cell>
          <cell r="AD415">
            <v>0</v>
          </cell>
          <cell r="AE415">
            <v>26136</v>
          </cell>
          <cell r="AF415">
            <v>0</v>
          </cell>
          <cell r="AG415">
            <v>0</v>
          </cell>
          <cell r="AH415">
            <v>26136</v>
          </cell>
          <cell r="AI415">
            <v>0</v>
          </cell>
          <cell r="AJ415">
            <v>1890</v>
          </cell>
          <cell r="AK415">
            <v>28026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28026</v>
          </cell>
          <cell r="AR415">
            <v>770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BA415">
            <v>770</v>
          </cell>
          <cell r="BB415">
            <v>757</v>
          </cell>
          <cell r="BC415" t="str">
            <v>TANTASQUA</v>
          </cell>
          <cell r="BD415">
            <v>26136</v>
          </cell>
          <cell r="BE415">
            <v>29942</v>
          </cell>
          <cell r="BF415">
            <v>0</v>
          </cell>
          <cell r="BG415">
            <v>17965.2</v>
          </cell>
          <cell r="BH415">
            <v>0</v>
          </cell>
          <cell r="BL415">
            <v>0</v>
          </cell>
          <cell r="BM415">
            <v>17965.2</v>
          </cell>
          <cell r="BN415">
            <v>4716.4126848284131</v>
          </cell>
          <cell r="CA415">
            <v>770</v>
          </cell>
        </row>
        <row r="416">
          <cell r="A416">
            <v>773</v>
          </cell>
          <cell r="B416">
            <v>763</v>
          </cell>
          <cell r="C416" t="str">
            <v>TRITON</v>
          </cell>
          <cell r="D416">
            <v>56.990012484394505</v>
          </cell>
          <cell r="E416">
            <v>828796</v>
          </cell>
          <cell r="F416">
            <v>0</v>
          </cell>
          <cell r="G416">
            <v>53429</v>
          </cell>
          <cell r="H416">
            <v>882225</v>
          </cell>
          <cell r="J416">
            <v>53429</v>
          </cell>
          <cell r="K416">
            <v>31578.815823203771</v>
          </cell>
          <cell r="L416">
            <v>85007.815823203768</v>
          </cell>
          <cell r="N416">
            <v>797217.18417679623</v>
          </cell>
          <cell r="P416">
            <v>53429</v>
          </cell>
          <cell r="Q416">
            <v>0</v>
          </cell>
          <cell r="R416">
            <v>0</v>
          </cell>
          <cell r="S416">
            <v>31578.815823203771</v>
          </cell>
          <cell r="T416">
            <v>85007.815823203768</v>
          </cell>
          <cell r="V416">
            <v>173504.59999999998</v>
          </cell>
          <cell r="Y416">
            <v>773</v>
          </cell>
          <cell r="Z416">
            <v>56.990012484394505</v>
          </cell>
          <cell r="AA416">
            <v>0</v>
          </cell>
          <cell r="AD416">
            <v>0</v>
          </cell>
          <cell r="AE416">
            <v>828796</v>
          </cell>
          <cell r="AF416">
            <v>0</v>
          </cell>
          <cell r="AG416">
            <v>0</v>
          </cell>
          <cell r="AH416">
            <v>828796</v>
          </cell>
          <cell r="AI416">
            <v>0</v>
          </cell>
          <cell r="AJ416">
            <v>53429</v>
          </cell>
          <cell r="AK416">
            <v>882225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882225</v>
          </cell>
          <cell r="AR416">
            <v>773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BA416">
            <v>773</v>
          </cell>
          <cell r="BB416">
            <v>763</v>
          </cell>
          <cell r="BC416" t="str">
            <v>TRITON</v>
          </cell>
          <cell r="BD416">
            <v>828796</v>
          </cell>
          <cell r="BE416">
            <v>828721</v>
          </cell>
          <cell r="BF416">
            <v>75</v>
          </cell>
          <cell r="BG416">
            <v>120000.59999999999</v>
          </cell>
          <cell r="BH416">
            <v>0</v>
          </cell>
          <cell r="BL416">
            <v>0</v>
          </cell>
          <cell r="BM416">
            <v>120075.59999999999</v>
          </cell>
          <cell r="BN416">
            <v>31578.815823203771</v>
          </cell>
          <cell r="CA416">
            <v>773</v>
          </cell>
        </row>
        <row r="417">
          <cell r="A417">
            <v>774</v>
          </cell>
          <cell r="B417">
            <v>789</v>
          </cell>
          <cell r="C417" t="str">
            <v>UPISLAND</v>
          </cell>
          <cell r="D417">
            <v>47.093023255813961</v>
          </cell>
          <cell r="E417">
            <v>1148742.0458001043</v>
          </cell>
          <cell r="F417">
            <v>0</v>
          </cell>
          <cell r="G417">
            <v>31599</v>
          </cell>
          <cell r="H417">
            <v>1180341.0458001043</v>
          </cell>
          <cell r="J417">
            <v>31599</v>
          </cell>
          <cell r="K417">
            <v>42135.416968586607</v>
          </cell>
          <cell r="L417">
            <v>73734.416968586607</v>
          </cell>
          <cell r="N417">
            <v>1106606.6288315176</v>
          </cell>
          <cell r="P417">
            <v>44154</v>
          </cell>
          <cell r="Q417">
            <v>468980.9541998955</v>
          </cell>
          <cell r="R417">
            <v>12555</v>
          </cell>
          <cell r="S417">
            <v>42135.416968586607</v>
          </cell>
          <cell r="T417">
            <v>542715.37116848212</v>
          </cell>
          <cell r="V417">
            <v>570945.3182017291</v>
          </cell>
          <cell r="Y417">
            <v>774</v>
          </cell>
          <cell r="Z417">
            <v>47.093023255813961</v>
          </cell>
          <cell r="AA417">
            <v>0</v>
          </cell>
          <cell r="AD417">
            <v>13.390815731257019</v>
          </cell>
          <cell r="AE417">
            <v>1605168</v>
          </cell>
          <cell r="AF417">
            <v>456425.9541998955</v>
          </cell>
          <cell r="AG417">
            <v>0</v>
          </cell>
          <cell r="AH417">
            <v>1148742.0458001043</v>
          </cell>
          <cell r="AI417">
            <v>0</v>
          </cell>
          <cell r="AJ417">
            <v>31599</v>
          </cell>
          <cell r="AK417">
            <v>1180341.0458001043</v>
          </cell>
          <cell r="AL417">
            <v>456425.9541998955</v>
          </cell>
          <cell r="AM417">
            <v>0</v>
          </cell>
          <cell r="AN417">
            <v>12555</v>
          </cell>
          <cell r="AO417">
            <v>468980.9541998955</v>
          </cell>
          <cell r="AP417">
            <v>1649322</v>
          </cell>
          <cell r="AR417">
            <v>774</v>
          </cell>
          <cell r="AS417">
            <v>13.390815731257019</v>
          </cell>
          <cell r="AT417">
            <v>456425.9541998955</v>
          </cell>
          <cell r="AU417">
            <v>0</v>
          </cell>
          <cell r="AV417">
            <v>12555</v>
          </cell>
          <cell r="AW417">
            <v>468980.9541998955</v>
          </cell>
          <cell r="BA417">
            <v>774</v>
          </cell>
          <cell r="BB417">
            <v>789</v>
          </cell>
          <cell r="BC417" t="str">
            <v>UPISLAND</v>
          </cell>
          <cell r="BD417">
            <v>1148742.0458001043</v>
          </cell>
          <cell r="BE417">
            <v>1111525</v>
          </cell>
          <cell r="BF417">
            <v>37217.045800104272</v>
          </cell>
          <cell r="BG417">
            <v>18734.476310830611</v>
          </cell>
          <cell r="BH417">
            <v>14413.841890898766</v>
          </cell>
          <cell r="BL417">
            <v>0</v>
          </cell>
          <cell r="BM417">
            <v>70365.364001833645</v>
          </cell>
          <cell r="BN417">
            <v>42135.416968586607</v>
          </cell>
          <cell r="CA417">
            <v>774</v>
          </cell>
        </row>
        <row r="418">
          <cell r="A418">
            <v>775</v>
          </cell>
          <cell r="B418">
            <v>759</v>
          </cell>
          <cell r="C418" t="str">
            <v>WACHUSETT</v>
          </cell>
          <cell r="D418">
            <v>38.426165813246861</v>
          </cell>
          <cell r="E418">
            <v>486070</v>
          </cell>
          <cell r="F418">
            <v>0</v>
          </cell>
          <cell r="G418">
            <v>36022</v>
          </cell>
          <cell r="H418">
            <v>522092</v>
          </cell>
          <cell r="J418">
            <v>36022</v>
          </cell>
          <cell r="K418">
            <v>17374.950596745031</v>
          </cell>
          <cell r="L418">
            <v>53396.950596745031</v>
          </cell>
          <cell r="N418">
            <v>468695.04940325499</v>
          </cell>
          <cell r="P418">
            <v>36022</v>
          </cell>
          <cell r="Q418">
            <v>0</v>
          </cell>
          <cell r="R418">
            <v>0</v>
          </cell>
          <cell r="S418">
            <v>17374.950596745031</v>
          </cell>
          <cell r="T418">
            <v>53396.950596745031</v>
          </cell>
          <cell r="V418">
            <v>67683.8</v>
          </cell>
          <cell r="Y418">
            <v>775</v>
          </cell>
          <cell r="Z418">
            <v>38.426165813246861</v>
          </cell>
          <cell r="AA418">
            <v>0</v>
          </cell>
          <cell r="AD418">
            <v>0</v>
          </cell>
          <cell r="AE418">
            <v>486070</v>
          </cell>
          <cell r="AF418">
            <v>0</v>
          </cell>
          <cell r="AG418">
            <v>0</v>
          </cell>
          <cell r="AH418">
            <v>486070</v>
          </cell>
          <cell r="AI418">
            <v>0</v>
          </cell>
          <cell r="AJ418">
            <v>36022</v>
          </cell>
          <cell r="AK418">
            <v>522092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522092</v>
          </cell>
          <cell r="AR418">
            <v>775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BA418">
            <v>775</v>
          </cell>
          <cell r="BB418">
            <v>759</v>
          </cell>
          <cell r="BC418" t="str">
            <v>WACHUSETT</v>
          </cell>
          <cell r="BD418">
            <v>486070</v>
          </cell>
          <cell r="BE418">
            <v>473781</v>
          </cell>
          <cell r="BF418">
            <v>12289</v>
          </cell>
          <cell r="BG418">
            <v>19372.8</v>
          </cell>
          <cell r="BH418">
            <v>0</v>
          </cell>
          <cell r="BL418">
            <v>0</v>
          </cell>
          <cell r="BM418">
            <v>31661.8</v>
          </cell>
          <cell r="BN418">
            <v>17374.950596745031</v>
          </cell>
          <cell r="CA418">
            <v>775</v>
          </cell>
        </row>
        <row r="419">
          <cell r="A419">
            <v>778</v>
          </cell>
          <cell r="B419">
            <v>750</v>
          </cell>
          <cell r="C419" t="str">
            <v>QUABOAG</v>
          </cell>
          <cell r="D419">
            <v>2.3333333333333339</v>
          </cell>
          <cell r="E419">
            <v>30940</v>
          </cell>
          <cell r="F419">
            <v>0</v>
          </cell>
          <cell r="G419">
            <v>2191</v>
          </cell>
          <cell r="H419">
            <v>33131</v>
          </cell>
          <cell r="J419">
            <v>2191</v>
          </cell>
          <cell r="K419">
            <v>3348</v>
          </cell>
          <cell r="L419">
            <v>5539</v>
          </cell>
          <cell r="N419">
            <v>27592</v>
          </cell>
          <cell r="P419">
            <v>2191</v>
          </cell>
          <cell r="Q419">
            <v>0</v>
          </cell>
          <cell r="R419">
            <v>0</v>
          </cell>
          <cell r="S419">
            <v>3348</v>
          </cell>
          <cell r="T419">
            <v>5539</v>
          </cell>
          <cell r="V419">
            <v>10993</v>
          </cell>
          <cell r="Y419">
            <v>778</v>
          </cell>
          <cell r="Z419">
            <v>2.3333333333333339</v>
          </cell>
          <cell r="AA419">
            <v>0</v>
          </cell>
          <cell r="AD419">
            <v>0</v>
          </cell>
          <cell r="AE419">
            <v>30940</v>
          </cell>
          <cell r="AF419">
            <v>0</v>
          </cell>
          <cell r="AG419">
            <v>0</v>
          </cell>
          <cell r="AH419">
            <v>30940</v>
          </cell>
          <cell r="AI419">
            <v>0</v>
          </cell>
          <cell r="AJ419">
            <v>2191</v>
          </cell>
          <cell r="AK419">
            <v>33131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33131</v>
          </cell>
          <cell r="AR419">
            <v>778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BA419">
            <v>778</v>
          </cell>
          <cell r="BB419">
            <v>750</v>
          </cell>
          <cell r="BC419" t="str">
            <v>QUABOAG</v>
          </cell>
          <cell r="BD419">
            <v>30940</v>
          </cell>
          <cell r="BE419">
            <v>27592</v>
          </cell>
          <cell r="BF419">
            <v>3348</v>
          </cell>
          <cell r="BG419">
            <v>0</v>
          </cell>
          <cell r="BH419">
            <v>5454</v>
          </cell>
          <cell r="BL419">
            <v>0</v>
          </cell>
          <cell r="BM419">
            <v>8802</v>
          </cell>
          <cell r="BN419">
            <v>3348</v>
          </cell>
          <cell r="CA419">
            <v>778</v>
          </cell>
        </row>
        <row r="420">
          <cell r="A420">
            <v>780</v>
          </cell>
          <cell r="B420">
            <v>761</v>
          </cell>
          <cell r="C420" t="str">
            <v>WHITMAN HANSON</v>
          </cell>
          <cell r="D420">
            <v>48.746439517731943</v>
          </cell>
          <cell r="E420">
            <v>658702</v>
          </cell>
          <cell r="F420">
            <v>0</v>
          </cell>
          <cell r="G420">
            <v>45707</v>
          </cell>
          <cell r="H420">
            <v>704409</v>
          </cell>
          <cell r="J420">
            <v>45707</v>
          </cell>
          <cell r="K420">
            <v>19696</v>
          </cell>
          <cell r="L420">
            <v>65403</v>
          </cell>
          <cell r="N420">
            <v>639006</v>
          </cell>
          <cell r="P420">
            <v>45707</v>
          </cell>
          <cell r="Q420">
            <v>0</v>
          </cell>
          <cell r="R420">
            <v>0</v>
          </cell>
          <cell r="S420">
            <v>19696</v>
          </cell>
          <cell r="T420">
            <v>65403</v>
          </cell>
          <cell r="V420">
            <v>90624.6</v>
          </cell>
          <cell r="Y420">
            <v>780</v>
          </cell>
          <cell r="Z420">
            <v>48.746439517731943</v>
          </cell>
          <cell r="AA420">
            <v>0</v>
          </cell>
          <cell r="AD420">
            <v>0</v>
          </cell>
          <cell r="AE420">
            <v>658702</v>
          </cell>
          <cell r="AF420">
            <v>0</v>
          </cell>
          <cell r="AG420">
            <v>0</v>
          </cell>
          <cell r="AH420">
            <v>658702</v>
          </cell>
          <cell r="AI420">
            <v>0</v>
          </cell>
          <cell r="AJ420">
            <v>45707</v>
          </cell>
          <cell r="AK420">
            <v>704409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704409</v>
          </cell>
          <cell r="AR420">
            <v>780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BA420">
            <v>780</v>
          </cell>
          <cell r="BB420">
            <v>761</v>
          </cell>
          <cell r="BC420" t="str">
            <v>WHITMAN HANSON</v>
          </cell>
          <cell r="BD420">
            <v>658702</v>
          </cell>
          <cell r="BE420">
            <v>639006</v>
          </cell>
          <cell r="BF420">
            <v>19696</v>
          </cell>
          <cell r="BG420">
            <v>0</v>
          </cell>
          <cell r="BH420">
            <v>25221.600000000002</v>
          </cell>
          <cell r="BL420">
            <v>0</v>
          </cell>
          <cell r="BM420">
            <v>44917.600000000006</v>
          </cell>
          <cell r="BN420">
            <v>19696</v>
          </cell>
          <cell r="CA420">
            <v>780</v>
          </cell>
        </row>
        <row r="421">
          <cell r="A421">
            <v>801</v>
          </cell>
          <cell r="B421">
            <v>770</v>
          </cell>
          <cell r="C421" t="str">
            <v>ASSABET VALLEY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V421">
            <v>0</v>
          </cell>
          <cell r="Y421">
            <v>801</v>
          </cell>
          <cell r="AR421">
            <v>801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BA421">
            <v>801</v>
          </cell>
          <cell r="BB421">
            <v>770</v>
          </cell>
          <cell r="BC421" t="str">
            <v>ASSABET VALLEY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L421">
            <v>0</v>
          </cell>
          <cell r="BM421">
            <v>0</v>
          </cell>
          <cell r="BN421">
            <v>0</v>
          </cell>
          <cell r="CA421">
            <v>801</v>
          </cell>
        </row>
        <row r="422">
          <cell r="A422">
            <v>805</v>
          </cell>
          <cell r="B422">
            <v>708</v>
          </cell>
          <cell r="C422" t="str">
            <v>BLACKSTONE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V422">
            <v>0</v>
          </cell>
          <cell r="Y422">
            <v>805</v>
          </cell>
          <cell r="AR422">
            <v>805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BA422">
            <v>805</v>
          </cell>
          <cell r="BB422">
            <v>708</v>
          </cell>
          <cell r="BC422" t="str">
            <v>BLACKSTONE VALLEY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L422">
            <v>0</v>
          </cell>
          <cell r="BM422">
            <v>0</v>
          </cell>
          <cell r="BN422">
            <v>0</v>
          </cell>
          <cell r="CA422">
            <v>805</v>
          </cell>
        </row>
        <row r="423">
          <cell r="A423">
            <v>806</v>
          </cell>
          <cell r="B423">
            <v>709</v>
          </cell>
          <cell r="C423" t="str">
            <v>BLUE HILLS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V423">
            <v>0</v>
          </cell>
          <cell r="Y423">
            <v>806</v>
          </cell>
          <cell r="AR423">
            <v>806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BA423">
            <v>806</v>
          </cell>
          <cell r="BB423">
            <v>709</v>
          </cell>
          <cell r="BC423" t="str">
            <v>BLUE HILLS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L423">
            <v>0</v>
          </cell>
          <cell r="BM423">
            <v>0</v>
          </cell>
          <cell r="BN423">
            <v>0</v>
          </cell>
          <cell r="CA423">
            <v>806</v>
          </cell>
        </row>
        <row r="424">
          <cell r="A424">
            <v>810</v>
          </cell>
          <cell r="B424">
            <v>771</v>
          </cell>
          <cell r="C424" t="str">
            <v>BRISTOL PLYMOUTH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V424">
            <v>0</v>
          </cell>
          <cell r="Y424">
            <v>810</v>
          </cell>
          <cell r="AR424">
            <v>810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BA424">
            <v>810</v>
          </cell>
          <cell r="BB424">
            <v>771</v>
          </cell>
          <cell r="BC424" t="str">
            <v>BRISTOL PLYMOUTH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L424">
            <v>0</v>
          </cell>
          <cell r="BM424">
            <v>0</v>
          </cell>
          <cell r="BN424">
            <v>0</v>
          </cell>
          <cell r="CA424">
            <v>810</v>
          </cell>
        </row>
        <row r="425">
          <cell r="A425">
            <v>815</v>
          </cell>
          <cell r="B425">
            <v>779</v>
          </cell>
          <cell r="C425" t="str">
            <v>CAPE COD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V425">
            <v>0</v>
          </cell>
          <cell r="Y425">
            <v>815</v>
          </cell>
          <cell r="AR425">
            <v>815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BA425">
            <v>815</v>
          </cell>
          <cell r="BB425">
            <v>779</v>
          </cell>
          <cell r="BC425" t="str">
            <v>CAPE COD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L425">
            <v>0</v>
          </cell>
          <cell r="BM425">
            <v>0</v>
          </cell>
          <cell r="BN425">
            <v>0</v>
          </cell>
          <cell r="CA425">
            <v>815</v>
          </cell>
        </row>
        <row r="426">
          <cell r="A426">
            <v>817</v>
          </cell>
          <cell r="B426">
            <v>783</v>
          </cell>
          <cell r="C426" t="str">
            <v>ESSEX NORTH SHORE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V426">
            <v>0</v>
          </cell>
          <cell r="Y426">
            <v>817</v>
          </cell>
          <cell r="AR426">
            <v>817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BA426">
            <v>817</v>
          </cell>
          <cell r="BB426">
            <v>783</v>
          </cell>
          <cell r="BC426" t="str">
            <v>ESSEX NORTH SHORE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L426">
            <v>0</v>
          </cell>
          <cell r="BM426">
            <v>0</v>
          </cell>
          <cell r="BN426">
            <v>0</v>
          </cell>
          <cell r="CA426">
            <v>817</v>
          </cell>
        </row>
        <row r="427">
          <cell r="A427">
            <v>818</v>
          </cell>
          <cell r="B427">
            <v>782</v>
          </cell>
          <cell r="C427" t="str">
            <v>FRANKLIN COUNTY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V427">
            <v>0</v>
          </cell>
          <cell r="Y427">
            <v>818</v>
          </cell>
          <cell r="AR427">
            <v>818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BA427">
            <v>818</v>
          </cell>
          <cell r="BB427">
            <v>782</v>
          </cell>
          <cell r="BC427" t="str">
            <v>FRANKLIN COUNTY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L427">
            <v>0</v>
          </cell>
          <cell r="BM427">
            <v>0</v>
          </cell>
          <cell r="BN427">
            <v>0</v>
          </cell>
          <cell r="CA427">
            <v>818</v>
          </cell>
        </row>
        <row r="428">
          <cell r="A428">
            <v>821</v>
          </cell>
          <cell r="B428">
            <v>722</v>
          </cell>
          <cell r="C428" t="str">
            <v>GREATER FALL RIVER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V428">
            <v>0</v>
          </cell>
          <cell r="Y428">
            <v>821</v>
          </cell>
          <cell r="AR428">
            <v>821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BA428">
            <v>821</v>
          </cell>
          <cell r="BB428">
            <v>722</v>
          </cell>
          <cell r="BC428" t="str">
            <v>GREATER FALL RIVER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L428">
            <v>0</v>
          </cell>
          <cell r="BM428">
            <v>0</v>
          </cell>
          <cell r="BN428">
            <v>0</v>
          </cell>
          <cell r="CA428">
            <v>821</v>
          </cell>
        </row>
        <row r="429">
          <cell r="A429">
            <v>823</v>
          </cell>
          <cell r="B429">
            <v>723</v>
          </cell>
          <cell r="C429" t="str">
            <v>GREATER LAWRENCE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V429">
            <v>0</v>
          </cell>
          <cell r="Y429">
            <v>823</v>
          </cell>
          <cell r="AR429">
            <v>823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BA429">
            <v>823</v>
          </cell>
          <cell r="BB429">
            <v>723</v>
          </cell>
          <cell r="BC429" t="str">
            <v>GREATER LAWRENCE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L429">
            <v>0</v>
          </cell>
          <cell r="BM429">
            <v>0</v>
          </cell>
          <cell r="BN429">
            <v>0</v>
          </cell>
          <cell r="CA429">
            <v>823</v>
          </cell>
        </row>
        <row r="430">
          <cell r="A430">
            <v>825</v>
          </cell>
          <cell r="B430">
            <v>786</v>
          </cell>
          <cell r="C430" t="str">
            <v>GREATER NEW BEDFORD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V430">
            <v>0</v>
          </cell>
          <cell r="Y430">
            <v>825</v>
          </cell>
          <cell r="AR430">
            <v>825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BA430">
            <v>825</v>
          </cell>
          <cell r="BB430">
            <v>786</v>
          </cell>
          <cell r="BC430" t="str">
            <v>GREATER NEW BEDFORD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L430">
            <v>0</v>
          </cell>
          <cell r="BM430">
            <v>0</v>
          </cell>
          <cell r="BN430">
            <v>0</v>
          </cell>
          <cell r="CA430">
            <v>825</v>
          </cell>
        </row>
        <row r="431">
          <cell r="A431">
            <v>828</v>
          </cell>
          <cell r="B431">
            <v>767</v>
          </cell>
          <cell r="C431" t="str">
            <v>GREATER LOWELL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Y431">
            <v>828</v>
          </cell>
          <cell r="AR431">
            <v>828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BA431">
            <v>828</v>
          </cell>
          <cell r="BB431">
            <v>767</v>
          </cell>
          <cell r="BC431" t="str">
            <v>GREATER LOWELL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L431">
            <v>0</v>
          </cell>
          <cell r="BM431">
            <v>0</v>
          </cell>
          <cell r="BN431">
            <v>0</v>
          </cell>
          <cell r="CA431">
            <v>828</v>
          </cell>
        </row>
        <row r="432">
          <cell r="A432">
            <v>829</v>
          </cell>
          <cell r="B432">
            <v>778</v>
          </cell>
          <cell r="C432" t="str">
            <v>SOUTH MIDDLESEX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V432">
            <v>0</v>
          </cell>
          <cell r="Y432">
            <v>829</v>
          </cell>
          <cell r="AR432">
            <v>829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BA432">
            <v>829</v>
          </cell>
          <cell r="BB432">
            <v>778</v>
          </cell>
          <cell r="BC432" t="str">
            <v>SOUTH MIDDLESEX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L432">
            <v>0</v>
          </cell>
          <cell r="BM432">
            <v>0</v>
          </cell>
          <cell r="BN432">
            <v>0</v>
          </cell>
          <cell r="CA432">
            <v>829</v>
          </cell>
        </row>
        <row r="433">
          <cell r="A433">
            <v>830</v>
          </cell>
          <cell r="B433">
            <v>781</v>
          </cell>
          <cell r="C433" t="str">
            <v>MINUTEMAN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V433">
            <v>0</v>
          </cell>
          <cell r="Y433">
            <v>830</v>
          </cell>
          <cell r="AR433">
            <v>830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BA433">
            <v>830</v>
          </cell>
          <cell r="BB433">
            <v>781</v>
          </cell>
          <cell r="BC433" t="str">
            <v>MINUTEMAN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L433">
            <v>0</v>
          </cell>
          <cell r="BM433">
            <v>0</v>
          </cell>
          <cell r="BN433">
            <v>0</v>
          </cell>
          <cell r="CA433">
            <v>830</v>
          </cell>
        </row>
        <row r="434">
          <cell r="A434">
            <v>832</v>
          </cell>
          <cell r="B434">
            <v>735</v>
          </cell>
          <cell r="C434" t="str">
            <v>MONTACHUSETT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V434">
            <v>0</v>
          </cell>
          <cell r="Y434">
            <v>832</v>
          </cell>
          <cell r="AR434">
            <v>832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BA434">
            <v>832</v>
          </cell>
          <cell r="BB434">
            <v>735</v>
          </cell>
          <cell r="BC434" t="str">
            <v>MONTACHUSETT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L434">
            <v>0</v>
          </cell>
          <cell r="BM434">
            <v>0</v>
          </cell>
          <cell r="BN434">
            <v>0</v>
          </cell>
          <cell r="CA434">
            <v>832</v>
          </cell>
        </row>
        <row r="435">
          <cell r="A435">
            <v>851</v>
          </cell>
          <cell r="B435">
            <v>743</v>
          </cell>
          <cell r="C435" t="str">
            <v>NORTHERN BERKSHIRE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V435">
            <v>0</v>
          </cell>
          <cell r="Y435">
            <v>851</v>
          </cell>
          <cell r="AR435">
            <v>851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BA435">
            <v>851</v>
          </cell>
          <cell r="BB435">
            <v>743</v>
          </cell>
          <cell r="BC435" t="str">
            <v>NORTHERN BERKSHIRE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L435">
            <v>0</v>
          </cell>
          <cell r="BM435">
            <v>0</v>
          </cell>
          <cell r="BN435">
            <v>0</v>
          </cell>
          <cell r="CA435">
            <v>851</v>
          </cell>
        </row>
        <row r="436">
          <cell r="A436">
            <v>852</v>
          </cell>
          <cell r="B436">
            <v>739</v>
          </cell>
          <cell r="C436" t="str">
            <v>NASHOBA VALLEY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V436">
            <v>0</v>
          </cell>
          <cell r="Y436">
            <v>852</v>
          </cell>
          <cell r="AR436">
            <v>852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BA436">
            <v>852</v>
          </cell>
          <cell r="BB436">
            <v>739</v>
          </cell>
          <cell r="BC436" t="str">
            <v>NASHOBA VALLEY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L436">
            <v>0</v>
          </cell>
          <cell r="BM436">
            <v>0</v>
          </cell>
          <cell r="BN436">
            <v>0</v>
          </cell>
          <cell r="CA436">
            <v>852</v>
          </cell>
        </row>
        <row r="437">
          <cell r="A437">
            <v>853</v>
          </cell>
          <cell r="B437">
            <v>742</v>
          </cell>
          <cell r="C437" t="str">
            <v>NORTHEAST METROPOLITAN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V437">
            <v>0</v>
          </cell>
          <cell r="Y437">
            <v>853</v>
          </cell>
          <cell r="AR437">
            <v>853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BA437">
            <v>853</v>
          </cell>
          <cell r="BB437">
            <v>742</v>
          </cell>
          <cell r="BC437" t="str">
            <v>NORTHEAST METROPOLITAN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L437">
            <v>0</v>
          </cell>
          <cell r="BM437">
            <v>0</v>
          </cell>
          <cell r="BN437">
            <v>0</v>
          </cell>
          <cell r="CA437">
            <v>853</v>
          </cell>
        </row>
        <row r="438">
          <cell r="A438">
            <v>855</v>
          </cell>
          <cell r="B438">
            <v>784</v>
          </cell>
          <cell r="C438" t="str">
            <v>OLD COLONY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V438">
            <v>0</v>
          </cell>
          <cell r="Y438">
            <v>855</v>
          </cell>
          <cell r="AR438">
            <v>855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BA438">
            <v>855</v>
          </cell>
          <cell r="BB438">
            <v>784</v>
          </cell>
          <cell r="BC438" t="str">
            <v>OLD COLONY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L438">
            <v>0</v>
          </cell>
          <cell r="BM438">
            <v>0</v>
          </cell>
          <cell r="BN438">
            <v>0</v>
          </cell>
          <cell r="CA438">
            <v>855</v>
          </cell>
        </row>
        <row r="439">
          <cell r="A439">
            <v>860</v>
          </cell>
          <cell r="B439">
            <v>773</v>
          </cell>
          <cell r="C439" t="str">
            <v>PATHFINDER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V439">
            <v>0</v>
          </cell>
          <cell r="Y439">
            <v>860</v>
          </cell>
          <cell r="AR439">
            <v>860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BA439">
            <v>860</v>
          </cell>
          <cell r="BB439">
            <v>773</v>
          </cell>
          <cell r="BC439" t="str">
            <v>PATHFINDER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L439">
            <v>0</v>
          </cell>
          <cell r="BM439">
            <v>0</v>
          </cell>
          <cell r="BN439">
            <v>0</v>
          </cell>
          <cell r="CA439">
            <v>860</v>
          </cell>
        </row>
        <row r="440">
          <cell r="A440">
            <v>871</v>
          </cell>
          <cell r="B440">
            <v>751</v>
          </cell>
          <cell r="C440" t="str">
            <v>SHAWSHEEN VALLEY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V440">
            <v>0</v>
          </cell>
          <cell r="Y440">
            <v>871</v>
          </cell>
          <cell r="AR440">
            <v>871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BA440">
            <v>871</v>
          </cell>
          <cell r="BB440">
            <v>751</v>
          </cell>
          <cell r="BC440" t="str">
            <v>SHAWSHEEN VALLEY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L440">
            <v>0</v>
          </cell>
          <cell r="BM440">
            <v>0</v>
          </cell>
          <cell r="BN440">
            <v>0</v>
          </cell>
          <cell r="CA440">
            <v>871</v>
          </cell>
        </row>
        <row r="441">
          <cell r="A441">
            <v>872</v>
          </cell>
          <cell r="B441">
            <v>754</v>
          </cell>
          <cell r="C441" t="str">
            <v>SOUTHEASTERN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V441">
            <v>0</v>
          </cell>
          <cell r="Y441">
            <v>872</v>
          </cell>
          <cell r="AR441">
            <v>872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BA441">
            <v>872</v>
          </cell>
          <cell r="BB441">
            <v>754</v>
          </cell>
          <cell r="BC441" t="str">
            <v>SOUTHEASTERN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L441">
            <v>0</v>
          </cell>
          <cell r="BM441">
            <v>0</v>
          </cell>
          <cell r="BN441">
            <v>0</v>
          </cell>
          <cell r="CA441">
            <v>872</v>
          </cell>
        </row>
        <row r="442">
          <cell r="A442">
            <v>873</v>
          </cell>
          <cell r="B442">
            <v>753</v>
          </cell>
          <cell r="C442" t="str">
            <v>SOUTH SHORE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V442">
            <v>0</v>
          </cell>
          <cell r="Y442">
            <v>873</v>
          </cell>
          <cell r="AR442">
            <v>873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BA442">
            <v>873</v>
          </cell>
          <cell r="BB442">
            <v>753</v>
          </cell>
          <cell r="BC442" t="str">
            <v>SOUTH SHORE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L442">
            <v>0</v>
          </cell>
          <cell r="BM442">
            <v>0</v>
          </cell>
          <cell r="BN442">
            <v>0</v>
          </cell>
          <cell r="CA442">
            <v>873</v>
          </cell>
        </row>
        <row r="443">
          <cell r="A443">
            <v>876</v>
          </cell>
          <cell r="B443">
            <v>762</v>
          </cell>
          <cell r="C443" t="str">
            <v>SOUTHERN WORCESTER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V443">
            <v>0</v>
          </cell>
          <cell r="Y443">
            <v>876</v>
          </cell>
          <cell r="AR443">
            <v>876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BA443">
            <v>876</v>
          </cell>
          <cell r="BB443">
            <v>762</v>
          </cell>
          <cell r="BC443" t="str">
            <v>SOUTHERN WORCESTER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L443">
            <v>0</v>
          </cell>
          <cell r="BM443">
            <v>0</v>
          </cell>
          <cell r="BN443">
            <v>0</v>
          </cell>
          <cell r="CA443">
            <v>876</v>
          </cell>
        </row>
        <row r="444">
          <cell r="A444">
            <v>878</v>
          </cell>
          <cell r="B444">
            <v>785</v>
          </cell>
          <cell r="C444" t="str">
            <v>TRI COUNTY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V444">
            <v>0</v>
          </cell>
          <cell r="Y444">
            <v>878</v>
          </cell>
          <cell r="AR444">
            <v>878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BA444">
            <v>878</v>
          </cell>
          <cell r="BB444">
            <v>785</v>
          </cell>
          <cell r="BC444" t="str">
            <v>TRI COUNTY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L444">
            <v>0</v>
          </cell>
          <cell r="BM444">
            <v>0</v>
          </cell>
          <cell r="BN444">
            <v>0</v>
          </cell>
          <cell r="CA444">
            <v>878</v>
          </cell>
        </row>
        <row r="445">
          <cell r="A445">
            <v>879</v>
          </cell>
          <cell r="B445">
            <v>758</v>
          </cell>
          <cell r="C445" t="str">
            <v>UPPER CAPE COD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V445">
            <v>0</v>
          </cell>
          <cell r="Y445">
            <v>879</v>
          </cell>
          <cell r="AR445">
            <v>879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BA445">
            <v>879</v>
          </cell>
          <cell r="BB445">
            <v>758</v>
          </cell>
          <cell r="BC445" t="str">
            <v>UPPER CAPE COD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L445">
            <v>0</v>
          </cell>
          <cell r="BM445">
            <v>0</v>
          </cell>
          <cell r="BN445">
            <v>0</v>
          </cell>
          <cell r="CA445">
            <v>879</v>
          </cell>
        </row>
        <row r="446">
          <cell r="A446">
            <v>885</v>
          </cell>
          <cell r="B446">
            <v>774</v>
          </cell>
          <cell r="C446" t="str">
            <v>WHITTIER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V446">
            <v>0</v>
          </cell>
          <cell r="Y446">
            <v>885</v>
          </cell>
          <cell r="AR446">
            <v>885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BA446">
            <v>885</v>
          </cell>
          <cell r="BB446">
            <v>774</v>
          </cell>
          <cell r="BC446" t="str">
            <v>WHITTIER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L446">
            <v>0</v>
          </cell>
          <cell r="BM446">
            <v>0</v>
          </cell>
          <cell r="BN446">
            <v>0</v>
          </cell>
          <cell r="CA446">
            <v>885</v>
          </cell>
        </row>
        <row r="447">
          <cell r="A447">
            <v>910</v>
          </cell>
          <cell r="B447">
            <v>810</v>
          </cell>
          <cell r="C447" t="str">
            <v>BRISTOL COUNTY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V447">
            <v>0</v>
          </cell>
          <cell r="Y447">
            <v>910</v>
          </cell>
          <cell r="AR447">
            <v>910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BA447">
            <v>910</v>
          </cell>
          <cell r="BB447">
            <v>810</v>
          </cell>
          <cell r="BC447" t="str">
            <v>BRISTOL COUNTY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L447">
            <v>0</v>
          </cell>
          <cell r="BM447">
            <v>0</v>
          </cell>
          <cell r="BN447">
            <v>0</v>
          </cell>
          <cell r="CA447">
            <v>910</v>
          </cell>
        </row>
        <row r="448">
          <cell r="A448">
            <v>915</v>
          </cell>
          <cell r="B448">
            <v>830</v>
          </cell>
          <cell r="C448" t="str">
            <v>NORFOLK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V448">
            <v>0</v>
          </cell>
          <cell r="Y448">
            <v>915</v>
          </cell>
          <cell r="AR448">
            <v>915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BA448">
            <v>915</v>
          </cell>
          <cell r="BB448">
            <v>830</v>
          </cell>
          <cell r="BC448" t="str">
            <v>NORFOLK COUNTY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L448">
            <v>0</v>
          </cell>
          <cell r="BM448">
            <v>0</v>
          </cell>
          <cell r="BN448">
            <v>0</v>
          </cell>
          <cell r="CA448">
            <v>915</v>
          </cell>
        </row>
        <row r="449">
          <cell r="A449">
            <v>999</v>
          </cell>
          <cell r="B449" t="str">
            <v>--</v>
          </cell>
          <cell r="C449" t="str">
            <v>STATE TOTALS</v>
          </cell>
          <cell r="D449">
            <v>46657.999999999993</v>
          </cell>
          <cell r="E449">
            <v>730870334.48884618</v>
          </cell>
          <cell r="F449">
            <v>3677683</v>
          </cell>
          <cell r="G449">
            <v>43492209</v>
          </cell>
          <cell r="H449">
            <v>778040226.48884618</v>
          </cell>
          <cell r="J449">
            <v>43492209</v>
          </cell>
          <cell r="K449">
            <v>87781207.74442032</v>
          </cell>
          <cell r="L449">
            <v>131273416.74442026</v>
          </cell>
          <cell r="N449">
            <v>646766809.74442565</v>
          </cell>
          <cell r="P449">
            <v>43748799</v>
          </cell>
          <cell r="Q449">
            <v>4926583.2555796616</v>
          </cell>
          <cell r="R449">
            <v>256590</v>
          </cell>
          <cell r="S449">
            <v>87781207.74442032</v>
          </cell>
          <cell r="T449">
            <v>136199999.99999991</v>
          </cell>
          <cell r="V449">
            <v>187266150.42169377</v>
          </cell>
          <cell r="Y449">
            <v>999</v>
          </cell>
          <cell r="Z449">
            <v>46657.999999999993</v>
          </cell>
          <cell r="AA449">
            <v>0</v>
          </cell>
          <cell r="AB449">
            <v>0</v>
          </cell>
          <cell r="AC449">
            <v>0</v>
          </cell>
          <cell r="AD449">
            <v>273.63886898236615</v>
          </cell>
          <cell r="AE449">
            <v>735937145</v>
          </cell>
          <cell r="AF449">
            <v>4669993.2555796625</v>
          </cell>
          <cell r="AG449">
            <v>396817.25557420799</v>
          </cell>
          <cell r="AH449">
            <v>730870334.48884618</v>
          </cell>
          <cell r="AI449">
            <v>3677683</v>
          </cell>
          <cell r="AJ449">
            <v>43492209</v>
          </cell>
          <cell r="AK449">
            <v>778040226.48884618</v>
          </cell>
          <cell r="AL449">
            <v>4669993.2555796625</v>
          </cell>
          <cell r="AM449">
            <v>0</v>
          </cell>
          <cell r="AN449">
            <v>256590</v>
          </cell>
          <cell r="AO449">
            <v>4926583.2555796616</v>
          </cell>
          <cell r="AP449">
            <v>782966809.74442577</v>
          </cell>
          <cell r="AQ449" t="str">
            <v xml:space="preserve"> </v>
          </cell>
          <cell r="AR449">
            <v>999</v>
          </cell>
          <cell r="AS449">
            <v>273.63886898236615</v>
          </cell>
          <cell r="AT449">
            <v>4669993.2555796625</v>
          </cell>
          <cell r="AU449">
            <v>0</v>
          </cell>
          <cell r="AV449">
            <v>256590</v>
          </cell>
          <cell r="AW449">
            <v>4926583.2555796625</v>
          </cell>
          <cell r="AX449" t="str">
            <v xml:space="preserve"> </v>
          </cell>
          <cell r="AY449" t="str">
            <v xml:space="preserve"> </v>
          </cell>
          <cell r="BA449">
            <v>999</v>
          </cell>
          <cell r="BB449" t="str">
            <v>S T A T E    T O T A L S</v>
          </cell>
          <cell r="BC449" t="str">
            <v xml:space="preserve">S T A T E   T O T A L S  </v>
          </cell>
          <cell r="BD449">
            <v>730870334.48884618</v>
          </cell>
          <cell r="BE449">
            <v>654097378</v>
          </cell>
          <cell r="BF449">
            <v>76813670.488846138</v>
          </cell>
          <cell r="BG449">
            <v>41776242.553509675</v>
          </cell>
          <cell r="BH449">
            <v>20257445.123758335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138847358.16611406</v>
          </cell>
          <cell r="BN449">
            <v>87781207.74442032</v>
          </cell>
          <cell r="CA449">
            <v>999</v>
          </cell>
        </row>
      </sheetData>
      <sheetData sheetId="13">
        <row r="10">
          <cell r="A10">
            <v>1</v>
          </cell>
          <cell r="B10">
            <v>1</v>
          </cell>
          <cell r="C10" t="str">
            <v>ABINGTON</v>
          </cell>
          <cell r="D10">
            <v>30.123936048081475</v>
          </cell>
          <cell r="E10">
            <v>412143</v>
          </cell>
          <cell r="F10">
            <v>0</v>
          </cell>
          <cell r="G10">
            <v>28245</v>
          </cell>
          <cell r="H10">
            <v>440388</v>
          </cell>
          <cell r="J10">
            <v>28245</v>
          </cell>
          <cell r="K10">
            <v>55103</v>
          </cell>
          <cell r="L10">
            <v>83348</v>
          </cell>
          <cell r="N10">
            <v>357040</v>
          </cell>
          <cell r="P10">
            <v>28245</v>
          </cell>
          <cell r="Q10">
            <v>0</v>
          </cell>
          <cell r="R10">
            <v>0</v>
          </cell>
          <cell r="S10">
            <v>55103</v>
          </cell>
          <cell r="T10">
            <v>83348</v>
          </cell>
          <cell r="V10">
            <v>94715.6</v>
          </cell>
          <cell r="Y10">
            <v>1</v>
          </cell>
          <cell r="Z10">
            <v>30.123936048081475</v>
          </cell>
          <cell r="AA10">
            <v>0</v>
          </cell>
          <cell r="AD10">
            <v>0</v>
          </cell>
          <cell r="AE10">
            <v>412143</v>
          </cell>
          <cell r="AF10">
            <v>0</v>
          </cell>
          <cell r="AG10">
            <v>0</v>
          </cell>
          <cell r="AH10">
            <v>412143</v>
          </cell>
          <cell r="AI10">
            <v>0</v>
          </cell>
          <cell r="AJ10">
            <v>28245</v>
          </cell>
          <cell r="AK10">
            <v>440388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440388</v>
          </cell>
          <cell r="AR10">
            <v>1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BA10">
            <v>1</v>
          </cell>
          <cell r="BB10">
            <v>1</v>
          </cell>
          <cell r="BC10" t="str">
            <v>ABINGTON</v>
          </cell>
          <cell r="BD10">
            <v>412143</v>
          </cell>
          <cell r="BE10">
            <v>357040</v>
          </cell>
          <cell r="BF10">
            <v>55103</v>
          </cell>
          <cell r="BG10">
            <v>0</v>
          </cell>
          <cell r="BH10">
            <v>11367.6</v>
          </cell>
          <cell r="BL10">
            <v>0</v>
          </cell>
          <cell r="BM10">
            <v>66470.600000000006</v>
          </cell>
          <cell r="BN10">
            <v>55103</v>
          </cell>
          <cell r="CA10">
            <v>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Y11">
            <v>2</v>
          </cell>
          <cell r="AR11">
            <v>2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BA11">
            <v>2</v>
          </cell>
          <cell r="BB11">
            <v>2</v>
          </cell>
          <cell r="BC11" t="str">
            <v>ACTON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L11">
            <v>0</v>
          </cell>
          <cell r="BM11">
            <v>0</v>
          </cell>
          <cell r="BN11">
            <v>0</v>
          </cell>
          <cell r="CA11">
            <v>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4.4226162968064262</v>
          </cell>
          <cell r="E12">
            <v>52884</v>
          </cell>
          <cell r="F12">
            <v>0</v>
          </cell>
          <cell r="G12">
            <v>4143</v>
          </cell>
          <cell r="H12">
            <v>57027</v>
          </cell>
          <cell r="J12">
            <v>4143</v>
          </cell>
          <cell r="K12">
            <v>7551.2578187789577</v>
          </cell>
          <cell r="L12">
            <v>11694.257818778959</v>
          </cell>
          <cell r="N12">
            <v>45332.742181221038</v>
          </cell>
          <cell r="P12">
            <v>4143</v>
          </cell>
          <cell r="Q12">
            <v>0</v>
          </cell>
          <cell r="R12">
            <v>0</v>
          </cell>
          <cell r="S12">
            <v>7551.2578187789577</v>
          </cell>
          <cell r="T12">
            <v>11694.257818778959</v>
          </cell>
          <cell r="V12">
            <v>32324.199999999997</v>
          </cell>
          <cell r="Y12">
            <v>3</v>
          </cell>
          <cell r="Z12">
            <v>4.4226162968064262</v>
          </cell>
          <cell r="AA12">
            <v>0</v>
          </cell>
          <cell r="AD12">
            <v>0</v>
          </cell>
          <cell r="AE12">
            <v>52884</v>
          </cell>
          <cell r="AF12">
            <v>0</v>
          </cell>
          <cell r="AG12">
            <v>0</v>
          </cell>
          <cell r="AH12">
            <v>52884</v>
          </cell>
          <cell r="AI12">
            <v>0</v>
          </cell>
          <cell r="AJ12">
            <v>4143</v>
          </cell>
          <cell r="AK12">
            <v>57027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57027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BA12">
            <v>3</v>
          </cell>
          <cell r="BB12">
            <v>3</v>
          </cell>
          <cell r="BC12" t="str">
            <v>ACUSHNET</v>
          </cell>
          <cell r="BD12">
            <v>52884</v>
          </cell>
          <cell r="BE12">
            <v>48874</v>
          </cell>
          <cell r="BF12">
            <v>4010</v>
          </cell>
          <cell r="BG12">
            <v>15249.599999999999</v>
          </cell>
          <cell r="BH12">
            <v>8921.6</v>
          </cell>
          <cell r="BL12">
            <v>0</v>
          </cell>
          <cell r="BM12">
            <v>28181.199999999997</v>
          </cell>
          <cell r="BN12">
            <v>7551.2578187789577</v>
          </cell>
          <cell r="CA12">
            <v>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Y13">
            <v>4</v>
          </cell>
          <cell r="AR13">
            <v>4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BA13">
            <v>4</v>
          </cell>
          <cell r="BB13">
            <v>4</v>
          </cell>
          <cell r="BC13" t="str">
            <v>ADAMS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L13">
            <v>0</v>
          </cell>
          <cell r="BM13">
            <v>0</v>
          </cell>
          <cell r="BN13">
            <v>0</v>
          </cell>
          <cell r="CA13">
            <v>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67.312543005089097</v>
          </cell>
          <cell r="E14">
            <v>1081846</v>
          </cell>
          <cell r="F14">
            <v>0</v>
          </cell>
          <cell r="G14">
            <v>63114</v>
          </cell>
          <cell r="H14">
            <v>1144960</v>
          </cell>
          <cell r="J14">
            <v>63114</v>
          </cell>
          <cell r="K14">
            <v>317714.37556437647</v>
          </cell>
          <cell r="L14">
            <v>380828.37556437647</v>
          </cell>
          <cell r="N14">
            <v>764131.62443562353</v>
          </cell>
          <cell r="P14">
            <v>63114</v>
          </cell>
          <cell r="Q14">
            <v>0</v>
          </cell>
          <cell r="R14">
            <v>0</v>
          </cell>
          <cell r="S14">
            <v>317714.37556437647</v>
          </cell>
          <cell r="T14">
            <v>380828.37556437647</v>
          </cell>
          <cell r="V14">
            <v>602991.19999999995</v>
          </cell>
          <cell r="Y14">
            <v>5</v>
          </cell>
          <cell r="Z14">
            <v>67.312543005089097</v>
          </cell>
          <cell r="AA14">
            <v>0</v>
          </cell>
          <cell r="AD14">
            <v>0</v>
          </cell>
          <cell r="AE14">
            <v>1081846</v>
          </cell>
          <cell r="AF14">
            <v>0</v>
          </cell>
          <cell r="AG14">
            <v>0</v>
          </cell>
          <cell r="AH14">
            <v>1081846</v>
          </cell>
          <cell r="AI14">
            <v>0</v>
          </cell>
          <cell r="AJ14">
            <v>63114</v>
          </cell>
          <cell r="AK14">
            <v>1144960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1144960</v>
          </cell>
          <cell r="AR14">
            <v>5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5</v>
          </cell>
          <cell r="BB14">
            <v>5</v>
          </cell>
          <cell r="BC14" t="str">
            <v>AGAWAM</v>
          </cell>
          <cell r="BD14">
            <v>1081846</v>
          </cell>
          <cell r="BE14">
            <v>777837</v>
          </cell>
          <cell r="BF14">
            <v>304009</v>
          </cell>
          <cell r="BG14">
            <v>59019</v>
          </cell>
          <cell r="BH14">
            <v>176849.2</v>
          </cell>
          <cell r="BL14">
            <v>0</v>
          </cell>
          <cell r="BM14">
            <v>539877.19999999995</v>
          </cell>
          <cell r="BN14">
            <v>317714.37556437647</v>
          </cell>
          <cell r="CA14">
            <v>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Y15">
            <v>6</v>
          </cell>
          <cell r="AR15">
            <v>6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BA15">
            <v>6</v>
          </cell>
          <cell r="BB15">
            <v>6</v>
          </cell>
          <cell r="BC15" t="str">
            <v>ALFORD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L15">
            <v>0</v>
          </cell>
          <cell r="BM15">
            <v>0</v>
          </cell>
          <cell r="BN15">
            <v>0</v>
          </cell>
          <cell r="CA15">
            <v>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63.990228013029316</v>
          </cell>
          <cell r="E16">
            <v>898281</v>
          </cell>
          <cell r="F16">
            <v>0</v>
          </cell>
          <cell r="G16">
            <v>60003</v>
          </cell>
          <cell r="H16">
            <v>958284</v>
          </cell>
          <cell r="J16">
            <v>60003</v>
          </cell>
          <cell r="K16">
            <v>76942.158790234957</v>
          </cell>
          <cell r="L16">
            <v>136945.15879023494</v>
          </cell>
          <cell r="N16">
            <v>821338.84120976506</v>
          </cell>
          <cell r="P16">
            <v>60003</v>
          </cell>
          <cell r="Q16">
            <v>0</v>
          </cell>
          <cell r="R16">
            <v>0</v>
          </cell>
          <cell r="S16">
            <v>76942.158790234957</v>
          </cell>
          <cell r="T16">
            <v>136945.15879023494</v>
          </cell>
          <cell r="V16">
            <v>282697.40000000002</v>
          </cell>
          <cell r="Y16">
            <v>7</v>
          </cell>
          <cell r="Z16">
            <v>63.990228013029316</v>
          </cell>
          <cell r="AA16">
            <v>0</v>
          </cell>
          <cell r="AD16">
            <v>0</v>
          </cell>
          <cell r="AE16">
            <v>898281</v>
          </cell>
          <cell r="AF16">
            <v>0</v>
          </cell>
          <cell r="AG16">
            <v>0</v>
          </cell>
          <cell r="AH16">
            <v>898281</v>
          </cell>
          <cell r="AI16">
            <v>0</v>
          </cell>
          <cell r="AJ16">
            <v>60003</v>
          </cell>
          <cell r="AK16">
            <v>958284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958284</v>
          </cell>
          <cell r="AR16">
            <v>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BA16">
            <v>7</v>
          </cell>
          <cell r="BB16">
            <v>7</v>
          </cell>
          <cell r="BC16" t="str">
            <v>AMESBURY</v>
          </cell>
          <cell r="BD16">
            <v>898281</v>
          </cell>
          <cell r="BE16">
            <v>848039</v>
          </cell>
          <cell r="BF16">
            <v>50242</v>
          </cell>
          <cell r="BG16">
            <v>114978</v>
          </cell>
          <cell r="BH16">
            <v>57474.400000000001</v>
          </cell>
          <cell r="BL16">
            <v>0</v>
          </cell>
          <cell r="BM16">
            <v>222694.39999999999</v>
          </cell>
          <cell r="BN16">
            <v>76942.158790234957</v>
          </cell>
          <cell r="CA16">
            <v>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95.681481481481498</v>
          </cell>
          <cell r="E17">
            <v>1926750</v>
          </cell>
          <cell r="F17">
            <v>0</v>
          </cell>
          <cell r="G17">
            <v>89719</v>
          </cell>
          <cell r="H17">
            <v>2016469</v>
          </cell>
          <cell r="J17">
            <v>89719</v>
          </cell>
          <cell r="K17">
            <v>176643.01604672166</v>
          </cell>
          <cell r="L17">
            <v>266362.01604672166</v>
          </cell>
          <cell r="N17">
            <v>1750106.9839532783</v>
          </cell>
          <cell r="P17">
            <v>89719</v>
          </cell>
          <cell r="Q17">
            <v>0</v>
          </cell>
          <cell r="R17">
            <v>0</v>
          </cell>
          <cell r="S17">
            <v>176643.01604672166</v>
          </cell>
          <cell r="T17">
            <v>266362.01604672166</v>
          </cell>
          <cell r="V17">
            <v>365909.6</v>
          </cell>
          <cell r="Y17">
            <v>8</v>
          </cell>
          <cell r="Z17">
            <v>95.681481481481498</v>
          </cell>
          <cell r="AA17">
            <v>0</v>
          </cell>
          <cell r="AD17">
            <v>0</v>
          </cell>
          <cell r="AE17">
            <v>1926750</v>
          </cell>
          <cell r="AF17">
            <v>0</v>
          </cell>
          <cell r="AG17">
            <v>0</v>
          </cell>
          <cell r="AH17">
            <v>1926750</v>
          </cell>
          <cell r="AI17">
            <v>0</v>
          </cell>
          <cell r="AJ17">
            <v>89719</v>
          </cell>
          <cell r="AK17">
            <v>2016469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2016469</v>
          </cell>
          <cell r="AR17">
            <v>8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BA17">
            <v>8</v>
          </cell>
          <cell r="BB17">
            <v>8</v>
          </cell>
          <cell r="BC17" t="str">
            <v>AMHERST</v>
          </cell>
          <cell r="BD17">
            <v>1926750</v>
          </cell>
          <cell r="BE17">
            <v>1760676</v>
          </cell>
          <cell r="BF17">
            <v>166074</v>
          </cell>
          <cell r="BG17">
            <v>45513</v>
          </cell>
          <cell r="BH17">
            <v>64603.600000000006</v>
          </cell>
          <cell r="BL17">
            <v>0</v>
          </cell>
          <cell r="BM17">
            <v>276190.59999999998</v>
          </cell>
          <cell r="BN17">
            <v>176643.01604672166</v>
          </cell>
          <cell r="CA17">
            <v>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12.196324473383022</v>
          </cell>
          <cell r="E18">
            <v>212935</v>
          </cell>
          <cell r="F18">
            <v>0</v>
          </cell>
          <cell r="G18">
            <v>11436</v>
          </cell>
          <cell r="H18">
            <v>224371</v>
          </cell>
          <cell r="J18">
            <v>11436</v>
          </cell>
          <cell r="K18">
            <v>13350.089236115859</v>
          </cell>
          <cell r="L18">
            <v>24786.089236115859</v>
          </cell>
          <cell r="N18">
            <v>199584.91076388414</v>
          </cell>
          <cell r="P18">
            <v>11436</v>
          </cell>
          <cell r="Q18">
            <v>0</v>
          </cell>
          <cell r="R18">
            <v>0</v>
          </cell>
          <cell r="S18">
            <v>13350.089236115859</v>
          </cell>
          <cell r="T18">
            <v>24786.089236115859</v>
          </cell>
          <cell r="V18">
            <v>46690.399999999994</v>
          </cell>
          <cell r="Y18">
            <v>9</v>
          </cell>
          <cell r="Z18">
            <v>12.196324473383022</v>
          </cell>
          <cell r="AA18">
            <v>0</v>
          </cell>
          <cell r="AD18">
            <v>0</v>
          </cell>
          <cell r="AE18">
            <v>212935</v>
          </cell>
          <cell r="AF18">
            <v>0</v>
          </cell>
          <cell r="AG18">
            <v>0</v>
          </cell>
          <cell r="AH18">
            <v>212935</v>
          </cell>
          <cell r="AI18">
            <v>0</v>
          </cell>
          <cell r="AJ18">
            <v>11436</v>
          </cell>
          <cell r="AK18">
            <v>224371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224371</v>
          </cell>
          <cell r="AR18">
            <v>9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BA18">
            <v>9</v>
          </cell>
          <cell r="BB18">
            <v>9</v>
          </cell>
          <cell r="BC18" t="str">
            <v>ANDOVER</v>
          </cell>
          <cell r="BD18">
            <v>212935</v>
          </cell>
          <cell r="BE18">
            <v>206210</v>
          </cell>
          <cell r="BF18">
            <v>6725</v>
          </cell>
          <cell r="BG18">
            <v>28529.399999999998</v>
          </cell>
          <cell r="BH18">
            <v>0</v>
          </cell>
          <cell r="BL18">
            <v>0</v>
          </cell>
          <cell r="BM18">
            <v>35254.399999999994</v>
          </cell>
          <cell r="BN18">
            <v>13350.089236115859</v>
          </cell>
          <cell r="CA18">
            <v>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11.349231464737793</v>
          </cell>
          <cell r="E19">
            <v>213975</v>
          </cell>
          <cell r="F19">
            <v>0</v>
          </cell>
          <cell r="G19">
            <v>10637</v>
          </cell>
          <cell r="H19">
            <v>224612</v>
          </cell>
          <cell r="J19">
            <v>10637</v>
          </cell>
          <cell r="K19">
            <v>66100.612159806013</v>
          </cell>
          <cell r="L19">
            <v>76737.612159806013</v>
          </cell>
          <cell r="N19">
            <v>147874.38784019399</v>
          </cell>
          <cell r="P19">
            <v>10637</v>
          </cell>
          <cell r="Q19">
            <v>0</v>
          </cell>
          <cell r="R19">
            <v>0</v>
          </cell>
          <cell r="S19">
            <v>66100.612159806013</v>
          </cell>
          <cell r="T19">
            <v>76737.612159806013</v>
          </cell>
          <cell r="V19">
            <v>92021.2</v>
          </cell>
          <cell r="Y19">
            <v>10</v>
          </cell>
          <cell r="Z19">
            <v>11.349231464737793</v>
          </cell>
          <cell r="AA19">
            <v>0</v>
          </cell>
          <cell r="AD19">
            <v>0</v>
          </cell>
          <cell r="AE19">
            <v>213975</v>
          </cell>
          <cell r="AF19">
            <v>0</v>
          </cell>
          <cell r="AG19">
            <v>0</v>
          </cell>
          <cell r="AH19">
            <v>213975</v>
          </cell>
          <cell r="AI19">
            <v>0</v>
          </cell>
          <cell r="AJ19">
            <v>10637</v>
          </cell>
          <cell r="AK19">
            <v>224612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224612</v>
          </cell>
          <cell r="AR19">
            <v>10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BA19">
            <v>10</v>
          </cell>
          <cell r="BB19">
            <v>10</v>
          </cell>
          <cell r="BC19" t="str">
            <v>ARLINGTON</v>
          </cell>
          <cell r="BD19">
            <v>213975</v>
          </cell>
          <cell r="BE19">
            <v>152497</v>
          </cell>
          <cell r="BF19">
            <v>61478</v>
          </cell>
          <cell r="BG19">
            <v>19906.2</v>
          </cell>
          <cell r="BH19">
            <v>0</v>
          </cell>
          <cell r="BL19">
            <v>0</v>
          </cell>
          <cell r="BM19">
            <v>81384.2</v>
          </cell>
          <cell r="BN19">
            <v>66100.612159806013</v>
          </cell>
          <cell r="CA19">
            <v>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Y20">
            <v>11</v>
          </cell>
          <cell r="AR20">
            <v>11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BA20">
            <v>11</v>
          </cell>
          <cell r="BB20">
            <v>11</v>
          </cell>
          <cell r="BC20" t="str">
            <v>ASHBURNHAM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L20">
            <v>0</v>
          </cell>
          <cell r="BM20">
            <v>0</v>
          </cell>
          <cell r="BN20">
            <v>0</v>
          </cell>
          <cell r="CA20">
            <v>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Y21">
            <v>12</v>
          </cell>
          <cell r="AR21">
            <v>12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BA21">
            <v>12</v>
          </cell>
          <cell r="BB21">
            <v>12</v>
          </cell>
          <cell r="BC21" t="str">
            <v>ASHBY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L21">
            <v>0</v>
          </cell>
          <cell r="BM21">
            <v>0</v>
          </cell>
          <cell r="BN21">
            <v>0</v>
          </cell>
          <cell r="CA21">
            <v>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Y22">
            <v>13</v>
          </cell>
          <cell r="AR22">
            <v>13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BA22">
            <v>13</v>
          </cell>
          <cell r="BB22">
            <v>13</v>
          </cell>
          <cell r="BC22" t="str">
            <v>ASHFIELD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L22">
            <v>0</v>
          </cell>
          <cell r="BM22">
            <v>0</v>
          </cell>
          <cell r="BN22">
            <v>0</v>
          </cell>
          <cell r="CA22">
            <v>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16.064610669587719</v>
          </cell>
          <cell r="E23">
            <v>229071</v>
          </cell>
          <cell r="F23">
            <v>0</v>
          </cell>
          <cell r="G23">
            <v>15065</v>
          </cell>
          <cell r="H23">
            <v>244136</v>
          </cell>
          <cell r="J23">
            <v>15065</v>
          </cell>
          <cell r="K23">
            <v>16279</v>
          </cell>
          <cell r="L23">
            <v>31344</v>
          </cell>
          <cell r="N23">
            <v>212792</v>
          </cell>
          <cell r="P23">
            <v>15065</v>
          </cell>
          <cell r="Q23">
            <v>0</v>
          </cell>
          <cell r="R23">
            <v>0</v>
          </cell>
          <cell r="S23">
            <v>16279</v>
          </cell>
          <cell r="T23">
            <v>31344</v>
          </cell>
          <cell r="V23">
            <v>31344</v>
          </cell>
          <cell r="Y23">
            <v>14</v>
          </cell>
          <cell r="Z23">
            <v>16.064610669587719</v>
          </cell>
          <cell r="AA23">
            <v>0</v>
          </cell>
          <cell r="AD23">
            <v>0</v>
          </cell>
          <cell r="AE23">
            <v>229071</v>
          </cell>
          <cell r="AF23">
            <v>0</v>
          </cell>
          <cell r="AG23">
            <v>0</v>
          </cell>
          <cell r="AH23">
            <v>229071</v>
          </cell>
          <cell r="AI23">
            <v>0</v>
          </cell>
          <cell r="AJ23">
            <v>15065</v>
          </cell>
          <cell r="AK23">
            <v>244136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244136</v>
          </cell>
          <cell r="AR23">
            <v>14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BA23">
            <v>14</v>
          </cell>
          <cell r="BB23">
            <v>14</v>
          </cell>
          <cell r="BC23" t="str">
            <v>ASHLAND</v>
          </cell>
          <cell r="BD23">
            <v>229071</v>
          </cell>
          <cell r="BE23">
            <v>212792</v>
          </cell>
          <cell r="BF23">
            <v>16279</v>
          </cell>
          <cell r="BG23">
            <v>0</v>
          </cell>
          <cell r="BH23">
            <v>0</v>
          </cell>
          <cell r="BL23">
            <v>0</v>
          </cell>
          <cell r="BM23">
            <v>16279</v>
          </cell>
          <cell r="BN23">
            <v>16279</v>
          </cell>
          <cell r="CA23">
            <v>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Y24">
            <v>15</v>
          </cell>
          <cell r="AR24">
            <v>15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BA24">
            <v>15</v>
          </cell>
          <cell r="BB24">
            <v>15</v>
          </cell>
          <cell r="BC24" t="str">
            <v>ATHOL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L24">
            <v>0</v>
          </cell>
          <cell r="BM24">
            <v>0</v>
          </cell>
          <cell r="BN24">
            <v>0</v>
          </cell>
          <cell r="CA24">
            <v>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353.95109387417489</v>
          </cell>
          <cell r="E25">
            <v>4052991</v>
          </cell>
          <cell r="F25">
            <v>0</v>
          </cell>
          <cell r="G25">
            <v>331893</v>
          </cell>
          <cell r="H25">
            <v>4384884</v>
          </cell>
          <cell r="J25">
            <v>331893</v>
          </cell>
          <cell r="K25">
            <v>285836.59624321305</v>
          </cell>
          <cell r="L25">
            <v>617729.59624321305</v>
          </cell>
          <cell r="N25">
            <v>3767154.4037567871</v>
          </cell>
          <cell r="P25">
            <v>331893</v>
          </cell>
          <cell r="Q25">
            <v>0</v>
          </cell>
          <cell r="R25">
            <v>0</v>
          </cell>
          <cell r="S25">
            <v>285836.59624321305</v>
          </cell>
          <cell r="T25">
            <v>617729.59624321305</v>
          </cell>
          <cell r="V25">
            <v>865581</v>
          </cell>
          <cell r="Y25">
            <v>16</v>
          </cell>
          <cell r="Z25">
            <v>353.95109387417489</v>
          </cell>
          <cell r="AA25">
            <v>0</v>
          </cell>
          <cell r="AD25">
            <v>0</v>
          </cell>
          <cell r="AE25">
            <v>4052991</v>
          </cell>
          <cell r="AF25">
            <v>0</v>
          </cell>
          <cell r="AG25">
            <v>0</v>
          </cell>
          <cell r="AH25">
            <v>4052991</v>
          </cell>
          <cell r="AI25">
            <v>0</v>
          </cell>
          <cell r="AJ25">
            <v>331893</v>
          </cell>
          <cell r="AK25">
            <v>4384884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4384884</v>
          </cell>
          <cell r="AR25">
            <v>16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BA25">
            <v>16</v>
          </cell>
          <cell r="BB25">
            <v>16</v>
          </cell>
          <cell r="BC25" t="str">
            <v>ATTLEBORO</v>
          </cell>
          <cell r="BD25">
            <v>4052991</v>
          </cell>
          <cell r="BE25">
            <v>3791432</v>
          </cell>
          <cell r="BF25">
            <v>261559</v>
          </cell>
          <cell r="BG25">
            <v>104545.8</v>
          </cell>
          <cell r="BH25">
            <v>167583.20000000001</v>
          </cell>
          <cell r="BL25">
            <v>0</v>
          </cell>
          <cell r="BM25">
            <v>533688</v>
          </cell>
          <cell r="BN25">
            <v>285836.59624321305</v>
          </cell>
          <cell r="CA25">
            <v>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11.995276385087015</v>
          </cell>
          <cell r="E26">
            <v>206914</v>
          </cell>
          <cell r="F26">
            <v>0</v>
          </cell>
          <cell r="G26">
            <v>11238</v>
          </cell>
          <cell r="H26">
            <v>218152</v>
          </cell>
          <cell r="J26">
            <v>11238</v>
          </cell>
          <cell r="K26">
            <v>35053</v>
          </cell>
          <cell r="L26">
            <v>46291</v>
          </cell>
          <cell r="N26">
            <v>171861</v>
          </cell>
          <cell r="P26">
            <v>11238</v>
          </cell>
          <cell r="Q26">
            <v>0</v>
          </cell>
          <cell r="R26">
            <v>0</v>
          </cell>
          <cell r="S26">
            <v>35053</v>
          </cell>
          <cell r="T26">
            <v>46291</v>
          </cell>
          <cell r="V26">
            <v>46291</v>
          </cell>
          <cell r="Y26">
            <v>17</v>
          </cell>
          <cell r="Z26">
            <v>11.995276385087015</v>
          </cell>
          <cell r="AA26">
            <v>0</v>
          </cell>
          <cell r="AD26">
            <v>0</v>
          </cell>
          <cell r="AE26">
            <v>206914</v>
          </cell>
          <cell r="AF26">
            <v>0</v>
          </cell>
          <cell r="AG26">
            <v>0</v>
          </cell>
          <cell r="AH26">
            <v>206914</v>
          </cell>
          <cell r="AI26">
            <v>0</v>
          </cell>
          <cell r="AJ26">
            <v>11238</v>
          </cell>
          <cell r="AK26">
            <v>218152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218152</v>
          </cell>
          <cell r="AR26">
            <v>17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BA26">
            <v>17</v>
          </cell>
          <cell r="BB26">
            <v>17</v>
          </cell>
          <cell r="BC26" t="str">
            <v>AUBURN</v>
          </cell>
          <cell r="BD26">
            <v>206914</v>
          </cell>
          <cell r="BE26">
            <v>171861</v>
          </cell>
          <cell r="BF26">
            <v>35053</v>
          </cell>
          <cell r="BG26">
            <v>0</v>
          </cell>
          <cell r="BH26">
            <v>0</v>
          </cell>
          <cell r="BL26">
            <v>0</v>
          </cell>
          <cell r="BM26">
            <v>35053</v>
          </cell>
          <cell r="BN26">
            <v>35053</v>
          </cell>
          <cell r="CA26">
            <v>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14.833768393738733</v>
          </cell>
          <cell r="E27">
            <v>309757</v>
          </cell>
          <cell r="F27">
            <v>0</v>
          </cell>
          <cell r="G27">
            <v>13914</v>
          </cell>
          <cell r="H27">
            <v>323671</v>
          </cell>
          <cell r="J27">
            <v>13914</v>
          </cell>
          <cell r="K27">
            <v>34173.764916597152</v>
          </cell>
          <cell r="L27">
            <v>48087.764916597152</v>
          </cell>
          <cell r="N27">
            <v>275583.23508340283</v>
          </cell>
          <cell r="P27">
            <v>13914</v>
          </cell>
          <cell r="Q27">
            <v>0</v>
          </cell>
          <cell r="R27">
            <v>0</v>
          </cell>
          <cell r="S27">
            <v>34173.764916597152</v>
          </cell>
          <cell r="T27">
            <v>48087.764916597152</v>
          </cell>
          <cell r="V27">
            <v>99324.2</v>
          </cell>
          <cell r="Y27">
            <v>18</v>
          </cell>
          <cell r="Z27">
            <v>14.833768393738733</v>
          </cell>
          <cell r="AA27">
            <v>0</v>
          </cell>
          <cell r="AD27">
            <v>0</v>
          </cell>
          <cell r="AE27">
            <v>309757</v>
          </cell>
          <cell r="AF27">
            <v>0</v>
          </cell>
          <cell r="AG27">
            <v>0</v>
          </cell>
          <cell r="AH27">
            <v>309757</v>
          </cell>
          <cell r="AI27">
            <v>0</v>
          </cell>
          <cell r="AJ27">
            <v>13914</v>
          </cell>
          <cell r="AK27">
            <v>323671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323671</v>
          </cell>
          <cell r="AR27">
            <v>18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BA27">
            <v>18</v>
          </cell>
          <cell r="BB27">
            <v>18</v>
          </cell>
          <cell r="BC27" t="str">
            <v>AVON</v>
          </cell>
          <cell r="BD27">
            <v>309757</v>
          </cell>
          <cell r="BE27">
            <v>291080</v>
          </cell>
          <cell r="BF27">
            <v>18677</v>
          </cell>
          <cell r="BG27">
            <v>66733.2</v>
          </cell>
          <cell r="BH27">
            <v>0</v>
          </cell>
          <cell r="BL27">
            <v>0</v>
          </cell>
          <cell r="BM27">
            <v>85410.2</v>
          </cell>
          <cell r="BN27">
            <v>34173.764916597152</v>
          </cell>
          <cell r="CA27">
            <v>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Y28">
            <v>19</v>
          </cell>
          <cell r="AR28">
            <v>19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BA28">
            <v>19</v>
          </cell>
          <cell r="BB28">
            <v>19</v>
          </cell>
          <cell r="BC28" t="str">
            <v>AYER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L28">
            <v>0</v>
          </cell>
          <cell r="BM28">
            <v>0</v>
          </cell>
          <cell r="BN28">
            <v>0</v>
          </cell>
          <cell r="CA28">
            <v>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266.7882733574383</v>
          </cell>
          <cell r="E29">
            <v>3844902</v>
          </cell>
          <cell r="F29">
            <v>0</v>
          </cell>
          <cell r="G29">
            <v>250158</v>
          </cell>
          <cell r="H29">
            <v>4095060</v>
          </cell>
          <cell r="J29">
            <v>250158</v>
          </cell>
          <cell r="K29">
            <v>328285.71682775964</v>
          </cell>
          <cell r="L29">
            <v>578443.71682775964</v>
          </cell>
          <cell r="N29">
            <v>3516616.2831722405</v>
          </cell>
          <cell r="P29">
            <v>250158</v>
          </cell>
          <cell r="Q29">
            <v>0</v>
          </cell>
          <cell r="R29">
            <v>0</v>
          </cell>
          <cell r="S29">
            <v>328285.71682775964</v>
          </cell>
          <cell r="T29">
            <v>578443.71682775964</v>
          </cell>
          <cell r="V29">
            <v>987035.4</v>
          </cell>
          <cell r="Y29">
            <v>20</v>
          </cell>
          <cell r="Z29">
            <v>266.7882733574383</v>
          </cell>
          <cell r="AA29">
            <v>0</v>
          </cell>
          <cell r="AD29">
            <v>0</v>
          </cell>
          <cell r="AE29">
            <v>3844902</v>
          </cell>
          <cell r="AF29">
            <v>0</v>
          </cell>
          <cell r="AG29">
            <v>0</v>
          </cell>
          <cell r="AH29">
            <v>3844902</v>
          </cell>
          <cell r="AI29">
            <v>0</v>
          </cell>
          <cell r="AJ29">
            <v>250158</v>
          </cell>
          <cell r="AK29">
            <v>4095060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4095060</v>
          </cell>
          <cell r="AR29">
            <v>20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BA29">
            <v>20</v>
          </cell>
          <cell r="BB29">
            <v>20</v>
          </cell>
          <cell r="BC29" t="str">
            <v>BARNSTABLE</v>
          </cell>
          <cell r="BD29">
            <v>3844902</v>
          </cell>
          <cell r="BE29">
            <v>3610834</v>
          </cell>
          <cell r="BF29">
            <v>234068</v>
          </cell>
          <cell r="BG29">
            <v>405726.6</v>
          </cell>
          <cell r="BH29">
            <v>97082.8</v>
          </cell>
          <cell r="BL29">
            <v>0</v>
          </cell>
          <cell r="BM29">
            <v>736877.4</v>
          </cell>
          <cell r="BN29">
            <v>328285.71682775964</v>
          </cell>
          <cell r="CA29">
            <v>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Y30">
            <v>21</v>
          </cell>
          <cell r="AR30">
            <v>21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BA30">
            <v>21</v>
          </cell>
          <cell r="BB30">
            <v>21</v>
          </cell>
          <cell r="BC30" t="str">
            <v>BARRE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L30">
            <v>0</v>
          </cell>
          <cell r="BM30">
            <v>0</v>
          </cell>
          <cell r="BN30">
            <v>0</v>
          </cell>
          <cell r="CA30">
            <v>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Y31">
            <v>22</v>
          </cell>
          <cell r="AR31">
            <v>22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BA31">
            <v>22</v>
          </cell>
          <cell r="BB31">
            <v>22</v>
          </cell>
          <cell r="BC31" t="str">
            <v>BECKET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L31">
            <v>0</v>
          </cell>
          <cell r="BM31">
            <v>0</v>
          </cell>
          <cell r="BN31">
            <v>0</v>
          </cell>
          <cell r="CA31">
            <v>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1.0416666666666667</v>
          </cell>
          <cell r="E32">
            <v>17376</v>
          </cell>
          <cell r="F32">
            <v>0</v>
          </cell>
          <cell r="G32">
            <v>976</v>
          </cell>
          <cell r="H32">
            <v>18352</v>
          </cell>
          <cell r="J32">
            <v>976</v>
          </cell>
          <cell r="K32">
            <v>10240</v>
          </cell>
          <cell r="L32">
            <v>11216</v>
          </cell>
          <cell r="N32">
            <v>7136</v>
          </cell>
          <cell r="P32">
            <v>976</v>
          </cell>
          <cell r="Q32">
            <v>0</v>
          </cell>
          <cell r="R32">
            <v>0</v>
          </cell>
          <cell r="S32">
            <v>10240</v>
          </cell>
          <cell r="T32">
            <v>11216</v>
          </cell>
          <cell r="V32">
            <v>18074.8</v>
          </cell>
          <cell r="Y32">
            <v>23</v>
          </cell>
          <cell r="Z32">
            <v>1.0416666666666667</v>
          </cell>
          <cell r="AA32">
            <v>0</v>
          </cell>
          <cell r="AD32">
            <v>0</v>
          </cell>
          <cell r="AE32">
            <v>17376</v>
          </cell>
          <cell r="AF32">
            <v>0</v>
          </cell>
          <cell r="AG32">
            <v>0</v>
          </cell>
          <cell r="AH32">
            <v>17376</v>
          </cell>
          <cell r="AI32">
            <v>0</v>
          </cell>
          <cell r="AJ32">
            <v>976</v>
          </cell>
          <cell r="AK32">
            <v>18352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18352</v>
          </cell>
          <cell r="AR32">
            <v>23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BA32">
            <v>23</v>
          </cell>
          <cell r="BB32">
            <v>23</v>
          </cell>
          <cell r="BC32" t="str">
            <v>BEDFORD</v>
          </cell>
          <cell r="BD32">
            <v>17376</v>
          </cell>
          <cell r="BE32">
            <v>7136</v>
          </cell>
          <cell r="BF32">
            <v>10240</v>
          </cell>
          <cell r="BG32">
            <v>0</v>
          </cell>
          <cell r="BH32">
            <v>6858.8</v>
          </cell>
          <cell r="BL32">
            <v>0</v>
          </cell>
          <cell r="BM32">
            <v>17098.8</v>
          </cell>
          <cell r="BN32">
            <v>10240</v>
          </cell>
          <cell r="CA32">
            <v>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48.249158249158235</v>
          </cell>
          <cell r="E33">
            <v>639062</v>
          </cell>
          <cell r="F33">
            <v>0</v>
          </cell>
          <cell r="G33">
            <v>45240</v>
          </cell>
          <cell r="H33">
            <v>684302</v>
          </cell>
          <cell r="J33">
            <v>45240</v>
          </cell>
          <cell r="K33">
            <v>73114.737512269116</v>
          </cell>
          <cell r="L33">
            <v>118354.73751226912</v>
          </cell>
          <cell r="N33">
            <v>565947.26248773094</v>
          </cell>
          <cell r="P33">
            <v>45240</v>
          </cell>
          <cell r="Q33">
            <v>0</v>
          </cell>
          <cell r="R33">
            <v>0</v>
          </cell>
          <cell r="S33">
            <v>73114.737512269116</v>
          </cell>
          <cell r="T33">
            <v>118354.73751226912</v>
          </cell>
          <cell r="V33">
            <v>156938</v>
          </cell>
          <cell r="Y33">
            <v>24</v>
          </cell>
          <cell r="Z33">
            <v>48.249158249158235</v>
          </cell>
          <cell r="AA33">
            <v>0</v>
          </cell>
          <cell r="AD33">
            <v>0</v>
          </cell>
          <cell r="AE33">
            <v>639062</v>
          </cell>
          <cell r="AF33">
            <v>0</v>
          </cell>
          <cell r="AG33">
            <v>0</v>
          </cell>
          <cell r="AH33">
            <v>639062</v>
          </cell>
          <cell r="AI33">
            <v>0</v>
          </cell>
          <cell r="AJ33">
            <v>45240</v>
          </cell>
          <cell r="AK33">
            <v>684302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684302</v>
          </cell>
          <cell r="AR33">
            <v>24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BA33">
            <v>24</v>
          </cell>
          <cell r="BB33">
            <v>24</v>
          </cell>
          <cell r="BC33" t="str">
            <v>BELCHERTOWN</v>
          </cell>
          <cell r="BD33">
            <v>639062</v>
          </cell>
          <cell r="BE33">
            <v>577617</v>
          </cell>
          <cell r="BF33">
            <v>61445</v>
          </cell>
          <cell r="BG33">
            <v>50253</v>
          </cell>
          <cell r="BH33">
            <v>0</v>
          </cell>
          <cell r="BL33">
            <v>0</v>
          </cell>
          <cell r="BM33">
            <v>111698</v>
          </cell>
          <cell r="BN33">
            <v>73114.737512269116</v>
          </cell>
          <cell r="CA33">
            <v>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124.49408524457085</v>
          </cell>
          <cell r="E34">
            <v>1906251</v>
          </cell>
          <cell r="F34">
            <v>0</v>
          </cell>
          <cell r="G34">
            <v>116739</v>
          </cell>
          <cell r="H34">
            <v>2022990</v>
          </cell>
          <cell r="J34">
            <v>116739</v>
          </cell>
          <cell r="K34">
            <v>311991.41007707093</v>
          </cell>
          <cell r="L34">
            <v>428730.41007707093</v>
          </cell>
          <cell r="N34">
            <v>1594259.5899229292</v>
          </cell>
          <cell r="P34">
            <v>116739</v>
          </cell>
          <cell r="Q34">
            <v>0</v>
          </cell>
          <cell r="R34">
            <v>0</v>
          </cell>
          <cell r="S34">
            <v>311991.41007707093</v>
          </cell>
          <cell r="T34">
            <v>428730.41007707093</v>
          </cell>
          <cell r="V34">
            <v>950904.2</v>
          </cell>
          <cell r="Y34">
            <v>25</v>
          </cell>
          <cell r="Z34">
            <v>124.49408524457085</v>
          </cell>
          <cell r="AA34">
            <v>0</v>
          </cell>
          <cell r="AD34">
            <v>0</v>
          </cell>
          <cell r="AE34">
            <v>1906251</v>
          </cell>
          <cell r="AF34">
            <v>0</v>
          </cell>
          <cell r="AG34">
            <v>0</v>
          </cell>
          <cell r="AH34">
            <v>1906251</v>
          </cell>
          <cell r="AI34">
            <v>0</v>
          </cell>
          <cell r="AJ34">
            <v>116739</v>
          </cell>
          <cell r="AK34">
            <v>2022990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2022990</v>
          </cell>
          <cell r="AR34">
            <v>25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BA34">
            <v>25</v>
          </cell>
          <cell r="BB34">
            <v>25</v>
          </cell>
          <cell r="BC34" t="str">
            <v>BELLINGHAM</v>
          </cell>
          <cell r="BD34">
            <v>1906251</v>
          </cell>
          <cell r="BE34">
            <v>1730593</v>
          </cell>
          <cell r="BF34">
            <v>175658</v>
          </cell>
          <cell r="BG34">
            <v>587088</v>
          </cell>
          <cell r="BH34">
            <v>71419.199999999997</v>
          </cell>
          <cell r="BL34">
            <v>0</v>
          </cell>
          <cell r="BM34">
            <v>834165.2</v>
          </cell>
          <cell r="BN34">
            <v>311991.41007707093</v>
          </cell>
          <cell r="CA34">
            <v>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2.0833333333333335</v>
          </cell>
          <cell r="E35">
            <v>39712</v>
          </cell>
          <cell r="F35">
            <v>0</v>
          </cell>
          <cell r="G35">
            <v>1952</v>
          </cell>
          <cell r="H35">
            <v>41664</v>
          </cell>
          <cell r="J35">
            <v>1952</v>
          </cell>
          <cell r="K35">
            <v>8115.1219123739984</v>
          </cell>
          <cell r="L35">
            <v>10067.121912373997</v>
          </cell>
          <cell r="N35">
            <v>31596.878087626003</v>
          </cell>
          <cell r="P35">
            <v>1952</v>
          </cell>
          <cell r="Q35">
            <v>0</v>
          </cell>
          <cell r="R35">
            <v>0</v>
          </cell>
          <cell r="S35">
            <v>8115.1219123739984</v>
          </cell>
          <cell r="T35">
            <v>10067.121912373997</v>
          </cell>
          <cell r="V35">
            <v>11320.6</v>
          </cell>
          <cell r="Y35">
            <v>26</v>
          </cell>
          <cell r="Z35">
            <v>2.0833333333333335</v>
          </cell>
          <cell r="AA35">
            <v>0</v>
          </cell>
          <cell r="AD35">
            <v>0</v>
          </cell>
          <cell r="AE35">
            <v>39712</v>
          </cell>
          <cell r="AF35">
            <v>0</v>
          </cell>
          <cell r="AG35">
            <v>0</v>
          </cell>
          <cell r="AH35">
            <v>39712</v>
          </cell>
          <cell r="AI35">
            <v>0</v>
          </cell>
          <cell r="AJ35">
            <v>1952</v>
          </cell>
          <cell r="AK35">
            <v>41664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41664</v>
          </cell>
          <cell r="AR35">
            <v>26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BA35">
            <v>26</v>
          </cell>
          <cell r="BB35">
            <v>26</v>
          </cell>
          <cell r="BC35" t="str">
            <v>BELMONT</v>
          </cell>
          <cell r="BD35">
            <v>39712</v>
          </cell>
          <cell r="BE35">
            <v>31976</v>
          </cell>
          <cell r="BF35">
            <v>7736</v>
          </cell>
          <cell r="BG35">
            <v>1632.6</v>
          </cell>
          <cell r="BH35">
            <v>0</v>
          </cell>
          <cell r="BL35">
            <v>0</v>
          </cell>
          <cell r="BM35">
            <v>9368.6</v>
          </cell>
          <cell r="BN35">
            <v>8115.1219123739984</v>
          </cell>
          <cell r="CA35">
            <v>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Y36">
            <v>27</v>
          </cell>
          <cell r="AR36">
            <v>27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BA36">
            <v>27</v>
          </cell>
          <cell r="BB36">
            <v>27</v>
          </cell>
          <cell r="BC36" t="str">
            <v>BERKLEY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L36">
            <v>0</v>
          </cell>
          <cell r="BM36">
            <v>0</v>
          </cell>
          <cell r="BN36">
            <v>0</v>
          </cell>
          <cell r="CA36">
            <v>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Y37">
            <v>28</v>
          </cell>
          <cell r="AR37">
            <v>28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BA37">
            <v>28</v>
          </cell>
          <cell r="BB37">
            <v>28</v>
          </cell>
          <cell r="BC37" t="str">
            <v>BERLIN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L37">
            <v>0</v>
          </cell>
          <cell r="BM37">
            <v>0</v>
          </cell>
          <cell r="BN37">
            <v>0</v>
          </cell>
          <cell r="CA37">
            <v>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Y38">
            <v>29</v>
          </cell>
          <cell r="AR38">
            <v>29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BA38">
            <v>29</v>
          </cell>
          <cell r="BB38">
            <v>29</v>
          </cell>
          <cell r="BC38" t="str">
            <v>BERNARDSTON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L38">
            <v>0</v>
          </cell>
          <cell r="BM38">
            <v>0</v>
          </cell>
          <cell r="BN38">
            <v>0</v>
          </cell>
          <cell r="CA38">
            <v>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11.037635881976797</v>
          </cell>
          <cell r="E39">
            <v>171841</v>
          </cell>
          <cell r="F39">
            <v>0</v>
          </cell>
          <cell r="G39">
            <v>10343</v>
          </cell>
          <cell r="H39">
            <v>182184</v>
          </cell>
          <cell r="J39">
            <v>10343</v>
          </cell>
          <cell r="K39">
            <v>342</v>
          </cell>
          <cell r="L39">
            <v>10685</v>
          </cell>
          <cell r="N39">
            <v>171499</v>
          </cell>
          <cell r="P39">
            <v>10343</v>
          </cell>
          <cell r="Q39">
            <v>0</v>
          </cell>
          <cell r="R39">
            <v>0</v>
          </cell>
          <cell r="S39">
            <v>342</v>
          </cell>
          <cell r="T39">
            <v>10685</v>
          </cell>
          <cell r="V39">
            <v>16213.400000000001</v>
          </cell>
          <cell r="Y39">
            <v>30</v>
          </cell>
          <cell r="Z39">
            <v>11.037635881976797</v>
          </cell>
          <cell r="AA39">
            <v>0</v>
          </cell>
          <cell r="AD39">
            <v>0</v>
          </cell>
          <cell r="AE39">
            <v>171841</v>
          </cell>
          <cell r="AF39">
            <v>0</v>
          </cell>
          <cell r="AG39">
            <v>0</v>
          </cell>
          <cell r="AH39">
            <v>171841</v>
          </cell>
          <cell r="AI39">
            <v>0</v>
          </cell>
          <cell r="AJ39">
            <v>10343</v>
          </cell>
          <cell r="AK39">
            <v>182184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182184</v>
          </cell>
          <cell r="AR39">
            <v>30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BA39">
            <v>30</v>
          </cell>
          <cell r="BB39">
            <v>30</v>
          </cell>
          <cell r="BC39" t="str">
            <v>BEVERLY</v>
          </cell>
          <cell r="BD39">
            <v>171841</v>
          </cell>
          <cell r="BE39">
            <v>171499</v>
          </cell>
          <cell r="BF39">
            <v>342</v>
          </cell>
          <cell r="BG39">
            <v>0</v>
          </cell>
          <cell r="BH39">
            <v>5528.4000000000005</v>
          </cell>
          <cell r="BL39">
            <v>0</v>
          </cell>
          <cell r="BM39">
            <v>5870.4000000000005</v>
          </cell>
          <cell r="BN39">
            <v>342</v>
          </cell>
          <cell r="CA39">
            <v>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118.6457340520558</v>
          </cell>
          <cell r="E40">
            <v>1914863</v>
          </cell>
          <cell r="F40">
            <v>0</v>
          </cell>
          <cell r="G40">
            <v>111257</v>
          </cell>
          <cell r="H40">
            <v>2026120</v>
          </cell>
          <cell r="J40">
            <v>111257</v>
          </cell>
          <cell r="K40">
            <v>135703</v>
          </cell>
          <cell r="L40">
            <v>246960</v>
          </cell>
          <cell r="N40">
            <v>1779160</v>
          </cell>
          <cell r="P40">
            <v>111257</v>
          </cell>
          <cell r="Q40">
            <v>0</v>
          </cell>
          <cell r="R40">
            <v>0</v>
          </cell>
          <cell r="S40">
            <v>135703</v>
          </cell>
          <cell r="T40">
            <v>246960</v>
          </cell>
          <cell r="V40">
            <v>246960</v>
          </cell>
          <cell r="Y40">
            <v>31</v>
          </cell>
          <cell r="Z40">
            <v>118.6457340520558</v>
          </cell>
          <cell r="AA40">
            <v>0</v>
          </cell>
          <cell r="AD40">
            <v>0</v>
          </cell>
          <cell r="AE40">
            <v>1914863</v>
          </cell>
          <cell r="AF40">
            <v>0</v>
          </cell>
          <cell r="AG40">
            <v>0</v>
          </cell>
          <cell r="AH40">
            <v>1914863</v>
          </cell>
          <cell r="AI40">
            <v>0</v>
          </cell>
          <cell r="AJ40">
            <v>111257</v>
          </cell>
          <cell r="AK40">
            <v>2026120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2026120</v>
          </cell>
          <cell r="AR40">
            <v>31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BA40">
            <v>31</v>
          </cell>
          <cell r="BB40">
            <v>31</v>
          </cell>
          <cell r="BC40" t="str">
            <v>BILLERICA</v>
          </cell>
          <cell r="BD40">
            <v>1914863</v>
          </cell>
          <cell r="BE40">
            <v>1779160</v>
          </cell>
          <cell r="BF40">
            <v>135703</v>
          </cell>
          <cell r="BG40">
            <v>0</v>
          </cell>
          <cell r="BH40">
            <v>0</v>
          </cell>
          <cell r="BL40">
            <v>0</v>
          </cell>
          <cell r="BM40">
            <v>135703</v>
          </cell>
          <cell r="BN40">
            <v>135703</v>
          </cell>
          <cell r="CA40">
            <v>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Y41">
            <v>32</v>
          </cell>
          <cell r="AR41">
            <v>32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BA41">
            <v>32</v>
          </cell>
          <cell r="BB41">
            <v>32</v>
          </cell>
          <cell r="BC41" t="str">
            <v>BLACKSTONE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L41">
            <v>0</v>
          </cell>
          <cell r="BM41">
            <v>0</v>
          </cell>
          <cell r="BN41">
            <v>0</v>
          </cell>
          <cell r="CA41">
            <v>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Y42">
            <v>33</v>
          </cell>
          <cell r="AR42">
            <v>33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BA42">
            <v>33</v>
          </cell>
          <cell r="BB42">
            <v>33</v>
          </cell>
          <cell r="BC42" t="str">
            <v>BLANDFORD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L42">
            <v>0</v>
          </cell>
          <cell r="BM42">
            <v>0</v>
          </cell>
          <cell r="BN42">
            <v>0</v>
          </cell>
          <cell r="CA42">
            <v>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Y43">
            <v>34</v>
          </cell>
          <cell r="AR43">
            <v>34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BA43">
            <v>34</v>
          </cell>
          <cell r="BB43">
            <v>34</v>
          </cell>
          <cell r="BC43" t="str">
            <v>BOLTON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L43">
            <v>0</v>
          </cell>
          <cell r="BM43">
            <v>0</v>
          </cell>
          <cell r="BN43">
            <v>0</v>
          </cell>
          <cell r="CA43">
            <v>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11233.708067622158</v>
          </cell>
          <cell r="E44">
            <v>221093497</v>
          </cell>
          <cell r="F44">
            <v>331589</v>
          </cell>
          <cell r="G44">
            <v>10533262</v>
          </cell>
          <cell r="H44">
            <v>231958348</v>
          </cell>
          <cell r="J44">
            <v>10533262</v>
          </cell>
          <cell r="K44">
            <v>29099161.128068876</v>
          </cell>
          <cell r="L44">
            <v>39632423.128068879</v>
          </cell>
          <cell r="N44">
            <v>192325924.87193114</v>
          </cell>
          <cell r="P44">
            <v>10533262</v>
          </cell>
          <cell r="Q44">
            <v>0</v>
          </cell>
          <cell r="R44">
            <v>0</v>
          </cell>
          <cell r="S44">
            <v>29099161.128068876</v>
          </cell>
          <cell r="T44">
            <v>39632423.128068879</v>
          </cell>
          <cell r="V44">
            <v>53276943</v>
          </cell>
          <cell r="Y44">
            <v>35</v>
          </cell>
          <cell r="Z44">
            <v>11233.708067622158</v>
          </cell>
          <cell r="AA44">
            <v>0</v>
          </cell>
          <cell r="AD44">
            <v>0</v>
          </cell>
          <cell r="AE44">
            <v>221093497</v>
          </cell>
          <cell r="AF44">
            <v>0</v>
          </cell>
          <cell r="AG44">
            <v>0</v>
          </cell>
          <cell r="AH44">
            <v>221093497</v>
          </cell>
          <cell r="AI44">
            <v>331589</v>
          </cell>
          <cell r="AJ44">
            <v>10533262</v>
          </cell>
          <cell r="AK44">
            <v>231958348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231958348</v>
          </cell>
          <cell r="AR44">
            <v>35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BA44">
            <v>35</v>
          </cell>
          <cell r="BB44">
            <v>35</v>
          </cell>
          <cell r="BC44" t="str">
            <v>BOSTON</v>
          </cell>
          <cell r="BD44">
            <v>221093497</v>
          </cell>
          <cell r="BE44">
            <v>194848701</v>
          </cell>
          <cell r="BF44">
            <v>26244796</v>
          </cell>
          <cell r="BG44">
            <v>12291657</v>
          </cell>
          <cell r="BH44">
            <v>4207228</v>
          </cell>
          <cell r="BL44">
            <v>0</v>
          </cell>
          <cell r="BM44">
            <v>42743681</v>
          </cell>
          <cell r="BN44">
            <v>29099161.128068876</v>
          </cell>
          <cell r="CA44">
            <v>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132.29624508036136</v>
          </cell>
          <cell r="E45">
            <v>2045960</v>
          </cell>
          <cell r="F45">
            <v>0</v>
          </cell>
          <cell r="G45">
            <v>124048</v>
          </cell>
          <cell r="H45">
            <v>2170008</v>
          </cell>
          <cell r="J45">
            <v>124048</v>
          </cell>
          <cell r="K45">
            <v>128419</v>
          </cell>
          <cell r="L45">
            <v>252467</v>
          </cell>
          <cell r="N45">
            <v>1917541</v>
          </cell>
          <cell r="P45">
            <v>124048</v>
          </cell>
          <cell r="Q45">
            <v>0</v>
          </cell>
          <cell r="R45">
            <v>0</v>
          </cell>
          <cell r="S45">
            <v>128419</v>
          </cell>
          <cell r="T45">
            <v>252467</v>
          </cell>
          <cell r="V45">
            <v>348129.4</v>
          </cell>
          <cell r="Y45">
            <v>36</v>
          </cell>
          <cell r="Z45">
            <v>132.29624508036136</v>
          </cell>
          <cell r="AA45">
            <v>0</v>
          </cell>
          <cell r="AD45">
            <v>0</v>
          </cell>
          <cell r="AE45">
            <v>2045960</v>
          </cell>
          <cell r="AF45">
            <v>0</v>
          </cell>
          <cell r="AG45">
            <v>0</v>
          </cell>
          <cell r="AH45">
            <v>2045960</v>
          </cell>
          <cell r="AI45">
            <v>0</v>
          </cell>
          <cell r="AJ45">
            <v>124048</v>
          </cell>
          <cell r="AK45">
            <v>2170008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2170008</v>
          </cell>
          <cell r="AR45">
            <v>36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BA45">
            <v>36</v>
          </cell>
          <cell r="BB45">
            <v>36</v>
          </cell>
          <cell r="BC45" t="str">
            <v>BOURNE</v>
          </cell>
          <cell r="BD45">
            <v>2045960</v>
          </cell>
          <cell r="BE45">
            <v>1917541</v>
          </cell>
          <cell r="BF45">
            <v>128419</v>
          </cell>
          <cell r="BG45">
            <v>0</v>
          </cell>
          <cell r="BH45">
            <v>95662.400000000009</v>
          </cell>
          <cell r="BL45">
            <v>0</v>
          </cell>
          <cell r="BM45">
            <v>224081.40000000002</v>
          </cell>
          <cell r="BN45">
            <v>128419</v>
          </cell>
          <cell r="CA45">
            <v>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Y46">
            <v>37</v>
          </cell>
          <cell r="AR46">
            <v>37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BA46">
            <v>37</v>
          </cell>
          <cell r="BB46">
            <v>37</v>
          </cell>
          <cell r="BC46" t="str">
            <v>BOXBOROUGH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L46">
            <v>0</v>
          </cell>
          <cell r="BM46">
            <v>0</v>
          </cell>
          <cell r="BN46">
            <v>0</v>
          </cell>
          <cell r="CA46">
            <v>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7159.6</v>
          </cell>
          <cell r="Y47">
            <v>38</v>
          </cell>
          <cell r="AR47">
            <v>38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BA47">
            <v>38</v>
          </cell>
          <cell r="BB47">
            <v>38</v>
          </cell>
          <cell r="BC47" t="str">
            <v>BOXFORD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7159.6</v>
          </cell>
          <cell r="BL47">
            <v>0</v>
          </cell>
          <cell r="BM47">
            <v>7159.6</v>
          </cell>
          <cell r="BN47">
            <v>0</v>
          </cell>
          <cell r="CA47">
            <v>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Y48">
            <v>39</v>
          </cell>
          <cell r="AR48">
            <v>39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BA48">
            <v>39</v>
          </cell>
          <cell r="BB48">
            <v>39</v>
          </cell>
          <cell r="BC48" t="str">
            <v>BOYLSTON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L48">
            <v>0</v>
          </cell>
          <cell r="BM48">
            <v>0</v>
          </cell>
          <cell r="BN48">
            <v>0</v>
          </cell>
          <cell r="CA48">
            <v>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18.236553043230053</v>
          </cell>
          <cell r="E49">
            <v>303533</v>
          </cell>
          <cell r="F49">
            <v>0</v>
          </cell>
          <cell r="G49">
            <v>17100</v>
          </cell>
          <cell r="H49">
            <v>320633</v>
          </cell>
          <cell r="J49">
            <v>17100</v>
          </cell>
          <cell r="K49">
            <v>27312.995402524823</v>
          </cell>
          <cell r="L49">
            <v>44412.995402524823</v>
          </cell>
          <cell r="N49">
            <v>276220.00459747517</v>
          </cell>
          <cell r="P49">
            <v>17100</v>
          </cell>
          <cell r="Q49">
            <v>0</v>
          </cell>
          <cell r="R49">
            <v>0</v>
          </cell>
          <cell r="S49">
            <v>27312.995402524823</v>
          </cell>
          <cell r="T49">
            <v>44412.995402524823</v>
          </cell>
          <cell r="V49">
            <v>84002.400000000009</v>
          </cell>
          <cell r="Y49">
            <v>40</v>
          </cell>
          <cell r="Z49">
            <v>18.236553043230053</v>
          </cell>
          <cell r="AA49">
            <v>0</v>
          </cell>
          <cell r="AD49">
            <v>0</v>
          </cell>
          <cell r="AE49">
            <v>303533</v>
          </cell>
          <cell r="AF49">
            <v>0</v>
          </cell>
          <cell r="AG49">
            <v>0</v>
          </cell>
          <cell r="AH49">
            <v>303533</v>
          </cell>
          <cell r="AI49">
            <v>0</v>
          </cell>
          <cell r="AJ49">
            <v>17100</v>
          </cell>
          <cell r="AK49">
            <v>320633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320633</v>
          </cell>
          <cell r="AR49">
            <v>40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BA49">
            <v>40</v>
          </cell>
          <cell r="BB49">
            <v>40</v>
          </cell>
          <cell r="BC49" t="str">
            <v>BRAINTREE</v>
          </cell>
          <cell r="BD49">
            <v>303533</v>
          </cell>
          <cell r="BE49">
            <v>282335</v>
          </cell>
          <cell r="BF49">
            <v>21198</v>
          </cell>
          <cell r="BG49">
            <v>26332.799999999999</v>
          </cell>
          <cell r="BH49">
            <v>19371.600000000002</v>
          </cell>
          <cell r="BL49">
            <v>0</v>
          </cell>
          <cell r="BM49">
            <v>66902.400000000009</v>
          </cell>
          <cell r="BN49">
            <v>27312.995402524823</v>
          </cell>
          <cell r="CA49">
            <v>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Y50">
            <v>41</v>
          </cell>
          <cell r="AR50">
            <v>41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BA50">
            <v>41</v>
          </cell>
          <cell r="BB50">
            <v>41</v>
          </cell>
          <cell r="BC50" t="str">
            <v>BREWSTER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L50">
            <v>0</v>
          </cell>
          <cell r="BM50">
            <v>0</v>
          </cell>
          <cell r="BN50">
            <v>0</v>
          </cell>
          <cell r="CA50">
            <v>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Y51">
            <v>42</v>
          </cell>
          <cell r="AR51">
            <v>42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BA51">
            <v>42</v>
          </cell>
          <cell r="BB51">
            <v>42</v>
          </cell>
          <cell r="BC51" t="str">
            <v>BRIDGEWATER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L51">
            <v>0</v>
          </cell>
          <cell r="BM51">
            <v>0</v>
          </cell>
          <cell r="BN51">
            <v>0</v>
          </cell>
          <cell r="CA51">
            <v>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4.6666666666666679</v>
          </cell>
          <cell r="E52">
            <v>72513</v>
          </cell>
          <cell r="F52">
            <v>0</v>
          </cell>
          <cell r="G52">
            <v>4375</v>
          </cell>
          <cell r="H52">
            <v>76888</v>
          </cell>
          <cell r="J52">
            <v>4375</v>
          </cell>
          <cell r="K52">
            <v>23660.089518360655</v>
          </cell>
          <cell r="L52">
            <v>28035.089518360655</v>
          </cell>
          <cell r="N52">
            <v>48852.910481639345</v>
          </cell>
          <cell r="P52">
            <v>4375</v>
          </cell>
          <cell r="Q52">
            <v>0</v>
          </cell>
          <cell r="R52">
            <v>0</v>
          </cell>
          <cell r="S52">
            <v>23660.089518360655</v>
          </cell>
          <cell r="T52">
            <v>28035.089518360655</v>
          </cell>
          <cell r="V52">
            <v>47195.199999999997</v>
          </cell>
          <cell r="Y52">
            <v>43</v>
          </cell>
          <cell r="Z52">
            <v>4.6666666666666679</v>
          </cell>
          <cell r="AA52">
            <v>0</v>
          </cell>
          <cell r="AD52">
            <v>0</v>
          </cell>
          <cell r="AE52">
            <v>72513</v>
          </cell>
          <cell r="AF52">
            <v>0</v>
          </cell>
          <cell r="AG52">
            <v>0</v>
          </cell>
          <cell r="AH52">
            <v>72513</v>
          </cell>
          <cell r="AI52">
            <v>0</v>
          </cell>
          <cell r="AJ52">
            <v>4375</v>
          </cell>
          <cell r="AK52">
            <v>76888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76888</v>
          </cell>
          <cell r="AR52">
            <v>43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BA52">
            <v>43</v>
          </cell>
          <cell r="BB52">
            <v>43</v>
          </cell>
          <cell r="BC52" t="str">
            <v>BRIMFIELD</v>
          </cell>
          <cell r="BD52">
            <v>72513</v>
          </cell>
          <cell r="BE52">
            <v>54648</v>
          </cell>
          <cell r="BF52">
            <v>17865</v>
          </cell>
          <cell r="BG52">
            <v>24955.200000000001</v>
          </cell>
          <cell r="BH52">
            <v>0</v>
          </cell>
          <cell r="BL52">
            <v>0</v>
          </cell>
          <cell r="BM52">
            <v>42820.2</v>
          </cell>
          <cell r="BN52">
            <v>23660.089518360655</v>
          </cell>
          <cell r="CA52">
            <v>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1371.5794411787908</v>
          </cell>
          <cell r="E53">
            <v>18759694</v>
          </cell>
          <cell r="F53">
            <v>0</v>
          </cell>
          <cell r="G53">
            <v>1286070</v>
          </cell>
          <cell r="H53">
            <v>20045764</v>
          </cell>
          <cell r="J53">
            <v>1286070</v>
          </cell>
          <cell r="K53">
            <v>3840046.4407290732</v>
          </cell>
          <cell r="L53">
            <v>5126116.4407290732</v>
          </cell>
          <cell r="N53">
            <v>14919647.559270926</v>
          </cell>
          <cell r="P53">
            <v>1286070</v>
          </cell>
          <cell r="Q53">
            <v>0</v>
          </cell>
          <cell r="R53">
            <v>0</v>
          </cell>
          <cell r="S53">
            <v>3840046.4407290732</v>
          </cell>
          <cell r="T53">
            <v>5126116.4407290732</v>
          </cell>
          <cell r="V53">
            <v>7494303.1999999993</v>
          </cell>
          <cell r="Y53">
            <v>44</v>
          </cell>
          <cell r="Z53">
            <v>1371.5794411787908</v>
          </cell>
          <cell r="AA53">
            <v>0</v>
          </cell>
          <cell r="AD53">
            <v>0</v>
          </cell>
          <cell r="AE53">
            <v>18759694</v>
          </cell>
          <cell r="AF53">
            <v>0</v>
          </cell>
          <cell r="AG53">
            <v>0</v>
          </cell>
          <cell r="AH53">
            <v>18759694</v>
          </cell>
          <cell r="AI53">
            <v>0</v>
          </cell>
          <cell r="AJ53">
            <v>1286070</v>
          </cell>
          <cell r="AK53">
            <v>20045764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20045764</v>
          </cell>
          <cell r="AR53">
            <v>44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BA53">
            <v>44</v>
          </cell>
          <cell r="BB53">
            <v>44</v>
          </cell>
          <cell r="BC53" t="str">
            <v>BROCKTON</v>
          </cell>
          <cell r="BD53">
            <v>18759694</v>
          </cell>
          <cell r="BE53">
            <v>15336578</v>
          </cell>
          <cell r="BF53">
            <v>3423116</v>
          </cell>
          <cell r="BG53">
            <v>1795413.5999999999</v>
          </cell>
          <cell r="BH53">
            <v>989703.60000000009</v>
          </cell>
          <cell r="BL53">
            <v>0</v>
          </cell>
          <cell r="BM53">
            <v>6208233.1999999993</v>
          </cell>
          <cell r="BN53">
            <v>3840046.4407290732</v>
          </cell>
          <cell r="CA53">
            <v>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4.6666666666666679</v>
          </cell>
          <cell r="E54">
            <v>56287</v>
          </cell>
          <cell r="F54">
            <v>0</v>
          </cell>
          <cell r="G54">
            <v>4375</v>
          </cell>
          <cell r="H54">
            <v>60662</v>
          </cell>
          <cell r="J54">
            <v>4375</v>
          </cell>
          <cell r="K54">
            <v>14187.904147625521</v>
          </cell>
          <cell r="L54">
            <v>18562.904147625522</v>
          </cell>
          <cell r="N54">
            <v>42099.095852374478</v>
          </cell>
          <cell r="P54">
            <v>4375</v>
          </cell>
          <cell r="Q54">
            <v>0</v>
          </cell>
          <cell r="R54">
            <v>0</v>
          </cell>
          <cell r="S54">
            <v>14187.904147625521</v>
          </cell>
          <cell r="T54">
            <v>18562.904147625522</v>
          </cell>
          <cell r="V54">
            <v>34872.399999999994</v>
          </cell>
          <cell r="Y54">
            <v>45</v>
          </cell>
          <cell r="Z54">
            <v>4.6666666666666679</v>
          </cell>
          <cell r="AA54">
            <v>0</v>
          </cell>
          <cell r="AD54">
            <v>0</v>
          </cell>
          <cell r="AE54">
            <v>56287</v>
          </cell>
          <cell r="AF54">
            <v>0</v>
          </cell>
          <cell r="AG54">
            <v>0</v>
          </cell>
          <cell r="AH54">
            <v>56287</v>
          </cell>
          <cell r="AI54">
            <v>0</v>
          </cell>
          <cell r="AJ54">
            <v>4375</v>
          </cell>
          <cell r="AK54">
            <v>60662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60662</v>
          </cell>
          <cell r="AR54">
            <v>45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BA54">
            <v>45</v>
          </cell>
          <cell r="BB54">
            <v>45</v>
          </cell>
          <cell r="BC54" t="str">
            <v>BROOKFIELD</v>
          </cell>
          <cell r="BD54">
            <v>56287</v>
          </cell>
          <cell r="BE54">
            <v>47032</v>
          </cell>
          <cell r="BF54">
            <v>9255</v>
          </cell>
          <cell r="BG54">
            <v>21242.399999999998</v>
          </cell>
          <cell r="BH54">
            <v>0</v>
          </cell>
          <cell r="BL54">
            <v>0</v>
          </cell>
          <cell r="BM54">
            <v>30497.399999999998</v>
          </cell>
          <cell r="BN54">
            <v>14187.904147625521</v>
          </cell>
          <cell r="CA54">
            <v>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2.1122126065616116</v>
          </cell>
          <cell r="E55">
            <v>51880</v>
          </cell>
          <cell r="F55">
            <v>0</v>
          </cell>
          <cell r="G55">
            <v>1978</v>
          </cell>
          <cell r="H55">
            <v>53858</v>
          </cell>
          <cell r="J55">
            <v>1978</v>
          </cell>
          <cell r="K55">
            <v>6541</v>
          </cell>
          <cell r="L55">
            <v>8519</v>
          </cell>
          <cell r="N55">
            <v>45339</v>
          </cell>
          <cell r="P55">
            <v>1978</v>
          </cell>
          <cell r="Q55">
            <v>0</v>
          </cell>
          <cell r="R55">
            <v>0</v>
          </cell>
          <cell r="S55">
            <v>6541</v>
          </cell>
          <cell r="T55">
            <v>8519</v>
          </cell>
          <cell r="V55">
            <v>12400.6</v>
          </cell>
          <cell r="Y55">
            <v>46</v>
          </cell>
          <cell r="Z55">
            <v>2.1122126065616116</v>
          </cell>
          <cell r="AA55">
            <v>0</v>
          </cell>
          <cell r="AD55">
            <v>0</v>
          </cell>
          <cell r="AE55">
            <v>51880</v>
          </cell>
          <cell r="AF55">
            <v>0</v>
          </cell>
          <cell r="AG55">
            <v>0</v>
          </cell>
          <cell r="AH55">
            <v>51880</v>
          </cell>
          <cell r="AI55">
            <v>0</v>
          </cell>
          <cell r="AJ55">
            <v>1978</v>
          </cell>
          <cell r="AK55">
            <v>53858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53858</v>
          </cell>
          <cell r="AR55">
            <v>46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BA55">
            <v>46</v>
          </cell>
          <cell r="BB55">
            <v>46</v>
          </cell>
          <cell r="BC55" t="str">
            <v>BROOKLINE</v>
          </cell>
          <cell r="BD55">
            <v>51880</v>
          </cell>
          <cell r="BE55">
            <v>45339</v>
          </cell>
          <cell r="BF55">
            <v>6541</v>
          </cell>
          <cell r="BG55">
            <v>0</v>
          </cell>
          <cell r="BH55">
            <v>3881.6000000000004</v>
          </cell>
          <cell r="BL55">
            <v>0</v>
          </cell>
          <cell r="BM55">
            <v>10422.6</v>
          </cell>
          <cell r="BN55">
            <v>6541</v>
          </cell>
          <cell r="CA55">
            <v>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Y56">
            <v>47</v>
          </cell>
          <cell r="AR56">
            <v>47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BA56">
            <v>47</v>
          </cell>
          <cell r="BB56">
            <v>47</v>
          </cell>
          <cell r="BC56" t="str">
            <v>BUCKLAND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L56">
            <v>0</v>
          </cell>
          <cell r="BM56">
            <v>0</v>
          </cell>
          <cell r="BN56">
            <v>0</v>
          </cell>
          <cell r="CA56">
            <v>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8.4344609554526819</v>
          </cell>
          <cell r="E57">
            <v>156569</v>
          </cell>
          <cell r="F57">
            <v>0</v>
          </cell>
          <cell r="G57">
            <v>7907</v>
          </cell>
          <cell r="H57">
            <v>164476</v>
          </cell>
          <cell r="J57">
            <v>7907</v>
          </cell>
          <cell r="K57">
            <v>24556.137289222053</v>
          </cell>
          <cell r="L57">
            <v>32463.137289222053</v>
          </cell>
          <cell r="N57">
            <v>132012.86271077796</v>
          </cell>
          <cell r="P57">
            <v>7907</v>
          </cell>
          <cell r="Q57">
            <v>0</v>
          </cell>
          <cell r="R57">
            <v>0</v>
          </cell>
          <cell r="S57">
            <v>24556.137289222053</v>
          </cell>
          <cell r="T57">
            <v>32463.137289222053</v>
          </cell>
          <cell r="V57">
            <v>70709.799999999988</v>
          </cell>
          <cell r="Y57">
            <v>48</v>
          </cell>
          <cell r="Z57">
            <v>8.4344609554526819</v>
          </cell>
          <cell r="AA57">
            <v>0</v>
          </cell>
          <cell r="AD57">
            <v>0</v>
          </cell>
          <cell r="AE57">
            <v>156569</v>
          </cell>
          <cell r="AF57">
            <v>0</v>
          </cell>
          <cell r="AG57">
            <v>0</v>
          </cell>
          <cell r="AH57">
            <v>156569</v>
          </cell>
          <cell r="AI57">
            <v>0</v>
          </cell>
          <cell r="AJ57">
            <v>7907</v>
          </cell>
          <cell r="AK57">
            <v>164476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164476</v>
          </cell>
          <cell r="AR57">
            <v>48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BA57">
            <v>48</v>
          </cell>
          <cell r="BB57">
            <v>48</v>
          </cell>
          <cell r="BC57" t="str">
            <v>BURLINGTON</v>
          </cell>
          <cell r="BD57">
            <v>156569</v>
          </cell>
          <cell r="BE57">
            <v>140488</v>
          </cell>
          <cell r="BF57">
            <v>16081</v>
          </cell>
          <cell r="BG57">
            <v>36496.199999999997</v>
          </cell>
          <cell r="BH57">
            <v>10225.6</v>
          </cell>
          <cell r="BL57">
            <v>0</v>
          </cell>
          <cell r="BM57">
            <v>62802.799999999996</v>
          </cell>
          <cell r="BN57">
            <v>24556.137289222053</v>
          </cell>
          <cell r="CA57">
            <v>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579.37301565747714</v>
          </cell>
          <cell r="E58">
            <v>17555891</v>
          </cell>
          <cell r="F58">
            <v>0</v>
          </cell>
          <cell r="G58">
            <v>543250</v>
          </cell>
          <cell r="H58">
            <v>18099141</v>
          </cell>
          <cell r="J58">
            <v>543250</v>
          </cell>
          <cell r="K58">
            <v>2131518.6957867853</v>
          </cell>
          <cell r="L58">
            <v>2674768.6957867853</v>
          </cell>
          <cell r="N58">
            <v>15424372.304213215</v>
          </cell>
          <cell r="P58">
            <v>543250</v>
          </cell>
          <cell r="Q58">
            <v>0</v>
          </cell>
          <cell r="R58">
            <v>0</v>
          </cell>
          <cell r="S58">
            <v>2131518.6957867853</v>
          </cell>
          <cell r="T58">
            <v>2674768.6957867853</v>
          </cell>
          <cell r="V58">
            <v>3589833.3999999994</v>
          </cell>
          <cell r="Y58">
            <v>49</v>
          </cell>
          <cell r="Z58">
            <v>579.37301565747714</v>
          </cell>
          <cell r="AA58">
            <v>0</v>
          </cell>
          <cell r="AD58">
            <v>0</v>
          </cell>
          <cell r="AE58">
            <v>17555891</v>
          </cell>
          <cell r="AF58">
            <v>0</v>
          </cell>
          <cell r="AG58">
            <v>0</v>
          </cell>
          <cell r="AH58">
            <v>17555891</v>
          </cell>
          <cell r="AI58">
            <v>0</v>
          </cell>
          <cell r="AJ58">
            <v>543250</v>
          </cell>
          <cell r="AK58">
            <v>18099141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18099141</v>
          </cell>
          <cell r="AR58">
            <v>49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BA58">
            <v>49</v>
          </cell>
          <cell r="BB58">
            <v>49</v>
          </cell>
          <cell r="BC58" t="str">
            <v>CAMBRIDGE</v>
          </cell>
          <cell r="BD58">
            <v>17555891</v>
          </cell>
          <cell r="BE58">
            <v>15675741</v>
          </cell>
          <cell r="BF58">
            <v>1880150</v>
          </cell>
          <cell r="BG58">
            <v>1082460.5999999999</v>
          </cell>
          <cell r="BH58">
            <v>83972.800000000003</v>
          </cell>
          <cell r="BL58">
            <v>0</v>
          </cell>
          <cell r="BM58">
            <v>3046583.3999999994</v>
          </cell>
          <cell r="BN58">
            <v>2131518.6957867853</v>
          </cell>
          <cell r="CA58">
            <v>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13.478422851889146</v>
          </cell>
          <cell r="E59">
            <v>238653</v>
          </cell>
          <cell r="F59">
            <v>0</v>
          </cell>
          <cell r="G59">
            <v>12639</v>
          </cell>
          <cell r="H59">
            <v>251292</v>
          </cell>
          <cell r="J59">
            <v>12639</v>
          </cell>
          <cell r="K59">
            <v>18941</v>
          </cell>
          <cell r="L59">
            <v>31580</v>
          </cell>
          <cell r="N59">
            <v>219712</v>
          </cell>
          <cell r="P59">
            <v>12639</v>
          </cell>
          <cell r="Q59">
            <v>0</v>
          </cell>
          <cell r="R59">
            <v>0</v>
          </cell>
          <cell r="S59">
            <v>18941</v>
          </cell>
          <cell r="T59">
            <v>31580</v>
          </cell>
          <cell r="V59">
            <v>63793.2</v>
          </cell>
          <cell r="Y59">
            <v>50</v>
          </cell>
          <cell r="Z59">
            <v>13.478422851889146</v>
          </cell>
          <cell r="AA59">
            <v>0</v>
          </cell>
          <cell r="AD59">
            <v>0</v>
          </cell>
          <cell r="AE59">
            <v>238653</v>
          </cell>
          <cell r="AF59">
            <v>0</v>
          </cell>
          <cell r="AG59">
            <v>0</v>
          </cell>
          <cell r="AH59">
            <v>238653</v>
          </cell>
          <cell r="AI59">
            <v>0</v>
          </cell>
          <cell r="AJ59">
            <v>12639</v>
          </cell>
          <cell r="AK59">
            <v>251292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251292</v>
          </cell>
          <cell r="AR59">
            <v>50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BA59">
            <v>50</v>
          </cell>
          <cell r="BB59">
            <v>50</v>
          </cell>
          <cell r="BC59" t="str">
            <v>CANTON</v>
          </cell>
          <cell r="BD59">
            <v>238653</v>
          </cell>
          <cell r="BE59">
            <v>219712</v>
          </cell>
          <cell r="BF59">
            <v>18941</v>
          </cell>
          <cell r="BG59">
            <v>0</v>
          </cell>
          <cell r="BH59">
            <v>32213.200000000001</v>
          </cell>
          <cell r="BL59">
            <v>0</v>
          </cell>
          <cell r="BM59">
            <v>51154.2</v>
          </cell>
          <cell r="BN59">
            <v>18941</v>
          </cell>
          <cell r="CA59">
            <v>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Y60">
            <v>51</v>
          </cell>
          <cell r="AR60">
            <v>51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A60">
            <v>51</v>
          </cell>
          <cell r="BB60">
            <v>51</v>
          </cell>
          <cell r="BC60" t="str">
            <v>CARLISLE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L60">
            <v>0</v>
          </cell>
          <cell r="BM60">
            <v>0</v>
          </cell>
          <cell r="BN60">
            <v>0</v>
          </cell>
          <cell r="CA60">
            <v>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59.308303762778159</v>
          </cell>
          <cell r="E61">
            <v>887204</v>
          </cell>
          <cell r="F61">
            <v>0</v>
          </cell>
          <cell r="G61">
            <v>55612</v>
          </cell>
          <cell r="H61">
            <v>942816</v>
          </cell>
          <cell r="J61">
            <v>55612</v>
          </cell>
          <cell r="K61">
            <v>114658.44761104757</v>
          </cell>
          <cell r="L61">
            <v>170270.44761104757</v>
          </cell>
          <cell r="N61">
            <v>772545.55238895246</v>
          </cell>
          <cell r="P61">
            <v>55612</v>
          </cell>
          <cell r="Q61">
            <v>0</v>
          </cell>
          <cell r="R61">
            <v>0</v>
          </cell>
          <cell r="S61">
            <v>114658.44761104757</v>
          </cell>
          <cell r="T61">
            <v>170270.44761104757</v>
          </cell>
          <cell r="V61">
            <v>277309</v>
          </cell>
          <cell r="Y61">
            <v>52</v>
          </cell>
          <cell r="Z61">
            <v>59.308303762778159</v>
          </cell>
          <cell r="AA61">
            <v>0</v>
          </cell>
          <cell r="AD61">
            <v>0</v>
          </cell>
          <cell r="AE61">
            <v>887204</v>
          </cell>
          <cell r="AF61">
            <v>0</v>
          </cell>
          <cell r="AG61">
            <v>0</v>
          </cell>
          <cell r="AH61">
            <v>887204</v>
          </cell>
          <cell r="AI61">
            <v>0</v>
          </cell>
          <cell r="AJ61">
            <v>55612</v>
          </cell>
          <cell r="AK61">
            <v>942816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942816</v>
          </cell>
          <cell r="AR61">
            <v>52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BA61">
            <v>52</v>
          </cell>
          <cell r="BB61">
            <v>52</v>
          </cell>
          <cell r="BC61" t="str">
            <v>CARVER</v>
          </cell>
          <cell r="BD61">
            <v>887204</v>
          </cell>
          <cell r="BE61">
            <v>804920</v>
          </cell>
          <cell r="BF61">
            <v>82284</v>
          </cell>
          <cell r="BG61">
            <v>139413</v>
          </cell>
          <cell r="BH61">
            <v>0</v>
          </cell>
          <cell r="BL61">
            <v>0</v>
          </cell>
          <cell r="BM61">
            <v>221697</v>
          </cell>
          <cell r="BN61">
            <v>114658.44761104757</v>
          </cell>
          <cell r="CA61">
            <v>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Y62">
            <v>53</v>
          </cell>
          <cell r="AR62">
            <v>53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BA62">
            <v>53</v>
          </cell>
          <cell r="BB62">
            <v>53</v>
          </cell>
          <cell r="BC62" t="str">
            <v>CHARLEMONT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L62">
            <v>0</v>
          </cell>
          <cell r="BM62">
            <v>0</v>
          </cell>
          <cell r="BN62">
            <v>0</v>
          </cell>
          <cell r="CA62">
            <v>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Y63">
            <v>54</v>
          </cell>
          <cell r="AR63">
            <v>54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BA63">
            <v>54</v>
          </cell>
          <cell r="BB63">
            <v>54</v>
          </cell>
          <cell r="BC63" t="str">
            <v>CHARLTON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L63">
            <v>0</v>
          </cell>
          <cell r="BM63">
            <v>0</v>
          </cell>
          <cell r="BN63">
            <v>0</v>
          </cell>
          <cell r="CA63">
            <v>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Y64">
            <v>55</v>
          </cell>
          <cell r="AR64">
            <v>55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BA64">
            <v>55</v>
          </cell>
          <cell r="BB64">
            <v>55</v>
          </cell>
          <cell r="BC64" t="str">
            <v>CHATHAM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L64">
            <v>0</v>
          </cell>
          <cell r="BM64">
            <v>0</v>
          </cell>
          <cell r="BN64">
            <v>0</v>
          </cell>
          <cell r="CA64">
            <v>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103.23351972412078</v>
          </cell>
          <cell r="E65">
            <v>1494366</v>
          </cell>
          <cell r="F65">
            <v>0</v>
          </cell>
          <cell r="G65">
            <v>96796</v>
          </cell>
          <cell r="H65">
            <v>1591162</v>
          </cell>
          <cell r="J65">
            <v>96796</v>
          </cell>
          <cell r="K65">
            <v>95834</v>
          </cell>
          <cell r="L65">
            <v>192630</v>
          </cell>
          <cell r="N65">
            <v>1398532</v>
          </cell>
          <cell r="P65">
            <v>96796</v>
          </cell>
          <cell r="Q65">
            <v>0</v>
          </cell>
          <cell r="R65">
            <v>0</v>
          </cell>
          <cell r="S65">
            <v>95834</v>
          </cell>
          <cell r="T65">
            <v>192630</v>
          </cell>
          <cell r="V65">
            <v>230710.39999999999</v>
          </cell>
          <cell r="Y65">
            <v>56</v>
          </cell>
          <cell r="Z65">
            <v>103.23351972412078</v>
          </cell>
          <cell r="AA65">
            <v>0</v>
          </cell>
          <cell r="AD65">
            <v>0</v>
          </cell>
          <cell r="AE65">
            <v>1494366</v>
          </cell>
          <cell r="AF65">
            <v>0</v>
          </cell>
          <cell r="AG65">
            <v>0</v>
          </cell>
          <cell r="AH65">
            <v>1494366</v>
          </cell>
          <cell r="AI65">
            <v>0</v>
          </cell>
          <cell r="AJ65">
            <v>96796</v>
          </cell>
          <cell r="AK65">
            <v>1591162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1591162</v>
          </cell>
          <cell r="AR65">
            <v>56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BA65">
            <v>56</v>
          </cell>
          <cell r="BB65">
            <v>56</v>
          </cell>
          <cell r="BC65" t="str">
            <v>CHELMSFORD</v>
          </cell>
          <cell r="BD65">
            <v>1494366</v>
          </cell>
          <cell r="BE65">
            <v>1398532</v>
          </cell>
          <cell r="BF65">
            <v>95834</v>
          </cell>
          <cell r="BG65">
            <v>0</v>
          </cell>
          <cell r="BH65">
            <v>38080.400000000001</v>
          </cell>
          <cell r="BL65">
            <v>0</v>
          </cell>
          <cell r="BM65">
            <v>133914.4</v>
          </cell>
          <cell r="BN65">
            <v>95834</v>
          </cell>
          <cell r="CA65">
            <v>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1036.5758245527591</v>
          </cell>
          <cell r="E66">
            <v>16005660</v>
          </cell>
          <cell r="F66">
            <v>0</v>
          </cell>
          <cell r="G66">
            <v>971950</v>
          </cell>
          <cell r="H66">
            <v>16977610</v>
          </cell>
          <cell r="J66">
            <v>971950</v>
          </cell>
          <cell r="K66">
            <v>2360907.877589141</v>
          </cell>
          <cell r="L66">
            <v>3332857.877589141</v>
          </cell>
          <cell r="N66">
            <v>13644752.12241086</v>
          </cell>
          <cell r="P66">
            <v>971950</v>
          </cell>
          <cell r="Q66">
            <v>0</v>
          </cell>
          <cell r="R66">
            <v>0</v>
          </cell>
          <cell r="S66">
            <v>2360907.877589141</v>
          </cell>
          <cell r="T66">
            <v>3332857.877589141</v>
          </cell>
          <cell r="V66">
            <v>4661292.4000000004</v>
          </cell>
          <cell r="Y66">
            <v>57</v>
          </cell>
          <cell r="Z66">
            <v>1036.5758245527591</v>
          </cell>
          <cell r="AA66">
            <v>0</v>
          </cell>
          <cell r="AD66">
            <v>0</v>
          </cell>
          <cell r="AE66">
            <v>16005660</v>
          </cell>
          <cell r="AF66">
            <v>0</v>
          </cell>
          <cell r="AG66">
            <v>0</v>
          </cell>
          <cell r="AH66">
            <v>16005660</v>
          </cell>
          <cell r="AI66">
            <v>0</v>
          </cell>
          <cell r="AJ66">
            <v>971950</v>
          </cell>
          <cell r="AK66">
            <v>16977610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16977610</v>
          </cell>
          <cell r="AR66">
            <v>57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BA66">
            <v>57</v>
          </cell>
          <cell r="BB66">
            <v>57</v>
          </cell>
          <cell r="BC66" t="str">
            <v>CHELSEA</v>
          </cell>
          <cell r="BD66">
            <v>16005660</v>
          </cell>
          <cell r="BE66">
            <v>13918337</v>
          </cell>
          <cell r="BF66">
            <v>2087323</v>
          </cell>
          <cell r="BG66">
            <v>1178129.3999999999</v>
          </cell>
          <cell r="BH66">
            <v>423890</v>
          </cell>
          <cell r="BL66">
            <v>0</v>
          </cell>
          <cell r="BM66">
            <v>3689342.4</v>
          </cell>
          <cell r="BN66">
            <v>2360907.877589141</v>
          </cell>
          <cell r="CA66">
            <v>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Y67">
            <v>58</v>
          </cell>
          <cell r="AR67">
            <v>58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BA67">
            <v>58</v>
          </cell>
          <cell r="BB67">
            <v>58</v>
          </cell>
          <cell r="BC67" t="str">
            <v>CHESHIRE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L67">
            <v>0</v>
          </cell>
          <cell r="BM67">
            <v>0</v>
          </cell>
          <cell r="BN67">
            <v>0</v>
          </cell>
          <cell r="CA67">
            <v>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Y68">
            <v>59</v>
          </cell>
          <cell r="AR68">
            <v>59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BA68">
            <v>59</v>
          </cell>
          <cell r="BB68">
            <v>59</v>
          </cell>
          <cell r="BC68" t="str">
            <v>CHESTER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L68">
            <v>0</v>
          </cell>
          <cell r="BM68">
            <v>0</v>
          </cell>
          <cell r="BN68">
            <v>0</v>
          </cell>
          <cell r="CA68">
            <v>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Y69">
            <v>60</v>
          </cell>
          <cell r="AR69">
            <v>60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BA69">
            <v>60</v>
          </cell>
          <cell r="BB69">
            <v>60</v>
          </cell>
          <cell r="BC69" t="str">
            <v>CHESTERFIELD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L69">
            <v>0</v>
          </cell>
          <cell r="BM69">
            <v>0</v>
          </cell>
          <cell r="BN69">
            <v>0</v>
          </cell>
          <cell r="CA69">
            <v>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306.50629101085644</v>
          </cell>
          <cell r="E70">
            <v>4122180</v>
          </cell>
          <cell r="F70">
            <v>0</v>
          </cell>
          <cell r="G70">
            <v>287392</v>
          </cell>
          <cell r="H70">
            <v>4409572</v>
          </cell>
          <cell r="J70">
            <v>287392</v>
          </cell>
          <cell r="K70">
            <v>451254.08457358339</v>
          </cell>
          <cell r="L70">
            <v>738646.08457358344</v>
          </cell>
          <cell r="N70">
            <v>3670925.9154264163</v>
          </cell>
          <cell r="P70">
            <v>287392</v>
          </cell>
          <cell r="Q70">
            <v>0</v>
          </cell>
          <cell r="R70">
            <v>0</v>
          </cell>
          <cell r="S70">
            <v>451254.08457358339</v>
          </cell>
          <cell r="T70">
            <v>738646.08457358344</v>
          </cell>
          <cell r="V70">
            <v>1057507.3999999999</v>
          </cell>
          <cell r="Y70">
            <v>61</v>
          </cell>
          <cell r="Z70">
            <v>306.50629101085644</v>
          </cell>
          <cell r="AA70">
            <v>0</v>
          </cell>
          <cell r="AD70">
            <v>0</v>
          </cell>
          <cell r="AE70">
            <v>4122180</v>
          </cell>
          <cell r="AF70">
            <v>0</v>
          </cell>
          <cell r="AG70">
            <v>0</v>
          </cell>
          <cell r="AH70">
            <v>4122180</v>
          </cell>
          <cell r="AI70">
            <v>0</v>
          </cell>
          <cell r="AJ70">
            <v>287392</v>
          </cell>
          <cell r="AK70">
            <v>4409572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4409572</v>
          </cell>
          <cell r="AR70">
            <v>61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BA70">
            <v>61</v>
          </cell>
          <cell r="BB70">
            <v>61</v>
          </cell>
          <cell r="BC70" t="str">
            <v>CHICOPEE</v>
          </cell>
          <cell r="BD70">
            <v>4122180</v>
          </cell>
          <cell r="BE70">
            <v>3744577</v>
          </cell>
          <cell r="BF70">
            <v>377603</v>
          </cell>
          <cell r="BG70">
            <v>317161.2</v>
          </cell>
          <cell r="BH70">
            <v>75351.199999999997</v>
          </cell>
          <cell r="BL70">
            <v>0</v>
          </cell>
          <cell r="BM70">
            <v>770115.39999999991</v>
          </cell>
          <cell r="BN70">
            <v>451254.08457358339</v>
          </cell>
          <cell r="CA70">
            <v>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Y71">
            <v>62</v>
          </cell>
          <cell r="AR71">
            <v>62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BA71">
            <v>62</v>
          </cell>
          <cell r="BB71">
            <v>62</v>
          </cell>
          <cell r="BC71" t="str">
            <v>CHILMARK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L71">
            <v>0</v>
          </cell>
          <cell r="BM71">
            <v>0</v>
          </cell>
          <cell r="BN71">
            <v>0</v>
          </cell>
          <cell r="CA71">
            <v>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Y72">
            <v>63</v>
          </cell>
          <cell r="AR72">
            <v>63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BA72">
            <v>63</v>
          </cell>
          <cell r="BB72">
            <v>63</v>
          </cell>
          <cell r="BC72" t="str">
            <v>CLARKSBURG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L72">
            <v>0</v>
          </cell>
          <cell r="BM72">
            <v>0</v>
          </cell>
          <cell r="BN72">
            <v>0</v>
          </cell>
          <cell r="CA72">
            <v>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78.314353724327205</v>
          </cell>
          <cell r="E73">
            <v>968844</v>
          </cell>
          <cell r="F73">
            <v>0</v>
          </cell>
          <cell r="G73">
            <v>73427</v>
          </cell>
          <cell r="H73">
            <v>1042271</v>
          </cell>
          <cell r="J73">
            <v>73427</v>
          </cell>
          <cell r="K73">
            <v>53018.295920921446</v>
          </cell>
          <cell r="L73">
            <v>126445.29592092145</v>
          </cell>
          <cell r="N73">
            <v>915825.70407907851</v>
          </cell>
          <cell r="P73">
            <v>73427</v>
          </cell>
          <cell r="Q73">
            <v>0</v>
          </cell>
          <cell r="R73">
            <v>0</v>
          </cell>
          <cell r="S73">
            <v>53018.295920921446</v>
          </cell>
          <cell r="T73">
            <v>126445.29592092145</v>
          </cell>
          <cell r="V73">
            <v>233528.8</v>
          </cell>
          <cell r="Y73">
            <v>64</v>
          </cell>
          <cell r="Z73">
            <v>78.314353724327205</v>
          </cell>
          <cell r="AA73">
            <v>0</v>
          </cell>
          <cell r="AD73">
            <v>0</v>
          </cell>
          <cell r="AE73">
            <v>968844</v>
          </cell>
          <cell r="AF73">
            <v>0</v>
          </cell>
          <cell r="AG73">
            <v>0</v>
          </cell>
          <cell r="AH73">
            <v>968844</v>
          </cell>
          <cell r="AI73">
            <v>0</v>
          </cell>
          <cell r="AJ73">
            <v>73427</v>
          </cell>
          <cell r="AK73">
            <v>1042271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1042271</v>
          </cell>
          <cell r="AR73">
            <v>64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BA73">
            <v>64</v>
          </cell>
          <cell r="BB73">
            <v>64</v>
          </cell>
          <cell r="BC73" t="str">
            <v>CLINTON</v>
          </cell>
          <cell r="BD73">
            <v>968844</v>
          </cell>
          <cell r="BE73">
            <v>930240</v>
          </cell>
          <cell r="BF73">
            <v>38604</v>
          </cell>
          <cell r="BG73">
            <v>62071.799999999996</v>
          </cell>
          <cell r="BH73">
            <v>59426</v>
          </cell>
          <cell r="BL73">
            <v>0</v>
          </cell>
          <cell r="BM73">
            <v>160101.79999999999</v>
          </cell>
          <cell r="BN73">
            <v>53018.295920921446</v>
          </cell>
          <cell r="CA73">
            <v>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7.5174825174825166</v>
          </cell>
          <cell r="E74">
            <v>148122</v>
          </cell>
          <cell r="F74">
            <v>0</v>
          </cell>
          <cell r="G74">
            <v>7046</v>
          </cell>
          <cell r="H74">
            <v>155168</v>
          </cell>
          <cell r="J74">
            <v>7046</v>
          </cell>
          <cell r="K74">
            <v>33313.20578033835</v>
          </cell>
          <cell r="L74">
            <v>40359.20578033835</v>
          </cell>
          <cell r="N74">
            <v>114808.79421966165</v>
          </cell>
          <cell r="P74">
            <v>7046</v>
          </cell>
          <cell r="Q74">
            <v>0</v>
          </cell>
          <cell r="R74">
            <v>0</v>
          </cell>
          <cell r="S74">
            <v>33313.20578033835</v>
          </cell>
          <cell r="T74">
            <v>40359.20578033835</v>
          </cell>
          <cell r="V74">
            <v>66967.8</v>
          </cell>
          <cell r="Y74">
            <v>65</v>
          </cell>
          <cell r="Z74">
            <v>7.5174825174825166</v>
          </cell>
          <cell r="AA74">
            <v>0</v>
          </cell>
          <cell r="AD74">
            <v>0</v>
          </cell>
          <cell r="AE74">
            <v>148122</v>
          </cell>
          <cell r="AF74">
            <v>0</v>
          </cell>
          <cell r="AG74">
            <v>0</v>
          </cell>
          <cell r="AH74">
            <v>148122</v>
          </cell>
          <cell r="AI74">
            <v>0</v>
          </cell>
          <cell r="AJ74">
            <v>7046</v>
          </cell>
          <cell r="AK74">
            <v>155168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155168</v>
          </cell>
          <cell r="AR74">
            <v>65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BA74">
            <v>65</v>
          </cell>
          <cell r="BB74">
            <v>65</v>
          </cell>
          <cell r="BC74" t="str">
            <v>COHASSET</v>
          </cell>
          <cell r="BD74">
            <v>148122</v>
          </cell>
          <cell r="BE74">
            <v>114891</v>
          </cell>
          <cell r="BF74">
            <v>33231</v>
          </cell>
          <cell r="BG74">
            <v>354</v>
          </cell>
          <cell r="BH74">
            <v>26336.800000000003</v>
          </cell>
          <cell r="BL74">
            <v>0</v>
          </cell>
          <cell r="BM74">
            <v>59921.8</v>
          </cell>
          <cell r="BN74">
            <v>33313.20578033835</v>
          </cell>
          <cell r="CA74">
            <v>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Y75">
            <v>66</v>
          </cell>
          <cell r="AR75">
            <v>66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BA75">
            <v>66</v>
          </cell>
          <cell r="BB75">
            <v>66</v>
          </cell>
          <cell r="BC75" t="str">
            <v>COLRAIN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L75">
            <v>0</v>
          </cell>
          <cell r="BM75">
            <v>0</v>
          </cell>
          <cell r="BN75">
            <v>0</v>
          </cell>
          <cell r="CA75">
            <v>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2.0492233417296388</v>
          </cell>
          <cell r="E76">
            <v>35780</v>
          </cell>
          <cell r="F76">
            <v>0</v>
          </cell>
          <cell r="G76">
            <v>1920</v>
          </cell>
          <cell r="H76">
            <v>37700</v>
          </cell>
          <cell r="J76">
            <v>1920</v>
          </cell>
          <cell r="K76">
            <v>1998</v>
          </cell>
          <cell r="L76">
            <v>3918</v>
          </cell>
          <cell r="N76">
            <v>33782</v>
          </cell>
          <cell r="P76">
            <v>1920</v>
          </cell>
          <cell r="Q76">
            <v>0</v>
          </cell>
          <cell r="R76">
            <v>0</v>
          </cell>
          <cell r="S76">
            <v>1998</v>
          </cell>
          <cell r="T76">
            <v>3918</v>
          </cell>
          <cell r="V76">
            <v>11728.8</v>
          </cell>
          <cell r="Y76">
            <v>67</v>
          </cell>
          <cell r="Z76">
            <v>2.0492233417296388</v>
          </cell>
          <cell r="AA76">
            <v>0</v>
          </cell>
          <cell r="AD76">
            <v>0</v>
          </cell>
          <cell r="AE76">
            <v>35780</v>
          </cell>
          <cell r="AF76">
            <v>0</v>
          </cell>
          <cell r="AG76">
            <v>0</v>
          </cell>
          <cell r="AH76">
            <v>35780</v>
          </cell>
          <cell r="AI76">
            <v>0</v>
          </cell>
          <cell r="AJ76">
            <v>1920</v>
          </cell>
          <cell r="AK76">
            <v>37700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37700</v>
          </cell>
          <cell r="AR76">
            <v>67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BA76">
            <v>67</v>
          </cell>
          <cell r="BB76">
            <v>67</v>
          </cell>
          <cell r="BC76" t="str">
            <v>CONCORD</v>
          </cell>
          <cell r="BD76">
            <v>35780</v>
          </cell>
          <cell r="BE76">
            <v>33782</v>
          </cell>
          <cell r="BF76">
            <v>1998</v>
          </cell>
          <cell r="BG76">
            <v>0</v>
          </cell>
          <cell r="BH76">
            <v>7810.8</v>
          </cell>
          <cell r="BL76">
            <v>0</v>
          </cell>
          <cell r="BM76">
            <v>9808.7999999999993</v>
          </cell>
          <cell r="BN76">
            <v>1998</v>
          </cell>
          <cell r="CA76">
            <v>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Y77">
            <v>68</v>
          </cell>
          <cell r="AR77">
            <v>68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BA77">
            <v>68</v>
          </cell>
          <cell r="BB77">
            <v>68</v>
          </cell>
          <cell r="BC77" t="str">
            <v>CONWAY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L77">
            <v>0</v>
          </cell>
          <cell r="BM77">
            <v>0</v>
          </cell>
          <cell r="BN77">
            <v>0</v>
          </cell>
          <cell r="CA77">
            <v>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Y78">
            <v>69</v>
          </cell>
          <cell r="AR78">
            <v>69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BA78">
            <v>69</v>
          </cell>
          <cell r="BB78">
            <v>69</v>
          </cell>
          <cell r="BC78" t="str">
            <v>CUMMINGTON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CA78">
            <v>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Y79">
            <v>70</v>
          </cell>
          <cell r="AR79">
            <v>70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BA79">
            <v>70</v>
          </cell>
          <cell r="BB79">
            <v>70</v>
          </cell>
          <cell r="BC79" t="str">
            <v>DALTON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L79">
            <v>0</v>
          </cell>
          <cell r="BM79">
            <v>0</v>
          </cell>
          <cell r="BN79">
            <v>0</v>
          </cell>
          <cell r="CA79">
            <v>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10.125786897842548</v>
          </cell>
          <cell r="E80">
            <v>153756</v>
          </cell>
          <cell r="F80">
            <v>0</v>
          </cell>
          <cell r="G80">
            <v>9496</v>
          </cell>
          <cell r="H80">
            <v>163252</v>
          </cell>
          <cell r="J80">
            <v>9496</v>
          </cell>
          <cell r="K80">
            <v>2209.8028409598001</v>
          </cell>
          <cell r="L80">
            <v>11705.802840959801</v>
          </cell>
          <cell r="N80">
            <v>151546.1971590402</v>
          </cell>
          <cell r="P80">
            <v>9496</v>
          </cell>
          <cell r="Q80">
            <v>0</v>
          </cell>
          <cell r="R80">
            <v>0</v>
          </cell>
          <cell r="S80">
            <v>2209.8028409598001</v>
          </cell>
          <cell r="T80">
            <v>11705.802840959801</v>
          </cell>
          <cell r="V80">
            <v>19012</v>
          </cell>
          <cell r="Y80">
            <v>71</v>
          </cell>
          <cell r="Z80">
            <v>10.125786897842548</v>
          </cell>
          <cell r="AA80">
            <v>0</v>
          </cell>
          <cell r="AD80">
            <v>0</v>
          </cell>
          <cell r="AE80">
            <v>153756</v>
          </cell>
          <cell r="AF80">
            <v>0</v>
          </cell>
          <cell r="AG80">
            <v>0</v>
          </cell>
          <cell r="AH80">
            <v>153756</v>
          </cell>
          <cell r="AI80">
            <v>0</v>
          </cell>
          <cell r="AJ80">
            <v>9496</v>
          </cell>
          <cell r="AK80">
            <v>163252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163252</v>
          </cell>
          <cell r="AR80">
            <v>71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BA80">
            <v>71</v>
          </cell>
          <cell r="BB80">
            <v>71</v>
          </cell>
          <cell r="BC80" t="str">
            <v>DANVERS</v>
          </cell>
          <cell r="BD80">
            <v>153756</v>
          </cell>
          <cell r="BE80">
            <v>154665</v>
          </cell>
          <cell r="BF80">
            <v>0</v>
          </cell>
          <cell r="BG80">
            <v>9516</v>
          </cell>
          <cell r="BH80">
            <v>0</v>
          </cell>
          <cell r="BL80">
            <v>0</v>
          </cell>
          <cell r="BM80">
            <v>9516</v>
          </cell>
          <cell r="BN80">
            <v>2209.8028409598001</v>
          </cell>
          <cell r="CA80">
            <v>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11.707522438662176</v>
          </cell>
          <cell r="E81">
            <v>180200</v>
          </cell>
          <cell r="F81">
            <v>0</v>
          </cell>
          <cell r="G81">
            <v>10981</v>
          </cell>
          <cell r="H81">
            <v>191181</v>
          </cell>
          <cell r="J81">
            <v>10981</v>
          </cell>
          <cell r="K81">
            <v>4113.1298399729531</v>
          </cell>
          <cell r="L81">
            <v>15094.129839972953</v>
          </cell>
          <cell r="N81">
            <v>176086.87016002706</v>
          </cell>
          <cell r="P81">
            <v>10981</v>
          </cell>
          <cell r="Q81">
            <v>0</v>
          </cell>
          <cell r="R81">
            <v>0</v>
          </cell>
          <cell r="S81">
            <v>4113.1298399729531</v>
          </cell>
          <cell r="T81">
            <v>15094.129839972953</v>
          </cell>
          <cell r="V81">
            <v>42116.2</v>
          </cell>
          <cell r="Y81">
            <v>72</v>
          </cell>
          <cell r="Z81">
            <v>11.707522438662176</v>
          </cell>
          <cell r="AA81">
            <v>0</v>
          </cell>
          <cell r="AD81">
            <v>0</v>
          </cell>
          <cell r="AE81">
            <v>180200</v>
          </cell>
          <cell r="AF81">
            <v>0</v>
          </cell>
          <cell r="AG81">
            <v>0</v>
          </cell>
          <cell r="AH81">
            <v>180200</v>
          </cell>
          <cell r="AI81">
            <v>0</v>
          </cell>
          <cell r="AJ81">
            <v>10981</v>
          </cell>
          <cell r="AK81">
            <v>191181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191181</v>
          </cell>
          <cell r="AR81">
            <v>72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BA81">
            <v>72</v>
          </cell>
          <cell r="BB81">
            <v>72</v>
          </cell>
          <cell r="BC81" t="str">
            <v>DARTMOUTH</v>
          </cell>
          <cell r="BD81">
            <v>180200</v>
          </cell>
          <cell r="BE81">
            <v>179317</v>
          </cell>
          <cell r="BF81">
            <v>883</v>
          </cell>
          <cell r="BG81">
            <v>13909.8</v>
          </cell>
          <cell r="BH81">
            <v>16342.400000000001</v>
          </cell>
          <cell r="BL81">
            <v>0</v>
          </cell>
          <cell r="BM81">
            <v>31135.200000000001</v>
          </cell>
          <cell r="BN81">
            <v>4113.1298399729531</v>
          </cell>
          <cell r="CA81">
            <v>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28.177435566928832</v>
          </cell>
          <cell r="E82">
            <v>671605</v>
          </cell>
          <cell r="F82">
            <v>0</v>
          </cell>
          <cell r="G82">
            <v>26422</v>
          </cell>
          <cell r="H82">
            <v>698027</v>
          </cell>
          <cell r="J82">
            <v>26422</v>
          </cell>
          <cell r="K82">
            <v>154934.72069120887</v>
          </cell>
          <cell r="L82">
            <v>181356.72069120887</v>
          </cell>
          <cell r="N82">
            <v>516670.27930879116</v>
          </cell>
          <cell r="P82">
            <v>26422</v>
          </cell>
          <cell r="Q82">
            <v>0</v>
          </cell>
          <cell r="R82">
            <v>0</v>
          </cell>
          <cell r="S82">
            <v>154934.72069120887</v>
          </cell>
          <cell r="T82">
            <v>181356.72069120887</v>
          </cell>
          <cell r="V82">
            <v>288654.40000000002</v>
          </cell>
          <cell r="Y82">
            <v>73</v>
          </cell>
          <cell r="Z82">
            <v>28.177435566928832</v>
          </cell>
          <cell r="AA82">
            <v>0</v>
          </cell>
          <cell r="AD82">
            <v>0</v>
          </cell>
          <cell r="AE82">
            <v>671605</v>
          </cell>
          <cell r="AF82">
            <v>0</v>
          </cell>
          <cell r="AG82">
            <v>0</v>
          </cell>
          <cell r="AH82">
            <v>671605</v>
          </cell>
          <cell r="AI82">
            <v>0</v>
          </cell>
          <cell r="AJ82">
            <v>26422</v>
          </cell>
          <cell r="AK82">
            <v>698027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698027</v>
          </cell>
          <cell r="AR82">
            <v>73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BA82">
            <v>73</v>
          </cell>
          <cell r="BB82">
            <v>73</v>
          </cell>
          <cell r="BC82" t="str">
            <v>DEDHAM</v>
          </cell>
          <cell r="BD82">
            <v>671605</v>
          </cell>
          <cell r="BE82">
            <v>540288</v>
          </cell>
          <cell r="BF82">
            <v>131317</v>
          </cell>
          <cell r="BG82">
            <v>101704.2</v>
          </cell>
          <cell r="BH82">
            <v>29211.200000000001</v>
          </cell>
          <cell r="BL82">
            <v>0</v>
          </cell>
          <cell r="BM82">
            <v>262232.40000000002</v>
          </cell>
          <cell r="BN82">
            <v>154934.72069120887</v>
          </cell>
          <cell r="CA82">
            <v>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5.4074074074074066</v>
          </cell>
          <cell r="E83">
            <v>98315</v>
          </cell>
          <cell r="F83">
            <v>0</v>
          </cell>
          <cell r="G83">
            <v>5068</v>
          </cell>
          <cell r="H83">
            <v>103383</v>
          </cell>
          <cell r="J83">
            <v>5068</v>
          </cell>
          <cell r="K83">
            <v>10600</v>
          </cell>
          <cell r="L83">
            <v>15668</v>
          </cell>
          <cell r="N83">
            <v>87715</v>
          </cell>
          <cell r="P83">
            <v>5068</v>
          </cell>
          <cell r="Q83">
            <v>0</v>
          </cell>
          <cell r="R83">
            <v>0</v>
          </cell>
          <cell r="S83">
            <v>10600</v>
          </cell>
          <cell r="T83">
            <v>15668</v>
          </cell>
          <cell r="V83">
            <v>27286.800000000003</v>
          </cell>
          <cell r="Y83">
            <v>74</v>
          </cell>
          <cell r="Z83">
            <v>5.4074074074074066</v>
          </cell>
          <cell r="AA83">
            <v>0</v>
          </cell>
          <cell r="AD83">
            <v>0</v>
          </cell>
          <cell r="AE83">
            <v>98315</v>
          </cell>
          <cell r="AF83">
            <v>0</v>
          </cell>
          <cell r="AG83">
            <v>0</v>
          </cell>
          <cell r="AH83">
            <v>98315</v>
          </cell>
          <cell r="AI83">
            <v>0</v>
          </cell>
          <cell r="AJ83">
            <v>5068</v>
          </cell>
          <cell r="AK83">
            <v>103383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103383</v>
          </cell>
          <cell r="AR83">
            <v>74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BA83">
            <v>74</v>
          </cell>
          <cell r="BB83">
            <v>74</v>
          </cell>
          <cell r="BC83" t="str">
            <v>DEERFIELD</v>
          </cell>
          <cell r="BD83">
            <v>98315</v>
          </cell>
          <cell r="BE83">
            <v>87715</v>
          </cell>
          <cell r="BF83">
            <v>10600</v>
          </cell>
          <cell r="BG83">
            <v>0</v>
          </cell>
          <cell r="BH83">
            <v>11618.800000000001</v>
          </cell>
          <cell r="BL83">
            <v>0</v>
          </cell>
          <cell r="BM83">
            <v>22218.800000000003</v>
          </cell>
          <cell r="BN83">
            <v>10600</v>
          </cell>
          <cell r="CA83">
            <v>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Y84">
            <v>75</v>
          </cell>
          <cell r="AR84">
            <v>75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BA84">
            <v>75</v>
          </cell>
          <cell r="BB84">
            <v>75</v>
          </cell>
          <cell r="BC84" t="str">
            <v>DENNIS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L84">
            <v>0</v>
          </cell>
          <cell r="BM84">
            <v>0</v>
          </cell>
          <cell r="BN84">
            <v>0</v>
          </cell>
          <cell r="CA84">
            <v>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Y85">
            <v>76</v>
          </cell>
          <cell r="AR85">
            <v>76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BA85">
            <v>76</v>
          </cell>
          <cell r="BB85">
            <v>76</v>
          </cell>
          <cell r="BC85" t="str">
            <v>DIGHTON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L85">
            <v>0</v>
          </cell>
          <cell r="BM85">
            <v>0</v>
          </cell>
          <cell r="BN85">
            <v>0</v>
          </cell>
          <cell r="CA85">
            <v>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Y86">
            <v>77</v>
          </cell>
          <cell r="AR86">
            <v>77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BA86">
            <v>77</v>
          </cell>
          <cell r="BB86">
            <v>77</v>
          </cell>
          <cell r="BC86" t="str">
            <v>DOUGLAS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L86">
            <v>0</v>
          </cell>
          <cell r="BM86">
            <v>0</v>
          </cell>
          <cell r="BN86">
            <v>0</v>
          </cell>
          <cell r="CA86">
            <v>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Y87">
            <v>78</v>
          </cell>
          <cell r="AR87">
            <v>78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BA87">
            <v>78</v>
          </cell>
          <cell r="BB87">
            <v>78</v>
          </cell>
          <cell r="BC87" t="str">
            <v>DOVER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CA87">
            <v>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249.87274652732793</v>
          </cell>
          <cell r="E88">
            <v>2800808</v>
          </cell>
          <cell r="F88">
            <v>0</v>
          </cell>
          <cell r="G88">
            <v>234288</v>
          </cell>
          <cell r="H88">
            <v>3035096</v>
          </cell>
          <cell r="J88">
            <v>234288</v>
          </cell>
          <cell r="K88">
            <v>200875</v>
          </cell>
          <cell r="L88">
            <v>435163</v>
          </cell>
          <cell r="N88">
            <v>2599933</v>
          </cell>
          <cell r="P88">
            <v>234288</v>
          </cell>
          <cell r="Q88">
            <v>0</v>
          </cell>
          <cell r="R88">
            <v>0</v>
          </cell>
          <cell r="S88">
            <v>200875</v>
          </cell>
          <cell r="T88">
            <v>435163</v>
          </cell>
          <cell r="V88">
            <v>461726.2</v>
          </cell>
          <cell r="Y88">
            <v>79</v>
          </cell>
          <cell r="Z88">
            <v>249.87274652732793</v>
          </cell>
          <cell r="AA88">
            <v>0</v>
          </cell>
          <cell r="AD88">
            <v>0</v>
          </cell>
          <cell r="AE88">
            <v>2800808</v>
          </cell>
          <cell r="AF88">
            <v>0</v>
          </cell>
          <cell r="AG88">
            <v>0</v>
          </cell>
          <cell r="AH88">
            <v>2800808</v>
          </cell>
          <cell r="AI88">
            <v>0</v>
          </cell>
          <cell r="AJ88">
            <v>234288</v>
          </cell>
          <cell r="AK88">
            <v>3035096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3035096</v>
          </cell>
          <cell r="AR88">
            <v>79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BA88">
            <v>79</v>
          </cell>
          <cell r="BB88">
            <v>79</v>
          </cell>
          <cell r="BC88" t="str">
            <v>DRACUT</v>
          </cell>
          <cell r="BD88">
            <v>2800808</v>
          </cell>
          <cell r="BE88">
            <v>2599933</v>
          </cell>
          <cell r="BF88">
            <v>200875</v>
          </cell>
          <cell r="BG88">
            <v>0</v>
          </cell>
          <cell r="BH88">
            <v>26563.200000000001</v>
          </cell>
          <cell r="BL88">
            <v>0</v>
          </cell>
          <cell r="BM88">
            <v>227438.2</v>
          </cell>
          <cell r="BN88">
            <v>200875</v>
          </cell>
          <cell r="CA88">
            <v>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Y89">
            <v>80</v>
          </cell>
          <cell r="AR89">
            <v>80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BA89">
            <v>80</v>
          </cell>
          <cell r="BB89">
            <v>80</v>
          </cell>
          <cell r="BC89" t="str">
            <v>DUDLEY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L89">
            <v>0</v>
          </cell>
          <cell r="BM89">
            <v>0</v>
          </cell>
          <cell r="BN89">
            <v>0</v>
          </cell>
          <cell r="CA89">
            <v>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Y90">
            <v>81</v>
          </cell>
          <cell r="AR90">
            <v>81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BA90">
            <v>81</v>
          </cell>
          <cell r="BB90">
            <v>81</v>
          </cell>
          <cell r="BC90" t="str">
            <v>DUNSTABLE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L90">
            <v>0</v>
          </cell>
          <cell r="BM90">
            <v>0</v>
          </cell>
          <cell r="BN90">
            <v>0</v>
          </cell>
          <cell r="CA90">
            <v>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11.860045519962133</v>
          </cell>
          <cell r="E91">
            <v>183054</v>
          </cell>
          <cell r="F91">
            <v>0</v>
          </cell>
          <cell r="G91">
            <v>11116</v>
          </cell>
          <cell r="H91">
            <v>194170</v>
          </cell>
          <cell r="J91">
            <v>11116</v>
          </cell>
          <cell r="K91">
            <v>21980.773245568835</v>
          </cell>
          <cell r="L91">
            <v>33096.773245568838</v>
          </cell>
          <cell r="N91">
            <v>161073.22675443115</v>
          </cell>
          <cell r="P91">
            <v>11116</v>
          </cell>
          <cell r="Q91">
            <v>0</v>
          </cell>
          <cell r="R91">
            <v>0</v>
          </cell>
          <cell r="S91">
            <v>21980.773245568835</v>
          </cell>
          <cell r="T91">
            <v>33096.773245568838</v>
          </cell>
          <cell r="V91">
            <v>40892.199999999997</v>
          </cell>
          <cell r="Y91">
            <v>82</v>
          </cell>
          <cell r="Z91">
            <v>11.860045519962133</v>
          </cell>
          <cell r="AA91">
            <v>0</v>
          </cell>
          <cell r="AD91">
            <v>0</v>
          </cell>
          <cell r="AE91">
            <v>183054</v>
          </cell>
          <cell r="AF91">
            <v>0</v>
          </cell>
          <cell r="AG91">
            <v>0</v>
          </cell>
          <cell r="AH91">
            <v>183054</v>
          </cell>
          <cell r="AI91">
            <v>0</v>
          </cell>
          <cell r="AJ91">
            <v>11116</v>
          </cell>
          <cell r="AK91">
            <v>194170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194170</v>
          </cell>
          <cell r="AR91">
            <v>82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BA91">
            <v>82</v>
          </cell>
          <cell r="BB91">
            <v>82</v>
          </cell>
          <cell r="BC91" t="str">
            <v>DUXBURY</v>
          </cell>
          <cell r="BD91">
            <v>183054</v>
          </cell>
          <cell r="BE91">
            <v>163431</v>
          </cell>
          <cell r="BF91">
            <v>19623</v>
          </cell>
          <cell r="BG91">
            <v>10153.199999999999</v>
          </cell>
          <cell r="BH91">
            <v>0</v>
          </cell>
          <cell r="BL91">
            <v>0</v>
          </cell>
          <cell r="BM91">
            <v>29776.199999999997</v>
          </cell>
          <cell r="BN91">
            <v>21980.773245568835</v>
          </cell>
          <cell r="CA91">
            <v>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12.763353036664666</v>
          </cell>
          <cell r="E92">
            <v>167123</v>
          </cell>
          <cell r="F92">
            <v>0</v>
          </cell>
          <cell r="G92">
            <v>11972</v>
          </cell>
          <cell r="H92">
            <v>179095</v>
          </cell>
          <cell r="J92">
            <v>11972</v>
          </cell>
          <cell r="K92">
            <v>31773.741090730422</v>
          </cell>
          <cell r="L92">
            <v>43745.741090730422</v>
          </cell>
          <cell r="N92">
            <v>135349.25890926959</v>
          </cell>
          <cell r="P92">
            <v>11972</v>
          </cell>
          <cell r="Q92">
            <v>0</v>
          </cell>
          <cell r="R92">
            <v>0</v>
          </cell>
          <cell r="S92">
            <v>31773.741090730422</v>
          </cell>
          <cell r="T92">
            <v>43745.741090730422</v>
          </cell>
          <cell r="V92">
            <v>65490.2</v>
          </cell>
          <cell r="Y92">
            <v>83</v>
          </cell>
          <cell r="Z92">
            <v>12.763353036664666</v>
          </cell>
          <cell r="AA92">
            <v>0</v>
          </cell>
          <cell r="AD92">
            <v>0</v>
          </cell>
          <cell r="AE92">
            <v>167123</v>
          </cell>
          <cell r="AF92">
            <v>0</v>
          </cell>
          <cell r="AG92">
            <v>0</v>
          </cell>
          <cell r="AH92">
            <v>167123</v>
          </cell>
          <cell r="AI92">
            <v>0</v>
          </cell>
          <cell r="AJ92">
            <v>11972</v>
          </cell>
          <cell r="AK92">
            <v>179095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179095</v>
          </cell>
          <cell r="AR92">
            <v>83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BA92">
            <v>83</v>
          </cell>
          <cell r="BB92">
            <v>83</v>
          </cell>
          <cell r="BC92" t="str">
            <v>EAST BRIDGEWATER</v>
          </cell>
          <cell r="BD92">
            <v>167123</v>
          </cell>
          <cell r="BE92">
            <v>141926</v>
          </cell>
          <cell r="BF92">
            <v>25197</v>
          </cell>
          <cell r="BG92">
            <v>28321.200000000001</v>
          </cell>
          <cell r="BH92">
            <v>0</v>
          </cell>
          <cell r="BL92">
            <v>0</v>
          </cell>
          <cell r="BM92">
            <v>53518.2</v>
          </cell>
          <cell r="BN92">
            <v>31773.741090730422</v>
          </cell>
          <cell r="CA92">
            <v>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Y93">
            <v>84</v>
          </cell>
          <cell r="AR93">
            <v>84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BA93">
            <v>84</v>
          </cell>
          <cell r="BB93">
            <v>84</v>
          </cell>
          <cell r="BC93" t="str">
            <v>EAST BROOKFIELD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L93">
            <v>0</v>
          </cell>
          <cell r="BM93">
            <v>0</v>
          </cell>
          <cell r="BN93">
            <v>0</v>
          </cell>
          <cell r="CA93">
            <v>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Y94">
            <v>85</v>
          </cell>
          <cell r="AR94">
            <v>85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BA94">
            <v>85</v>
          </cell>
          <cell r="BB94">
            <v>86</v>
          </cell>
          <cell r="BC94" t="str">
            <v>EASTHAM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L94">
            <v>0</v>
          </cell>
          <cell r="BM94">
            <v>0</v>
          </cell>
          <cell r="BN94">
            <v>0</v>
          </cell>
          <cell r="CA94">
            <v>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119.53963313592419</v>
          </cell>
          <cell r="E95">
            <v>1457494</v>
          </cell>
          <cell r="F95">
            <v>0</v>
          </cell>
          <cell r="G95">
            <v>112089</v>
          </cell>
          <cell r="H95">
            <v>1569583</v>
          </cell>
          <cell r="J95">
            <v>112089</v>
          </cell>
          <cell r="K95">
            <v>120561.4492513648</v>
          </cell>
          <cell r="L95">
            <v>232650.4492513648</v>
          </cell>
          <cell r="N95">
            <v>1336932.5507486351</v>
          </cell>
          <cell r="P95">
            <v>112089</v>
          </cell>
          <cell r="Q95">
            <v>0</v>
          </cell>
          <cell r="R95">
            <v>0</v>
          </cell>
          <cell r="S95">
            <v>120561.4492513648</v>
          </cell>
          <cell r="T95">
            <v>232650.4492513648</v>
          </cell>
          <cell r="V95">
            <v>352150</v>
          </cell>
          <cell r="Y95">
            <v>86</v>
          </cell>
          <cell r="Z95">
            <v>119.53963313592419</v>
          </cell>
          <cell r="AA95">
            <v>0</v>
          </cell>
          <cell r="AD95">
            <v>0</v>
          </cell>
          <cell r="AE95">
            <v>1457494</v>
          </cell>
          <cell r="AF95">
            <v>0</v>
          </cell>
          <cell r="AG95">
            <v>0</v>
          </cell>
          <cell r="AH95">
            <v>1457494</v>
          </cell>
          <cell r="AI95">
            <v>0</v>
          </cell>
          <cell r="AJ95">
            <v>112089</v>
          </cell>
          <cell r="AK95">
            <v>1569583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1569583</v>
          </cell>
          <cell r="AR95">
            <v>86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BA95">
            <v>86</v>
          </cell>
          <cell r="BB95">
            <v>87</v>
          </cell>
          <cell r="BC95" t="str">
            <v>EASTHAMPTON</v>
          </cell>
          <cell r="BD95">
            <v>1457494</v>
          </cell>
          <cell r="BE95">
            <v>1347699</v>
          </cell>
          <cell r="BF95">
            <v>109795</v>
          </cell>
          <cell r="BG95">
            <v>46363.199999999997</v>
          </cell>
          <cell r="BH95">
            <v>83902.8</v>
          </cell>
          <cell r="BL95">
            <v>0</v>
          </cell>
          <cell r="BM95">
            <v>240061</v>
          </cell>
          <cell r="BN95">
            <v>120561.4492513648</v>
          </cell>
          <cell r="CA95">
            <v>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11.635782764027038</v>
          </cell>
          <cell r="E96">
            <v>207583</v>
          </cell>
          <cell r="F96">
            <v>0</v>
          </cell>
          <cell r="G96">
            <v>10908</v>
          </cell>
          <cell r="H96">
            <v>218491</v>
          </cell>
          <cell r="J96">
            <v>10908</v>
          </cell>
          <cell r="K96">
            <v>39007.349183643586</v>
          </cell>
          <cell r="L96">
            <v>49915.349183643586</v>
          </cell>
          <cell r="N96">
            <v>168575.65081635641</v>
          </cell>
          <cell r="P96">
            <v>10908</v>
          </cell>
          <cell r="Q96">
            <v>0</v>
          </cell>
          <cell r="R96">
            <v>0</v>
          </cell>
          <cell r="S96">
            <v>39007.349183643586</v>
          </cell>
          <cell r="T96">
            <v>49915.349183643586</v>
          </cell>
          <cell r="V96">
            <v>72272.600000000006</v>
          </cell>
          <cell r="Y96">
            <v>87</v>
          </cell>
          <cell r="Z96">
            <v>11.635782764027038</v>
          </cell>
          <cell r="AA96">
            <v>0</v>
          </cell>
          <cell r="AD96">
            <v>0</v>
          </cell>
          <cell r="AE96">
            <v>207583</v>
          </cell>
          <cell r="AF96">
            <v>0</v>
          </cell>
          <cell r="AG96">
            <v>0</v>
          </cell>
          <cell r="AH96">
            <v>207583</v>
          </cell>
          <cell r="AI96">
            <v>0</v>
          </cell>
          <cell r="AJ96">
            <v>10908</v>
          </cell>
          <cell r="AK96">
            <v>218491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218491</v>
          </cell>
          <cell r="AR96">
            <v>87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BA96">
            <v>87</v>
          </cell>
          <cell r="BB96">
            <v>85</v>
          </cell>
          <cell r="BC96" t="str">
            <v>EAST LONGMEADOW</v>
          </cell>
          <cell r="BD96">
            <v>207583</v>
          </cell>
          <cell r="BE96">
            <v>171001</v>
          </cell>
          <cell r="BF96">
            <v>36582</v>
          </cell>
          <cell r="BG96">
            <v>10444.199999999999</v>
          </cell>
          <cell r="BH96">
            <v>14338.400000000001</v>
          </cell>
          <cell r="BL96">
            <v>0</v>
          </cell>
          <cell r="BM96">
            <v>61364.6</v>
          </cell>
          <cell r="BN96">
            <v>39007.349183643586</v>
          </cell>
          <cell r="CA96">
            <v>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25.669282566838774</v>
          </cell>
          <cell r="E97">
            <v>396565</v>
          </cell>
          <cell r="F97">
            <v>0</v>
          </cell>
          <cell r="G97">
            <v>24068</v>
          </cell>
          <cell r="H97">
            <v>420633</v>
          </cell>
          <cell r="J97">
            <v>24068</v>
          </cell>
          <cell r="K97">
            <v>30427.767265276565</v>
          </cell>
          <cell r="L97">
            <v>54495.767265276561</v>
          </cell>
          <cell r="N97">
            <v>366137.23273472342</v>
          </cell>
          <cell r="P97">
            <v>24068</v>
          </cell>
          <cell r="Q97">
            <v>0</v>
          </cell>
          <cell r="R97">
            <v>0</v>
          </cell>
          <cell r="S97">
            <v>30427.767265276565</v>
          </cell>
          <cell r="T97">
            <v>54495.767265276561</v>
          </cell>
          <cell r="V97">
            <v>109496.8</v>
          </cell>
          <cell r="Y97">
            <v>88</v>
          </cell>
          <cell r="Z97">
            <v>25.669282566838774</v>
          </cell>
          <cell r="AA97">
            <v>0</v>
          </cell>
          <cell r="AD97">
            <v>0</v>
          </cell>
          <cell r="AE97">
            <v>396565</v>
          </cell>
          <cell r="AF97">
            <v>0</v>
          </cell>
          <cell r="AG97">
            <v>0</v>
          </cell>
          <cell r="AH97">
            <v>396565</v>
          </cell>
          <cell r="AI97">
            <v>0</v>
          </cell>
          <cell r="AJ97">
            <v>24068</v>
          </cell>
          <cell r="AK97">
            <v>420633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420633</v>
          </cell>
          <cell r="AR97">
            <v>88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BA97">
            <v>88</v>
          </cell>
          <cell r="BB97">
            <v>88</v>
          </cell>
          <cell r="BC97" t="str">
            <v>EASTON</v>
          </cell>
          <cell r="BD97">
            <v>396565</v>
          </cell>
          <cell r="BE97">
            <v>369297</v>
          </cell>
          <cell r="BF97">
            <v>27268</v>
          </cell>
          <cell r="BG97">
            <v>13606.8</v>
          </cell>
          <cell r="BH97">
            <v>44554</v>
          </cell>
          <cell r="BL97">
            <v>0</v>
          </cell>
          <cell r="BM97">
            <v>85428.800000000003</v>
          </cell>
          <cell r="BN97">
            <v>30427.767265276565</v>
          </cell>
          <cell r="CA97">
            <v>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32.441860465116285</v>
          </cell>
          <cell r="E98">
            <v>1010664</v>
          </cell>
          <cell r="F98">
            <v>0</v>
          </cell>
          <cell r="G98">
            <v>30420</v>
          </cell>
          <cell r="H98">
            <v>1041084</v>
          </cell>
          <cell r="J98">
            <v>30420</v>
          </cell>
          <cell r="K98">
            <v>137177</v>
          </cell>
          <cell r="L98">
            <v>167597</v>
          </cell>
          <cell r="N98">
            <v>873487</v>
          </cell>
          <cell r="P98">
            <v>30420</v>
          </cell>
          <cell r="Q98">
            <v>0</v>
          </cell>
          <cell r="R98">
            <v>0</v>
          </cell>
          <cell r="S98">
            <v>137177</v>
          </cell>
          <cell r="T98">
            <v>167597</v>
          </cell>
          <cell r="V98">
            <v>190703.4</v>
          </cell>
          <cell r="Y98">
            <v>89</v>
          </cell>
          <cell r="Z98">
            <v>32.441860465116285</v>
          </cell>
          <cell r="AA98">
            <v>0</v>
          </cell>
          <cell r="AD98">
            <v>0</v>
          </cell>
          <cell r="AE98">
            <v>1010664</v>
          </cell>
          <cell r="AF98">
            <v>0</v>
          </cell>
          <cell r="AG98">
            <v>0</v>
          </cell>
          <cell r="AH98">
            <v>1010664</v>
          </cell>
          <cell r="AI98">
            <v>0</v>
          </cell>
          <cell r="AJ98">
            <v>30420</v>
          </cell>
          <cell r="AK98">
            <v>1041084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1041084</v>
          </cell>
          <cell r="AR98">
            <v>89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BA98">
            <v>89</v>
          </cell>
          <cell r="BB98">
            <v>89</v>
          </cell>
          <cell r="BC98" t="str">
            <v>EDGARTOWN</v>
          </cell>
          <cell r="BD98">
            <v>1010664</v>
          </cell>
          <cell r="BE98">
            <v>873487</v>
          </cell>
          <cell r="BF98">
            <v>137177</v>
          </cell>
          <cell r="BG98">
            <v>0</v>
          </cell>
          <cell r="BH98">
            <v>23106.400000000001</v>
          </cell>
          <cell r="BL98">
            <v>0</v>
          </cell>
          <cell r="BM98">
            <v>160283.4</v>
          </cell>
          <cell r="BN98">
            <v>137177</v>
          </cell>
          <cell r="CA98">
            <v>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Y99">
            <v>90</v>
          </cell>
          <cell r="AR99">
            <v>90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BA99">
            <v>90</v>
          </cell>
          <cell r="BB99">
            <v>90</v>
          </cell>
          <cell r="BC99" t="str">
            <v>EGREMONT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L99">
            <v>0</v>
          </cell>
          <cell r="BM99">
            <v>0</v>
          </cell>
          <cell r="BN99">
            <v>0</v>
          </cell>
          <cell r="CA99">
            <v>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3.0377507796862631</v>
          </cell>
          <cell r="E100">
            <v>81630</v>
          </cell>
          <cell r="F100">
            <v>0</v>
          </cell>
          <cell r="G100">
            <v>2850</v>
          </cell>
          <cell r="H100">
            <v>84480</v>
          </cell>
          <cell r="J100">
            <v>2850</v>
          </cell>
          <cell r="K100">
            <v>2816</v>
          </cell>
          <cell r="L100">
            <v>5666</v>
          </cell>
          <cell r="N100">
            <v>78814</v>
          </cell>
          <cell r="P100">
            <v>2850</v>
          </cell>
          <cell r="Q100">
            <v>0</v>
          </cell>
          <cell r="R100">
            <v>0</v>
          </cell>
          <cell r="S100">
            <v>2816</v>
          </cell>
          <cell r="T100">
            <v>5666</v>
          </cell>
          <cell r="V100">
            <v>5666</v>
          </cell>
          <cell r="Y100">
            <v>91</v>
          </cell>
          <cell r="Z100">
            <v>3.0377507796862631</v>
          </cell>
          <cell r="AA100">
            <v>0</v>
          </cell>
          <cell r="AD100">
            <v>0</v>
          </cell>
          <cell r="AE100">
            <v>81630</v>
          </cell>
          <cell r="AF100">
            <v>0</v>
          </cell>
          <cell r="AG100">
            <v>0</v>
          </cell>
          <cell r="AH100">
            <v>81630</v>
          </cell>
          <cell r="AI100">
            <v>0</v>
          </cell>
          <cell r="AJ100">
            <v>2850</v>
          </cell>
          <cell r="AK100">
            <v>84480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84480</v>
          </cell>
          <cell r="AR100">
            <v>91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BA100">
            <v>91</v>
          </cell>
          <cell r="BB100">
            <v>91</v>
          </cell>
          <cell r="BC100" t="str">
            <v>ERVING</v>
          </cell>
          <cell r="BD100">
            <v>81630</v>
          </cell>
          <cell r="BE100">
            <v>78814</v>
          </cell>
          <cell r="BF100">
            <v>2816</v>
          </cell>
          <cell r="BG100">
            <v>0</v>
          </cell>
          <cell r="BH100">
            <v>0</v>
          </cell>
          <cell r="BL100">
            <v>0</v>
          </cell>
          <cell r="BM100">
            <v>2816</v>
          </cell>
          <cell r="BN100">
            <v>2816</v>
          </cell>
          <cell r="CA100">
            <v>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Y101">
            <v>92</v>
          </cell>
          <cell r="AR101">
            <v>92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BA101">
            <v>92</v>
          </cell>
          <cell r="BB101">
            <v>92</v>
          </cell>
          <cell r="BC101" t="str">
            <v>ESSEX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L101">
            <v>0</v>
          </cell>
          <cell r="BM101">
            <v>0</v>
          </cell>
          <cell r="BN101">
            <v>0</v>
          </cell>
          <cell r="CA101">
            <v>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665.14523376094405</v>
          </cell>
          <cell r="E102">
            <v>9514279</v>
          </cell>
          <cell r="F102">
            <v>0</v>
          </cell>
          <cell r="G102">
            <v>623683</v>
          </cell>
          <cell r="H102">
            <v>10137962</v>
          </cell>
          <cell r="J102">
            <v>623683</v>
          </cell>
          <cell r="K102">
            <v>1204959</v>
          </cell>
          <cell r="L102">
            <v>1828642</v>
          </cell>
          <cell r="N102">
            <v>8309320</v>
          </cell>
          <cell r="P102">
            <v>623683</v>
          </cell>
          <cell r="Q102">
            <v>0</v>
          </cell>
          <cell r="R102">
            <v>0</v>
          </cell>
          <cell r="S102">
            <v>1204959</v>
          </cell>
          <cell r="T102">
            <v>1828642</v>
          </cell>
          <cell r="V102">
            <v>2088986.4</v>
          </cell>
          <cell r="Y102">
            <v>93</v>
          </cell>
          <cell r="Z102">
            <v>665.14523376094405</v>
          </cell>
          <cell r="AA102">
            <v>0</v>
          </cell>
          <cell r="AD102">
            <v>0</v>
          </cell>
          <cell r="AE102">
            <v>9514279</v>
          </cell>
          <cell r="AF102">
            <v>0</v>
          </cell>
          <cell r="AG102">
            <v>0</v>
          </cell>
          <cell r="AH102">
            <v>9514279</v>
          </cell>
          <cell r="AI102">
            <v>0</v>
          </cell>
          <cell r="AJ102">
            <v>623683</v>
          </cell>
          <cell r="AK102">
            <v>10137962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10137962</v>
          </cell>
          <cell r="AR102">
            <v>93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BA102">
            <v>93</v>
          </cell>
          <cell r="BB102">
            <v>93</v>
          </cell>
          <cell r="BC102" t="str">
            <v>EVERETT</v>
          </cell>
          <cell r="BD102">
            <v>9514279</v>
          </cell>
          <cell r="BE102">
            <v>8309320</v>
          </cell>
          <cell r="BF102">
            <v>1204959</v>
          </cell>
          <cell r="BG102">
            <v>0</v>
          </cell>
          <cell r="BH102">
            <v>260344.40000000002</v>
          </cell>
          <cell r="BL102">
            <v>0</v>
          </cell>
          <cell r="BM102">
            <v>1465303.4</v>
          </cell>
          <cell r="BN102">
            <v>1204959</v>
          </cell>
          <cell r="CA102">
            <v>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5.753685577377718</v>
          </cell>
          <cell r="E103">
            <v>74241</v>
          </cell>
          <cell r="F103">
            <v>0</v>
          </cell>
          <cell r="G103">
            <v>5397</v>
          </cell>
          <cell r="H103">
            <v>79638</v>
          </cell>
          <cell r="J103">
            <v>5397</v>
          </cell>
          <cell r="K103">
            <v>12112.342983420669</v>
          </cell>
          <cell r="L103">
            <v>17509.342983420669</v>
          </cell>
          <cell r="N103">
            <v>62128.657016579331</v>
          </cell>
          <cell r="P103">
            <v>5397</v>
          </cell>
          <cell r="Q103">
            <v>0</v>
          </cell>
          <cell r="R103">
            <v>0</v>
          </cell>
          <cell r="S103">
            <v>12112.342983420669</v>
          </cell>
          <cell r="T103">
            <v>17509.342983420669</v>
          </cell>
          <cell r="V103">
            <v>44515.8</v>
          </cell>
          <cell r="Y103">
            <v>94</v>
          </cell>
          <cell r="Z103">
            <v>5.753685577377718</v>
          </cell>
          <cell r="AA103">
            <v>0</v>
          </cell>
          <cell r="AD103">
            <v>0</v>
          </cell>
          <cell r="AE103">
            <v>74241</v>
          </cell>
          <cell r="AF103">
            <v>0</v>
          </cell>
          <cell r="AG103">
            <v>0</v>
          </cell>
          <cell r="AH103">
            <v>74241</v>
          </cell>
          <cell r="AI103">
            <v>0</v>
          </cell>
          <cell r="AJ103">
            <v>5397</v>
          </cell>
          <cell r="AK103">
            <v>79638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79638</v>
          </cell>
          <cell r="AR103">
            <v>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BA103">
            <v>94</v>
          </cell>
          <cell r="BB103">
            <v>94</v>
          </cell>
          <cell r="BC103" t="str">
            <v>FAIRHAVEN</v>
          </cell>
          <cell r="BD103">
            <v>74241</v>
          </cell>
          <cell r="BE103">
            <v>69952</v>
          </cell>
          <cell r="BF103">
            <v>4289</v>
          </cell>
          <cell r="BG103">
            <v>33689.4</v>
          </cell>
          <cell r="BH103">
            <v>1140.4000000000001</v>
          </cell>
          <cell r="BL103">
            <v>0</v>
          </cell>
          <cell r="BM103">
            <v>39118.800000000003</v>
          </cell>
          <cell r="BN103">
            <v>12112.342983420669</v>
          </cell>
          <cell r="CA103">
            <v>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1900.4663503432712</v>
          </cell>
          <cell r="E104">
            <v>24573249</v>
          </cell>
          <cell r="F104">
            <v>0</v>
          </cell>
          <cell r="G104">
            <v>1781965</v>
          </cell>
          <cell r="H104">
            <v>26355214</v>
          </cell>
          <cell r="J104">
            <v>1781965</v>
          </cell>
          <cell r="K104">
            <v>3430946.3595250212</v>
          </cell>
          <cell r="L104">
            <v>5212911.3595250212</v>
          </cell>
          <cell r="N104">
            <v>21142302.640474979</v>
          </cell>
          <cell r="P104">
            <v>1781965</v>
          </cell>
          <cell r="Q104">
            <v>0</v>
          </cell>
          <cell r="R104">
            <v>0</v>
          </cell>
          <cell r="S104">
            <v>3430946.3595250212</v>
          </cell>
          <cell r="T104">
            <v>5212911.3595250212</v>
          </cell>
          <cell r="V104">
            <v>7325776</v>
          </cell>
          <cell r="Y104">
            <v>95</v>
          </cell>
          <cell r="Z104">
            <v>1900.4663503432712</v>
          </cell>
          <cell r="AA104">
            <v>0</v>
          </cell>
          <cell r="AD104">
            <v>0</v>
          </cell>
          <cell r="AE104">
            <v>24573249</v>
          </cell>
          <cell r="AF104">
            <v>0</v>
          </cell>
          <cell r="AG104">
            <v>0</v>
          </cell>
          <cell r="AH104">
            <v>24573249</v>
          </cell>
          <cell r="AI104">
            <v>0</v>
          </cell>
          <cell r="AJ104">
            <v>1781965</v>
          </cell>
          <cell r="AK104">
            <v>26355214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26355214</v>
          </cell>
          <cell r="AR104">
            <v>95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BA104">
            <v>95</v>
          </cell>
          <cell r="BB104">
            <v>95</v>
          </cell>
          <cell r="BC104" t="str">
            <v>FALL RIVER</v>
          </cell>
          <cell r="BD104">
            <v>24573249</v>
          </cell>
          <cell r="BE104">
            <v>21530469</v>
          </cell>
          <cell r="BF104">
            <v>3042780</v>
          </cell>
          <cell r="BG104">
            <v>1671547.8</v>
          </cell>
          <cell r="BH104">
            <v>829483.20000000007</v>
          </cell>
          <cell r="BL104">
            <v>0</v>
          </cell>
          <cell r="BM104">
            <v>5543811</v>
          </cell>
          <cell r="BN104">
            <v>3430946.3595250212</v>
          </cell>
          <cell r="CA104">
            <v>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110.46902306341195</v>
          </cell>
          <cell r="E105">
            <v>1989389</v>
          </cell>
          <cell r="F105">
            <v>0</v>
          </cell>
          <cell r="G105">
            <v>103572</v>
          </cell>
          <cell r="H105">
            <v>2092961</v>
          </cell>
          <cell r="J105">
            <v>103572</v>
          </cell>
          <cell r="K105">
            <v>135791.70647816634</v>
          </cell>
          <cell r="L105">
            <v>239363.70647816634</v>
          </cell>
          <cell r="N105">
            <v>1853597.2935218336</v>
          </cell>
          <cell r="P105">
            <v>103572</v>
          </cell>
          <cell r="Q105">
            <v>0</v>
          </cell>
          <cell r="R105">
            <v>0</v>
          </cell>
          <cell r="S105">
            <v>135791.70647816634</v>
          </cell>
          <cell r="T105">
            <v>239363.70647816634</v>
          </cell>
          <cell r="V105">
            <v>562140</v>
          </cell>
          <cell r="Y105">
            <v>96</v>
          </cell>
          <cell r="Z105">
            <v>110.46902306341195</v>
          </cell>
          <cell r="AA105">
            <v>0</v>
          </cell>
          <cell r="AD105">
            <v>0</v>
          </cell>
          <cell r="AE105">
            <v>1989389</v>
          </cell>
          <cell r="AF105">
            <v>0</v>
          </cell>
          <cell r="AG105">
            <v>0</v>
          </cell>
          <cell r="AH105">
            <v>1989389</v>
          </cell>
          <cell r="AI105">
            <v>0</v>
          </cell>
          <cell r="AJ105">
            <v>103572</v>
          </cell>
          <cell r="AK105">
            <v>2092961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2092961</v>
          </cell>
          <cell r="AR105">
            <v>96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BA105">
            <v>96</v>
          </cell>
          <cell r="BB105">
            <v>96</v>
          </cell>
          <cell r="BC105" t="str">
            <v>FALMOUTH</v>
          </cell>
          <cell r="BD105">
            <v>1989389</v>
          </cell>
          <cell r="BE105">
            <v>1908151</v>
          </cell>
          <cell r="BF105">
            <v>81238</v>
          </cell>
          <cell r="BG105">
            <v>234922.8</v>
          </cell>
          <cell r="BH105">
            <v>142407.20000000001</v>
          </cell>
          <cell r="BL105">
            <v>0</v>
          </cell>
          <cell r="BM105">
            <v>458568</v>
          </cell>
          <cell r="BN105">
            <v>135791.70647816634</v>
          </cell>
          <cell r="CA105">
            <v>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226.49642266133179</v>
          </cell>
          <cell r="E106">
            <v>3037736</v>
          </cell>
          <cell r="F106">
            <v>0</v>
          </cell>
          <cell r="G106">
            <v>212372</v>
          </cell>
          <cell r="H106">
            <v>3250108</v>
          </cell>
          <cell r="J106">
            <v>212372</v>
          </cell>
          <cell r="K106">
            <v>463996.65831967612</v>
          </cell>
          <cell r="L106">
            <v>676368.65831967606</v>
          </cell>
          <cell r="N106">
            <v>2573739.3416803237</v>
          </cell>
          <cell r="P106">
            <v>212372</v>
          </cell>
          <cell r="Q106">
            <v>0</v>
          </cell>
          <cell r="R106">
            <v>0</v>
          </cell>
          <cell r="S106">
            <v>463996.65831967612</v>
          </cell>
          <cell r="T106">
            <v>676368.65831967606</v>
          </cell>
          <cell r="V106">
            <v>891037</v>
          </cell>
          <cell r="Y106">
            <v>97</v>
          </cell>
          <cell r="Z106">
            <v>226.49642266133179</v>
          </cell>
          <cell r="AA106">
            <v>0</v>
          </cell>
          <cell r="AD106">
            <v>0</v>
          </cell>
          <cell r="AE106">
            <v>3037736</v>
          </cell>
          <cell r="AF106">
            <v>0</v>
          </cell>
          <cell r="AG106">
            <v>0</v>
          </cell>
          <cell r="AH106">
            <v>3037736</v>
          </cell>
          <cell r="AI106">
            <v>0</v>
          </cell>
          <cell r="AJ106">
            <v>212372</v>
          </cell>
          <cell r="AK106">
            <v>3250108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3250108</v>
          </cell>
          <cell r="AR106">
            <v>97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BA106">
            <v>97</v>
          </cell>
          <cell r="BB106">
            <v>97</v>
          </cell>
          <cell r="BC106" t="str">
            <v>FITCHBURG</v>
          </cell>
          <cell r="BD106">
            <v>3037736</v>
          </cell>
          <cell r="BE106">
            <v>2622310</v>
          </cell>
          <cell r="BF106">
            <v>415426</v>
          </cell>
          <cell r="BG106">
            <v>209158.19999999998</v>
          </cell>
          <cell r="BH106">
            <v>54080.800000000003</v>
          </cell>
          <cell r="BL106">
            <v>0</v>
          </cell>
          <cell r="BM106">
            <v>678665</v>
          </cell>
          <cell r="BN106">
            <v>463996.65831967612</v>
          </cell>
          <cell r="CA106">
            <v>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2.92741935483871</v>
          </cell>
          <cell r="E107">
            <v>66794</v>
          </cell>
          <cell r="F107">
            <v>0</v>
          </cell>
          <cell r="G107">
            <v>2744</v>
          </cell>
          <cell r="H107">
            <v>69538</v>
          </cell>
          <cell r="J107">
            <v>2744</v>
          </cell>
          <cell r="K107">
            <v>6444.2365193714822</v>
          </cell>
          <cell r="L107">
            <v>9188.2365193714832</v>
          </cell>
          <cell r="N107">
            <v>60349.76348062852</v>
          </cell>
          <cell r="P107">
            <v>2744</v>
          </cell>
          <cell r="Q107">
            <v>0</v>
          </cell>
          <cell r="R107">
            <v>0</v>
          </cell>
          <cell r="S107">
            <v>6444.2365193714822</v>
          </cell>
          <cell r="T107">
            <v>9188.2365193714832</v>
          </cell>
          <cell r="V107">
            <v>40737.800000000003</v>
          </cell>
          <cell r="Y107">
            <v>98</v>
          </cell>
          <cell r="Z107">
            <v>2.92741935483871</v>
          </cell>
          <cell r="AA107">
            <v>0</v>
          </cell>
          <cell r="AD107">
            <v>0</v>
          </cell>
          <cell r="AE107">
            <v>66794</v>
          </cell>
          <cell r="AF107">
            <v>0</v>
          </cell>
          <cell r="AG107">
            <v>0</v>
          </cell>
          <cell r="AH107">
            <v>66794</v>
          </cell>
          <cell r="AI107">
            <v>0</v>
          </cell>
          <cell r="AJ107">
            <v>2744</v>
          </cell>
          <cell r="AK107">
            <v>69538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69538</v>
          </cell>
          <cell r="AR107">
            <v>98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BA107">
            <v>98</v>
          </cell>
          <cell r="BB107">
            <v>98</v>
          </cell>
          <cell r="BC107" t="str">
            <v>FLORIDA</v>
          </cell>
          <cell r="BD107">
            <v>66794</v>
          </cell>
          <cell r="BE107">
            <v>71859</v>
          </cell>
          <cell r="BF107">
            <v>0</v>
          </cell>
          <cell r="BG107">
            <v>27750.6</v>
          </cell>
          <cell r="BH107">
            <v>10243.200000000001</v>
          </cell>
          <cell r="BL107">
            <v>0</v>
          </cell>
          <cell r="BM107">
            <v>37993.800000000003</v>
          </cell>
          <cell r="BN107">
            <v>6444.2365193714822</v>
          </cell>
          <cell r="CA107">
            <v>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117.07057243137791</v>
          </cell>
          <cell r="E108">
            <v>2054027</v>
          </cell>
          <cell r="F108">
            <v>0</v>
          </cell>
          <cell r="G108">
            <v>109775</v>
          </cell>
          <cell r="H108">
            <v>2163802</v>
          </cell>
          <cell r="J108">
            <v>109775</v>
          </cell>
          <cell r="K108">
            <v>182982.93168116317</v>
          </cell>
          <cell r="L108">
            <v>292757.93168116314</v>
          </cell>
          <cell r="N108">
            <v>1871044.0683188369</v>
          </cell>
          <cell r="P108">
            <v>109775</v>
          </cell>
          <cell r="Q108">
            <v>0</v>
          </cell>
          <cell r="R108">
            <v>0</v>
          </cell>
          <cell r="S108">
            <v>182982.93168116317</v>
          </cell>
          <cell r="T108">
            <v>292757.93168116314</v>
          </cell>
          <cell r="V108">
            <v>329640.8</v>
          </cell>
          <cell r="Y108">
            <v>99</v>
          </cell>
          <cell r="Z108">
            <v>117.07057243137791</v>
          </cell>
          <cell r="AA108">
            <v>0</v>
          </cell>
          <cell r="AD108">
            <v>0</v>
          </cell>
          <cell r="AE108">
            <v>2054027</v>
          </cell>
          <cell r="AF108">
            <v>0</v>
          </cell>
          <cell r="AG108">
            <v>0</v>
          </cell>
          <cell r="AH108">
            <v>2054027</v>
          </cell>
          <cell r="AI108">
            <v>0</v>
          </cell>
          <cell r="AJ108">
            <v>109775</v>
          </cell>
          <cell r="AK108">
            <v>2163802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2163802</v>
          </cell>
          <cell r="AR108">
            <v>99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BA108">
            <v>99</v>
          </cell>
          <cell r="BB108">
            <v>99</v>
          </cell>
          <cell r="BC108" t="str">
            <v>FOXBOROUGH</v>
          </cell>
          <cell r="BD108">
            <v>2054027</v>
          </cell>
          <cell r="BE108">
            <v>1880905</v>
          </cell>
          <cell r="BF108">
            <v>173122</v>
          </cell>
          <cell r="BG108">
            <v>42463.799999999996</v>
          </cell>
          <cell r="BH108">
            <v>4280</v>
          </cell>
          <cell r="BL108">
            <v>0</v>
          </cell>
          <cell r="BM108">
            <v>219865.8</v>
          </cell>
          <cell r="BN108">
            <v>182982.93168116317</v>
          </cell>
          <cell r="CA108">
            <v>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365.71994423399144</v>
          </cell>
          <cell r="E109">
            <v>6107752</v>
          </cell>
          <cell r="F109">
            <v>0</v>
          </cell>
          <cell r="G109">
            <v>342917</v>
          </cell>
          <cell r="H109">
            <v>6450669</v>
          </cell>
          <cell r="J109">
            <v>342917</v>
          </cell>
          <cell r="K109">
            <v>640938.73145225656</v>
          </cell>
          <cell r="L109">
            <v>983855.73145225656</v>
          </cell>
          <cell r="N109">
            <v>5466813.2685477436</v>
          </cell>
          <cell r="P109">
            <v>342917</v>
          </cell>
          <cell r="Q109">
            <v>0</v>
          </cell>
          <cell r="R109">
            <v>0</v>
          </cell>
          <cell r="S109">
            <v>640938.73145225656</v>
          </cell>
          <cell r="T109">
            <v>983855.73145225656</v>
          </cell>
          <cell r="V109">
            <v>1241860</v>
          </cell>
          <cell r="Y109">
            <v>100</v>
          </cell>
          <cell r="Z109">
            <v>365.71994423399144</v>
          </cell>
          <cell r="AA109">
            <v>0</v>
          </cell>
          <cell r="AD109">
            <v>0</v>
          </cell>
          <cell r="AE109">
            <v>6107752</v>
          </cell>
          <cell r="AF109">
            <v>0</v>
          </cell>
          <cell r="AG109">
            <v>0</v>
          </cell>
          <cell r="AH109">
            <v>6107752</v>
          </cell>
          <cell r="AI109">
            <v>0</v>
          </cell>
          <cell r="AJ109">
            <v>342917</v>
          </cell>
          <cell r="AK109">
            <v>6450669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6450669</v>
          </cell>
          <cell r="AR109">
            <v>100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BA109">
            <v>100</v>
          </cell>
          <cell r="BB109">
            <v>100</v>
          </cell>
          <cell r="BC109" t="str">
            <v>FRAMINGHAM</v>
          </cell>
          <cell r="BD109">
            <v>6107752</v>
          </cell>
          <cell r="BE109">
            <v>5530366</v>
          </cell>
          <cell r="BF109">
            <v>577386</v>
          </cell>
          <cell r="BG109">
            <v>273675</v>
          </cell>
          <cell r="BH109">
            <v>47882</v>
          </cell>
          <cell r="BL109">
            <v>0</v>
          </cell>
          <cell r="BM109">
            <v>898943</v>
          </cell>
          <cell r="BN109">
            <v>640938.73145225656</v>
          </cell>
          <cell r="CA109">
            <v>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392.92335474739525</v>
          </cell>
          <cell r="E110">
            <v>5011553</v>
          </cell>
          <cell r="F110">
            <v>0</v>
          </cell>
          <cell r="G110">
            <v>368421</v>
          </cell>
          <cell r="H110">
            <v>5379974</v>
          </cell>
          <cell r="J110">
            <v>368421</v>
          </cell>
          <cell r="K110">
            <v>570120.93356983201</v>
          </cell>
          <cell r="L110">
            <v>938541.93356983201</v>
          </cell>
          <cell r="N110">
            <v>4441432.0664301682</v>
          </cell>
          <cell r="P110">
            <v>368421</v>
          </cell>
          <cell r="Q110">
            <v>0</v>
          </cell>
          <cell r="R110">
            <v>0</v>
          </cell>
          <cell r="S110">
            <v>570120.93356983201</v>
          </cell>
          <cell r="T110">
            <v>938541.93356983201</v>
          </cell>
          <cell r="V110">
            <v>1402556.4</v>
          </cell>
          <cell r="Y110">
            <v>101</v>
          </cell>
          <cell r="Z110">
            <v>392.92335474739525</v>
          </cell>
          <cell r="AA110">
            <v>0</v>
          </cell>
          <cell r="AD110">
            <v>0</v>
          </cell>
          <cell r="AE110">
            <v>5011553</v>
          </cell>
          <cell r="AF110">
            <v>0</v>
          </cell>
          <cell r="AG110">
            <v>0</v>
          </cell>
          <cell r="AH110">
            <v>5011553</v>
          </cell>
          <cell r="AI110">
            <v>0</v>
          </cell>
          <cell r="AJ110">
            <v>368421</v>
          </cell>
          <cell r="AK110">
            <v>5379974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5379974</v>
          </cell>
          <cell r="AR110">
            <v>101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BA110">
            <v>101</v>
          </cell>
          <cell r="BB110">
            <v>101</v>
          </cell>
          <cell r="BC110" t="str">
            <v>FRANKLIN</v>
          </cell>
          <cell r="BD110">
            <v>5011553</v>
          </cell>
          <cell r="BE110">
            <v>4567672</v>
          </cell>
          <cell r="BF110">
            <v>443881</v>
          </cell>
          <cell r="BG110">
            <v>543622.79999999993</v>
          </cell>
          <cell r="BH110">
            <v>46631.600000000006</v>
          </cell>
          <cell r="BL110">
            <v>0</v>
          </cell>
          <cell r="BM110">
            <v>1034135.3999999999</v>
          </cell>
          <cell r="BN110">
            <v>570120.93356983201</v>
          </cell>
          <cell r="CA110">
            <v>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Y111">
            <v>102</v>
          </cell>
          <cell r="AR111">
            <v>102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BA111">
            <v>102</v>
          </cell>
          <cell r="BB111">
            <v>102</v>
          </cell>
          <cell r="BC111" t="str">
            <v>FREETOWN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L111">
            <v>0</v>
          </cell>
          <cell r="BM111">
            <v>0</v>
          </cell>
          <cell r="BN111">
            <v>0</v>
          </cell>
          <cell r="CA111">
            <v>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25.584881382803104</v>
          </cell>
          <cell r="E112">
            <v>366312</v>
          </cell>
          <cell r="F112">
            <v>0</v>
          </cell>
          <cell r="G112">
            <v>23984</v>
          </cell>
          <cell r="H112">
            <v>390296</v>
          </cell>
          <cell r="J112">
            <v>23984</v>
          </cell>
          <cell r="K112">
            <v>73865.404815208487</v>
          </cell>
          <cell r="L112">
            <v>97849.404815208487</v>
          </cell>
          <cell r="N112">
            <v>292446.59518479148</v>
          </cell>
          <cell r="P112">
            <v>23984</v>
          </cell>
          <cell r="Q112">
            <v>0</v>
          </cell>
          <cell r="R112">
            <v>0</v>
          </cell>
          <cell r="S112">
            <v>73865.404815208487</v>
          </cell>
          <cell r="T112">
            <v>97849.404815208487</v>
          </cell>
          <cell r="V112">
            <v>132966.6</v>
          </cell>
          <cell r="Y112">
            <v>103</v>
          </cell>
          <cell r="Z112">
            <v>25.584881382803104</v>
          </cell>
          <cell r="AA112">
            <v>0</v>
          </cell>
          <cell r="AD112">
            <v>0</v>
          </cell>
          <cell r="AE112">
            <v>366312</v>
          </cell>
          <cell r="AF112">
            <v>0</v>
          </cell>
          <cell r="AG112">
            <v>0</v>
          </cell>
          <cell r="AH112">
            <v>366312</v>
          </cell>
          <cell r="AI112">
            <v>0</v>
          </cell>
          <cell r="AJ112">
            <v>23984</v>
          </cell>
          <cell r="AK112">
            <v>390296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390296</v>
          </cell>
          <cell r="AR112">
            <v>103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BA112">
            <v>103</v>
          </cell>
          <cell r="BB112">
            <v>103</v>
          </cell>
          <cell r="BC112" t="str">
            <v>GARDNER</v>
          </cell>
          <cell r="BD112">
            <v>366312</v>
          </cell>
          <cell r="BE112">
            <v>303068</v>
          </cell>
          <cell r="BF112">
            <v>63244</v>
          </cell>
          <cell r="BG112">
            <v>45738.6</v>
          </cell>
          <cell r="BH112">
            <v>0</v>
          </cell>
          <cell r="BL112">
            <v>0</v>
          </cell>
          <cell r="BM112">
            <v>108982.6</v>
          </cell>
          <cell r="BN112">
            <v>73865.404815208487</v>
          </cell>
          <cell r="CA112">
            <v>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Y113">
            <v>104</v>
          </cell>
          <cell r="AR113">
            <v>104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BA113">
            <v>104</v>
          </cell>
          <cell r="BB113">
            <v>104</v>
          </cell>
          <cell r="BC113" t="str">
            <v>AQUINNAH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L113">
            <v>0</v>
          </cell>
          <cell r="BM113">
            <v>0</v>
          </cell>
          <cell r="BN113">
            <v>0</v>
          </cell>
          <cell r="CA113">
            <v>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</v>
          </cell>
          <cell r="E114">
            <v>38439</v>
          </cell>
          <cell r="F114">
            <v>0</v>
          </cell>
          <cell r="G114">
            <v>2817</v>
          </cell>
          <cell r="H114">
            <v>41256</v>
          </cell>
          <cell r="J114">
            <v>2817</v>
          </cell>
          <cell r="K114">
            <v>1287</v>
          </cell>
          <cell r="L114">
            <v>4104</v>
          </cell>
          <cell r="N114">
            <v>37152</v>
          </cell>
          <cell r="P114">
            <v>2817</v>
          </cell>
          <cell r="Q114">
            <v>0</v>
          </cell>
          <cell r="R114">
            <v>0</v>
          </cell>
          <cell r="S114">
            <v>1287</v>
          </cell>
          <cell r="T114">
            <v>4104</v>
          </cell>
          <cell r="V114">
            <v>4900.8</v>
          </cell>
          <cell r="Y114">
            <v>105</v>
          </cell>
          <cell r="Z114">
            <v>3</v>
          </cell>
          <cell r="AA114">
            <v>0</v>
          </cell>
          <cell r="AD114">
            <v>0</v>
          </cell>
          <cell r="AE114">
            <v>38439</v>
          </cell>
          <cell r="AF114">
            <v>0</v>
          </cell>
          <cell r="AG114">
            <v>0</v>
          </cell>
          <cell r="AH114">
            <v>38439</v>
          </cell>
          <cell r="AI114">
            <v>0</v>
          </cell>
          <cell r="AJ114">
            <v>2817</v>
          </cell>
          <cell r="AK114">
            <v>41256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41256</v>
          </cell>
          <cell r="AR114">
            <v>105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BA114">
            <v>105</v>
          </cell>
          <cell r="BB114">
            <v>105</v>
          </cell>
          <cell r="BC114" t="str">
            <v>GEORGETOWN</v>
          </cell>
          <cell r="BD114">
            <v>38439</v>
          </cell>
          <cell r="BE114">
            <v>37152</v>
          </cell>
          <cell r="BF114">
            <v>1287</v>
          </cell>
          <cell r="BG114">
            <v>0</v>
          </cell>
          <cell r="BH114">
            <v>796.80000000000007</v>
          </cell>
          <cell r="BL114">
            <v>0</v>
          </cell>
          <cell r="BM114">
            <v>2083.8000000000002</v>
          </cell>
          <cell r="BN114">
            <v>1287</v>
          </cell>
          <cell r="CA114">
            <v>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Y115">
            <v>106</v>
          </cell>
          <cell r="AR115">
            <v>106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BA115">
            <v>106</v>
          </cell>
          <cell r="BB115">
            <v>106</v>
          </cell>
          <cell r="BC115" t="str">
            <v>GILL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L115">
            <v>0</v>
          </cell>
          <cell r="BM115">
            <v>0</v>
          </cell>
          <cell r="BN115">
            <v>0</v>
          </cell>
          <cell r="CA115">
            <v>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0.96969696969696961</v>
          </cell>
          <cell r="E116">
            <v>14161</v>
          </cell>
          <cell r="F116">
            <v>0</v>
          </cell>
          <cell r="G116">
            <v>910</v>
          </cell>
          <cell r="H116">
            <v>15071</v>
          </cell>
          <cell r="J116">
            <v>910</v>
          </cell>
          <cell r="K116">
            <v>2283.7792689309736</v>
          </cell>
          <cell r="L116">
            <v>3193.7792689309736</v>
          </cell>
          <cell r="N116">
            <v>11877.220731069026</v>
          </cell>
          <cell r="P116">
            <v>910</v>
          </cell>
          <cell r="Q116">
            <v>0</v>
          </cell>
          <cell r="R116">
            <v>0</v>
          </cell>
          <cell r="S116">
            <v>2283.7792689309736</v>
          </cell>
          <cell r="T116">
            <v>3193.7792689309736</v>
          </cell>
          <cell r="V116">
            <v>9551</v>
          </cell>
          <cell r="Y116">
            <v>107</v>
          </cell>
          <cell r="Z116">
            <v>0.96969696969696961</v>
          </cell>
          <cell r="AA116">
            <v>0</v>
          </cell>
          <cell r="AD116">
            <v>0</v>
          </cell>
          <cell r="AE116">
            <v>14161</v>
          </cell>
          <cell r="AF116">
            <v>0</v>
          </cell>
          <cell r="AG116">
            <v>0</v>
          </cell>
          <cell r="AH116">
            <v>14161</v>
          </cell>
          <cell r="AI116">
            <v>0</v>
          </cell>
          <cell r="AJ116">
            <v>910</v>
          </cell>
          <cell r="AK116">
            <v>15071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15071</v>
          </cell>
          <cell r="AR116">
            <v>107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BA116">
            <v>107</v>
          </cell>
          <cell r="BB116">
            <v>107</v>
          </cell>
          <cell r="BC116" t="str">
            <v>GLOUCESTER</v>
          </cell>
          <cell r="BD116">
            <v>14161</v>
          </cell>
          <cell r="BE116">
            <v>13800</v>
          </cell>
          <cell r="BF116">
            <v>361</v>
          </cell>
          <cell r="BG116">
            <v>8280</v>
          </cell>
          <cell r="BH116">
            <v>0</v>
          </cell>
          <cell r="BL116">
            <v>0</v>
          </cell>
          <cell r="BM116">
            <v>8641</v>
          </cell>
          <cell r="BN116">
            <v>2283.7792689309736</v>
          </cell>
          <cell r="CA116">
            <v>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Y117">
            <v>108</v>
          </cell>
          <cell r="AR117">
            <v>108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BA117">
            <v>108</v>
          </cell>
          <cell r="BB117">
            <v>108</v>
          </cell>
          <cell r="BC117" t="str">
            <v>GOSHEN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L117">
            <v>0</v>
          </cell>
          <cell r="BM117">
            <v>0</v>
          </cell>
          <cell r="BN117">
            <v>0</v>
          </cell>
          <cell r="CA117">
            <v>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Y118">
            <v>109</v>
          </cell>
          <cell r="AR118">
            <v>109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BA118">
            <v>109</v>
          </cell>
          <cell r="BB118">
            <v>109</v>
          </cell>
          <cell r="BC118" t="str">
            <v>GOSNOLD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L118">
            <v>0</v>
          </cell>
          <cell r="BM118">
            <v>0</v>
          </cell>
          <cell r="BN118">
            <v>0</v>
          </cell>
          <cell r="CA118">
            <v>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25.073054599114588</v>
          </cell>
          <cell r="E119">
            <v>331396</v>
          </cell>
          <cell r="F119">
            <v>0</v>
          </cell>
          <cell r="G119">
            <v>23502</v>
          </cell>
          <cell r="H119">
            <v>354898</v>
          </cell>
          <cell r="J119">
            <v>23502</v>
          </cell>
          <cell r="K119">
            <v>16518</v>
          </cell>
          <cell r="L119">
            <v>40020</v>
          </cell>
          <cell r="N119">
            <v>314878</v>
          </cell>
          <cell r="P119">
            <v>23502</v>
          </cell>
          <cell r="Q119">
            <v>0</v>
          </cell>
          <cell r="R119">
            <v>0</v>
          </cell>
          <cell r="S119">
            <v>16518</v>
          </cell>
          <cell r="T119">
            <v>40020</v>
          </cell>
          <cell r="V119">
            <v>48996.800000000003</v>
          </cell>
          <cell r="Y119">
            <v>110</v>
          </cell>
          <cell r="Z119">
            <v>25.073054599114588</v>
          </cell>
          <cell r="AA119">
            <v>0</v>
          </cell>
          <cell r="AD119">
            <v>0</v>
          </cell>
          <cell r="AE119">
            <v>331396</v>
          </cell>
          <cell r="AF119">
            <v>0</v>
          </cell>
          <cell r="AG119">
            <v>0</v>
          </cell>
          <cell r="AH119">
            <v>331396</v>
          </cell>
          <cell r="AI119">
            <v>0</v>
          </cell>
          <cell r="AJ119">
            <v>23502</v>
          </cell>
          <cell r="AK119">
            <v>354898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354898</v>
          </cell>
          <cell r="AR119">
            <v>110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BA119">
            <v>110</v>
          </cell>
          <cell r="BB119">
            <v>110</v>
          </cell>
          <cell r="BC119" t="str">
            <v>GRAFTON</v>
          </cell>
          <cell r="BD119">
            <v>331396</v>
          </cell>
          <cell r="BE119">
            <v>314878</v>
          </cell>
          <cell r="BF119">
            <v>16518</v>
          </cell>
          <cell r="BG119">
            <v>0</v>
          </cell>
          <cell r="BH119">
            <v>8976.8000000000011</v>
          </cell>
          <cell r="BL119">
            <v>0</v>
          </cell>
          <cell r="BM119">
            <v>25494.800000000003</v>
          </cell>
          <cell r="BN119">
            <v>16518</v>
          </cell>
          <cell r="CA119">
            <v>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20.972081404966257</v>
          </cell>
          <cell r="E120">
            <v>312944</v>
          </cell>
          <cell r="F120">
            <v>0</v>
          </cell>
          <cell r="G120">
            <v>19665</v>
          </cell>
          <cell r="H120">
            <v>332609</v>
          </cell>
          <cell r="J120">
            <v>19665</v>
          </cell>
          <cell r="K120">
            <v>53895.578703708932</v>
          </cell>
          <cell r="L120">
            <v>73560.578703708932</v>
          </cell>
          <cell r="N120">
            <v>259048.42129629105</v>
          </cell>
          <cell r="P120">
            <v>19665</v>
          </cell>
          <cell r="Q120">
            <v>0</v>
          </cell>
          <cell r="R120">
            <v>0</v>
          </cell>
          <cell r="S120">
            <v>53895.578703708932</v>
          </cell>
          <cell r="T120">
            <v>73560.578703708932</v>
          </cell>
          <cell r="V120">
            <v>124346.79999999999</v>
          </cell>
          <cell r="Y120">
            <v>111</v>
          </cell>
          <cell r="Z120">
            <v>20.972081404966257</v>
          </cell>
          <cell r="AA120">
            <v>0</v>
          </cell>
          <cell r="AD120">
            <v>0</v>
          </cell>
          <cell r="AE120">
            <v>312944</v>
          </cell>
          <cell r="AF120">
            <v>0</v>
          </cell>
          <cell r="AG120">
            <v>0</v>
          </cell>
          <cell r="AH120">
            <v>312944</v>
          </cell>
          <cell r="AI120">
            <v>0</v>
          </cell>
          <cell r="AJ120">
            <v>19665</v>
          </cell>
          <cell r="AK120">
            <v>332609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332609</v>
          </cell>
          <cell r="AR120">
            <v>111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BA120">
            <v>111</v>
          </cell>
          <cell r="BB120">
            <v>111</v>
          </cell>
          <cell r="BC120" t="str">
            <v>GRANBY</v>
          </cell>
          <cell r="BD120">
            <v>312944</v>
          </cell>
          <cell r="BE120">
            <v>269742</v>
          </cell>
          <cell r="BF120">
            <v>43202</v>
          </cell>
          <cell r="BG120">
            <v>46049.4</v>
          </cell>
          <cell r="BH120">
            <v>15430.400000000001</v>
          </cell>
          <cell r="BL120">
            <v>0</v>
          </cell>
          <cell r="BM120">
            <v>104681.79999999999</v>
          </cell>
          <cell r="BN120">
            <v>53895.578703708932</v>
          </cell>
          <cell r="CA120">
            <v>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Y121">
            <v>112</v>
          </cell>
          <cell r="AR121">
            <v>112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BA121">
            <v>112</v>
          </cell>
          <cell r="BB121">
            <v>112</v>
          </cell>
          <cell r="BC121" t="str">
            <v>GRANVILLE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L121">
            <v>0</v>
          </cell>
          <cell r="BM121">
            <v>0</v>
          </cell>
          <cell r="BN121">
            <v>0</v>
          </cell>
          <cell r="CA121">
            <v>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Y122">
            <v>113</v>
          </cell>
          <cell r="AR122">
            <v>113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BA122">
            <v>113</v>
          </cell>
          <cell r="BB122">
            <v>113</v>
          </cell>
          <cell r="BC122" t="str">
            <v>GREAT BARRINGTON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L122">
            <v>0</v>
          </cell>
          <cell r="BM122">
            <v>0</v>
          </cell>
          <cell r="BN122">
            <v>0</v>
          </cell>
          <cell r="CA122">
            <v>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89.06740523514712</v>
          </cell>
          <cell r="E123">
            <v>1341663</v>
          </cell>
          <cell r="F123">
            <v>0</v>
          </cell>
          <cell r="G123">
            <v>83508</v>
          </cell>
          <cell r="H123">
            <v>1425171</v>
          </cell>
          <cell r="J123">
            <v>83508</v>
          </cell>
          <cell r="K123">
            <v>189453.96612328591</v>
          </cell>
          <cell r="L123">
            <v>272961.96612328594</v>
          </cell>
          <cell r="N123">
            <v>1152209.0338767141</v>
          </cell>
          <cell r="P123">
            <v>83508</v>
          </cell>
          <cell r="Q123">
            <v>0</v>
          </cell>
          <cell r="R123">
            <v>0</v>
          </cell>
          <cell r="S123">
            <v>189453.96612328591</v>
          </cell>
          <cell r="T123">
            <v>272961.96612328594</v>
          </cell>
          <cell r="V123">
            <v>334663.40000000002</v>
          </cell>
          <cell r="Y123">
            <v>114</v>
          </cell>
          <cell r="Z123">
            <v>89.06740523514712</v>
          </cell>
          <cell r="AA123">
            <v>0</v>
          </cell>
          <cell r="AD123">
            <v>0</v>
          </cell>
          <cell r="AE123">
            <v>1341663</v>
          </cell>
          <cell r="AF123">
            <v>0</v>
          </cell>
          <cell r="AG123">
            <v>0</v>
          </cell>
          <cell r="AH123">
            <v>1341663</v>
          </cell>
          <cell r="AI123">
            <v>0</v>
          </cell>
          <cell r="AJ123">
            <v>83508</v>
          </cell>
          <cell r="AK123">
            <v>1425171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1425171</v>
          </cell>
          <cell r="AR123">
            <v>114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BA123">
            <v>114</v>
          </cell>
          <cell r="BB123">
            <v>114</v>
          </cell>
          <cell r="BC123" t="str">
            <v>GREENFIELD</v>
          </cell>
          <cell r="BD123">
            <v>1341663</v>
          </cell>
          <cell r="BE123">
            <v>1170871</v>
          </cell>
          <cell r="BF123">
            <v>170792</v>
          </cell>
          <cell r="BG123">
            <v>80363.399999999994</v>
          </cell>
          <cell r="BH123">
            <v>0</v>
          </cell>
          <cell r="BL123">
            <v>0</v>
          </cell>
          <cell r="BM123">
            <v>251155.4</v>
          </cell>
          <cell r="BN123">
            <v>189453.96612328591</v>
          </cell>
          <cell r="CA123">
            <v>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Y124">
            <v>115</v>
          </cell>
          <cell r="AR124">
            <v>115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BA124">
            <v>115</v>
          </cell>
          <cell r="BB124">
            <v>115</v>
          </cell>
          <cell r="BC124" t="str">
            <v>GROTON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L124">
            <v>0</v>
          </cell>
          <cell r="BM124">
            <v>0</v>
          </cell>
          <cell r="BN124">
            <v>0</v>
          </cell>
          <cell r="CA124">
            <v>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Y125">
            <v>116</v>
          </cell>
          <cell r="AR125">
            <v>116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BA125">
            <v>116</v>
          </cell>
          <cell r="BB125">
            <v>116</v>
          </cell>
          <cell r="BC125" t="str">
            <v>GROVELAND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L125">
            <v>0</v>
          </cell>
          <cell r="BM125">
            <v>0</v>
          </cell>
          <cell r="BN125">
            <v>0</v>
          </cell>
          <cell r="CA125">
            <v>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44.543109754620559</v>
          </cell>
          <cell r="E126">
            <v>652160</v>
          </cell>
          <cell r="F126">
            <v>0</v>
          </cell>
          <cell r="G126">
            <v>41764</v>
          </cell>
          <cell r="H126">
            <v>693924</v>
          </cell>
          <cell r="J126">
            <v>41764</v>
          </cell>
          <cell r="K126">
            <v>58546</v>
          </cell>
          <cell r="L126">
            <v>100310</v>
          </cell>
          <cell r="N126">
            <v>593614</v>
          </cell>
          <cell r="P126">
            <v>41764</v>
          </cell>
          <cell r="Q126">
            <v>0</v>
          </cell>
          <cell r="R126">
            <v>0</v>
          </cell>
          <cell r="S126">
            <v>58546</v>
          </cell>
          <cell r="T126">
            <v>100310</v>
          </cell>
          <cell r="V126">
            <v>100310</v>
          </cell>
          <cell r="Y126">
            <v>117</v>
          </cell>
          <cell r="Z126">
            <v>44.543109754620559</v>
          </cell>
          <cell r="AA126">
            <v>0</v>
          </cell>
          <cell r="AD126">
            <v>0</v>
          </cell>
          <cell r="AE126">
            <v>652160</v>
          </cell>
          <cell r="AF126">
            <v>0</v>
          </cell>
          <cell r="AG126">
            <v>0</v>
          </cell>
          <cell r="AH126">
            <v>652160</v>
          </cell>
          <cell r="AI126">
            <v>0</v>
          </cell>
          <cell r="AJ126">
            <v>41764</v>
          </cell>
          <cell r="AK126">
            <v>693924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693924</v>
          </cell>
          <cell r="AR126">
            <v>117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BA126">
            <v>117</v>
          </cell>
          <cell r="BB126">
            <v>117</v>
          </cell>
          <cell r="BC126" t="str">
            <v>HADLEY</v>
          </cell>
          <cell r="BD126">
            <v>652160</v>
          </cell>
          <cell r="BE126">
            <v>593614</v>
          </cell>
          <cell r="BF126">
            <v>58546</v>
          </cell>
          <cell r="BG126">
            <v>0</v>
          </cell>
          <cell r="BH126">
            <v>0</v>
          </cell>
          <cell r="BL126">
            <v>0</v>
          </cell>
          <cell r="BM126">
            <v>58546</v>
          </cell>
          <cell r="BN126">
            <v>58546</v>
          </cell>
          <cell r="CA126">
            <v>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3.2048240952350531</v>
          </cell>
          <cell r="E127">
            <v>42528</v>
          </cell>
          <cell r="F127">
            <v>0</v>
          </cell>
          <cell r="G127">
            <v>3006</v>
          </cell>
          <cell r="H127">
            <v>45534</v>
          </cell>
          <cell r="J127">
            <v>3006</v>
          </cell>
          <cell r="K127">
            <v>8576</v>
          </cell>
          <cell r="L127">
            <v>11582</v>
          </cell>
          <cell r="N127">
            <v>33952</v>
          </cell>
          <cell r="P127">
            <v>3006</v>
          </cell>
          <cell r="Q127">
            <v>0</v>
          </cell>
          <cell r="R127">
            <v>0</v>
          </cell>
          <cell r="S127">
            <v>8576</v>
          </cell>
          <cell r="T127">
            <v>11582</v>
          </cell>
          <cell r="V127">
            <v>29768.799999999999</v>
          </cell>
          <cell r="Y127">
            <v>118</v>
          </cell>
          <cell r="Z127">
            <v>3.2048240952350531</v>
          </cell>
          <cell r="AA127">
            <v>0</v>
          </cell>
          <cell r="AD127">
            <v>0</v>
          </cell>
          <cell r="AE127">
            <v>42528</v>
          </cell>
          <cell r="AF127">
            <v>0</v>
          </cell>
          <cell r="AG127">
            <v>0</v>
          </cell>
          <cell r="AH127">
            <v>42528</v>
          </cell>
          <cell r="AI127">
            <v>0</v>
          </cell>
          <cell r="AJ127">
            <v>3006</v>
          </cell>
          <cell r="AK127">
            <v>45534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45534</v>
          </cell>
          <cell r="AR127">
            <v>118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BA127">
            <v>118</v>
          </cell>
          <cell r="BB127">
            <v>118</v>
          </cell>
          <cell r="BC127" t="str">
            <v>HALIFAX</v>
          </cell>
          <cell r="BD127">
            <v>42528</v>
          </cell>
          <cell r="BE127">
            <v>33952</v>
          </cell>
          <cell r="BF127">
            <v>8576</v>
          </cell>
          <cell r="BG127">
            <v>0</v>
          </cell>
          <cell r="BH127">
            <v>18186.8</v>
          </cell>
          <cell r="BL127">
            <v>0</v>
          </cell>
          <cell r="BM127">
            <v>26762.799999999999</v>
          </cell>
          <cell r="BN127">
            <v>8576</v>
          </cell>
          <cell r="CA127">
            <v>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Y128">
            <v>119</v>
          </cell>
          <cell r="AR128">
            <v>119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BA128">
            <v>119</v>
          </cell>
          <cell r="BB128">
            <v>119</v>
          </cell>
          <cell r="BC128" t="str">
            <v>HAMILTON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L128">
            <v>0</v>
          </cell>
          <cell r="BM128">
            <v>0</v>
          </cell>
          <cell r="BN128">
            <v>0</v>
          </cell>
          <cell r="CA128">
            <v>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Y129">
            <v>120</v>
          </cell>
          <cell r="AR129">
            <v>120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BA129">
            <v>120</v>
          </cell>
          <cell r="BB129">
            <v>120</v>
          </cell>
          <cell r="BC129" t="str">
            <v>HAMPDEN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L129">
            <v>0</v>
          </cell>
          <cell r="BM129">
            <v>0</v>
          </cell>
          <cell r="BN129">
            <v>0</v>
          </cell>
          <cell r="CA129">
            <v>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Y130">
            <v>121</v>
          </cell>
          <cell r="AR130">
            <v>121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BA130">
            <v>121</v>
          </cell>
          <cell r="BB130">
            <v>121</v>
          </cell>
          <cell r="BC130" t="str">
            <v>HANCOCK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L130">
            <v>0</v>
          </cell>
          <cell r="BM130">
            <v>0</v>
          </cell>
          <cell r="BN130">
            <v>0</v>
          </cell>
          <cell r="CA130">
            <v>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33.291708291708289</v>
          </cell>
          <cell r="E131">
            <v>515021</v>
          </cell>
          <cell r="F131">
            <v>0</v>
          </cell>
          <cell r="G131">
            <v>31213</v>
          </cell>
          <cell r="H131">
            <v>546234</v>
          </cell>
          <cell r="J131">
            <v>31213</v>
          </cell>
          <cell r="K131">
            <v>93637.792909240379</v>
          </cell>
          <cell r="L131">
            <v>124850.79290924038</v>
          </cell>
          <cell r="N131">
            <v>421383.20709075965</v>
          </cell>
          <cell r="P131">
            <v>31213</v>
          </cell>
          <cell r="Q131">
            <v>0</v>
          </cell>
          <cell r="R131">
            <v>0</v>
          </cell>
          <cell r="S131">
            <v>93637.792909240379</v>
          </cell>
          <cell r="T131">
            <v>124850.79290924038</v>
          </cell>
          <cell r="V131">
            <v>173227.4</v>
          </cell>
          <cell r="Y131">
            <v>122</v>
          </cell>
          <cell r="Z131">
            <v>33.291708291708289</v>
          </cell>
          <cell r="AA131">
            <v>0</v>
          </cell>
          <cell r="AD131">
            <v>0</v>
          </cell>
          <cell r="AE131">
            <v>515021</v>
          </cell>
          <cell r="AF131">
            <v>0</v>
          </cell>
          <cell r="AG131">
            <v>0</v>
          </cell>
          <cell r="AH131">
            <v>515021</v>
          </cell>
          <cell r="AI131">
            <v>0</v>
          </cell>
          <cell r="AJ131">
            <v>31213</v>
          </cell>
          <cell r="AK131">
            <v>546234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546234</v>
          </cell>
          <cell r="AR131">
            <v>122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BA131">
            <v>122</v>
          </cell>
          <cell r="BB131">
            <v>122</v>
          </cell>
          <cell r="BC131" t="str">
            <v>HANOVER</v>
          </cell>
          <cell r="BD131">
            <v>515021</v>
          </cell>
          <cell r="BE131">
            <v>436015</v>
          </cell>
          <cell r="BF131">
            <v>79006</v>
          </cell>
          <cell r="BG131">
            <v>63008.399999999994</v>
          </cell>
          <cell r="BH131">
            <v>0</v>
          </cell>
          <cell r="BL131">
            <v>0</v>
          </cell>
          <cell r="BM131">
            <v>142014.39999999999</v>
          </cell>
          <cell r="BN131">
            <v>93637.792909240379</v>
          </cell>
          <cell r="CA131">
            <v>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Y132">
            <v>123</v>
          </cell>
          <cell r="AR132">
            <v>123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BA132">
            <v>123</v>
          </cell>
          <cell r="BB132">
            <v>123</v>
          </cell>
          <cell r="BC132" t="str">
            <v>HANSON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L132">
            <v>0</v>
          </cell>
          <cell r="BM132">
            <v>0</v>
          </cell>
          <cell r="BN132">
            <v>0</v>
          </cell>
          <cell r="CA132">
            <v>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Y133">
            <v>124</v>
          </cell>
          <cell r="AR133">
            <v>124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BA133">
            <v>124</v>
          </cell>
          <cell r="BB133">
            <v>124</v>
          </cell>
          <cell r="BC133" t="str">
            <v>HARDWICK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L133">
            <v>0</v>
          </cell>
          <cell r="BM133">
            <v>0</v>
          </cell>
          <cell r="BN133">
            <v>0</v>
          </cell>
          <cell r="CA133">
            <v>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22.166246851385392</v>
          </cell>
          <cell r="E134">
            <v>360534</v>
          </cell>
          <cell r="F134">
            <v>0</v>
          </cell>
          <cell r="G134">
            <v>20784</v>
          </cell>
          <cell r="H134">
            <v>381318</v>
          </cell>
          <cell r="J134">
            <v>20784</v>
          </cell>
          <cell r="K134">
            <v>27691.21636360617</v>
          </cell>
          <cell r="L134">
            <v>48475.216363606174</v>
          </cell>
          <cell r="N134">
            <v>332842.78363639384</v>
          </cell>
          <cell r="P134">
            <v>20784</v>
          </cell>
          <cell r="Q134">
            <v>0</v>
          </cell>
          <cell r="R134">
            <v>0</v>
          </cell>
          <cell r="S134">
            <v>27691.21636360617</v>
          </cell>
          <cell r="T134">
            <v>48475.216363606174</v>
          </cell>
          <cell r="V134">
            <v>100903.4</v>
          </cell>
          <cell r="Y134">
            <v>125</v>
          </cell>
          <cell r="Z134">
            <v>22.166246851385392</v>
          </cell>
          <cell r="AA134">
            <v>0</v>
          </cell>
          <cell r="AD134">
            <v>0</v>
          </cell>
          <cell r="AE134">
            <v>360534</v>
          </cell>
          <cell r="AF134">
            <v>0</v>
          </cell>
          <cell r="AG134">
            <v>0</v>
          </cell>
          <cell r="AH134">
            <v>360534</v>
          </cell>
          <cell r="AI134">
            <v>0</v>
          </cell>
          <cell r="AJ134">
            <v>20784</v>
          </cell>
          <cell r="AK134">
            <v>381318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381318</v>
          </cell>
          <cell r="AR134">
            <v>125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BA134">
            <v>125</v>
          </cell>
          <cell r="BB134">
            <v>125</v>
          </cell>
          <cell r="BC134" t="str">
            <v>HARVARD</v>
          </cell>
          <cell r="BD134">
            <v>360534</v>
          </cell>
          <cell r="BE134">
            <v>348700</v>
          </cell>
          <cell r="BF134">
            <v>11834</v>
          </cell>
          <cell r="BG134">
            <v>68285.399999999994</v>
          </cell>
          <cell r="BH134">
            <v>0</v>
          </cell>
          <cell r="BL134">
            <v>0</v>
          </cell>
          <cell r="BM134">
            <v>80119.399999999994</v>
          </cell>
          <cell r="BN134">
            <v>27691.21636360617</v>
          </cell>
          <cell r="CA134">
            <v>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Y135">
            <v>126</v>
          </cell>
          <cell r="AR135">
            <v>126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BA135">
            <v>126</v>
          </cell>
          <cell r="BB135">
            <v>126</v>
          </cell>
          <cell r="BC135" t="str">
            <v>HARWICH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L135">
            <v>0</v>
          </cell>
          <cell r="BM135">
            <v>0</v>
          </cell>
          <cell r="BN135">
            <v>0</v>
          </cell>
          <cell r="CA135">
            <v>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12.064329935297682</v>
          </cell>
          <cell r="E136">
            <v>173697</v>
          </cell>
          <cell r="F136">
            <v>0</v>
          </cell>
          <cell r="G136">
            <v>11307</v>
          </cell>
          <cell r="H136">
            <v>185004</v>
          </cell>
          <cell r="J136">
            <v>11307</v>
          </cell>
          <cell r="K136">
            <v>17344.167774417274</v>
          </cell>
          <cell r="L136">
            <v>28651.167774417274</v>
          </cell>
          <cell r="N136">
            <v>156352.83222558274</v>
          </cell>
          <cell r="P136">
            <v>11307</v>
          </cell>
          <cell r="Q136">
            <v>0</v>
          </cell>
          <cell r="R136">
            <v>0</v>
          </cell>
          <cell r="S136">
            <v>17344.167774417274</v>
          </cell>
          <cell r="T136">
            <v>28651.167774417274</v>
          </cell>
          <cell r="V136">
            <v>52631.8</v>
          </cell>
          <cell r="Y136">
            <v>127</v>
          </cell>
          <cell r="Z136">
            <v>12.064329935297682</v>
          </cell>
          <cell r="AA136">
            <v>0</v>
          </cell>
          <cell r="AD136">
            <v>0</v>
          </cell>
          <cell r="AE136">
            <v>173697</v>
          </cell>
          <cell r="AF136">
            <v>0</v>
          </cell>
          <cell r="AG136">
            <v>0</v>
          </cell>
          <cell r="AH136">
            <v>173697</v>
          </cell>
          <cell r="AI136">
            <v>0</v>
          </cell>
          <cell r="AJ136">
            <v>11307</v>
          </cell>
          <cell r="AK136">
            <v>185004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185004</v>
          </cell>
          <cell r="AR136">
            <v>127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BA136">
            <v>127</v>
          </cell>
          <cell r="BB136">
            <v>127</v>
          </cell>
          <cell r="BC136" t="str">
            <v>HATFIELD</v>
          </cell>
          <cell r="BD136">
            <v>173697</v>
          </cell>
          <cell r="BE136">
            <v>162557</v>
          </cell>
          <cell r="BF136">
            <v>11140</v>
          </cell>
          <cell r="BG136">
            <v>26716.799999999999</v>
          </cell>
          <cell r="BH136">
            <v>3468</v>
          </cell>
          <cell r="BL136">
            <v>0</v>
          </cell>
          <cell r="BM136">
            <v>41324.800000000003</v>
          </cell>
          <cell r="BN136">
            <v>17344.167774417274</v>
          </cell>
          <cell r="CA136">
            <v>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355.66905655957959</v>
          </cell>
          <cell r="E137">
            <v>4252097</v>
          </cell>
          <cell r="F137">
            <v>0</v>
          </cell>
          <cell r="G137">
            <v>333491</v>
          </cell>
          <cell r="H137">
            <v>4585588</v>
          </cell>
          <cell r="J137">
            <v>333491</v>
          </cell>
          <cell r="K137">
            <v>379925.7075017615</v>
          </cell>
          <cell r="L137">
            <v>713416.7075017615</v>
          </cell>
          <cell r="N137">
            <v>3872171.2924982384</v>
          </cell>
          <cell r="P137">
            <v>333491</v>
          </cell>
          <cell r="Q137">
            <v>0</v>
          </cell>
          <cell r="R137">
            <v>0</v>
          </cell>
          <cell r="S137">
            <v>379925.7075017615</v>
          </cell>
          <cell r="T137">
            <v>713416.7075017615</v>
          </cell>
          <cell r="V137">
            <v>997272.2</v>
          </cell>
          <cell r="Y137">
            <v>128</v>
          </cell>
          <cell r="Z137">
            <v>355.66905655957959</v>
          </cell>
          <cell r="AA137">
            <v>0</v>
          </cell>
          <cell r="AD137">
            <v>0</v>
          </cell>
          <cell r="AE137">
            <v>4252097</v>
          </cell>
          <cell r="AF137">
            <v>0</v>
          </cell>
          <cell r="AG137">
            <v>0</v>
          </cell>
          <cell r="AH137">
            <v>4252097</v>
          </cell>
          <cell r="AI137">
            <v>0</v>
          </cell>
          <cell r="AJ137">
            <v>333491</v>
          </cell>
          <cell r="AK137">
            <v>4585588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4585588</v>
          </cell>
          <cell r="AR137">
            <v>128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BA137">
            <v>128</v>
          </cell>
          <cell r="BB137">
            <v>128</v>
          </cell>
          <cell r="BC137" t="str">
            <v>HAVERHILL</v>
          </cell>
          <cell r="BD137">
            <v>4252097</v>
          </cell>
          <cell r="BE137">
            <v>3919272</v>
          </cell>
          <cell r="BF137">
            <v>332825</v>
          </cell>
          <cell r="BG137">
            <v>202828.19999999998</v>
          </cell>
          <cell r="BH137">
            <v>128128</v>
          </cell>
          <cell r="BL137">
            <v>0</v>
          </cell>
          <cell r="BM137">
            <v>663781.19999999995</v>
          </cell>
          <cell r="BN137">
            <v>379925.7075017615</v>
          </cell>
          <cell r="CA137">
            <v>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Y138">
            <v>129</v>
          </cell>
          <cell r="AR138">
            <v>129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BA138">
            <v>129</v>
          </cell>
          <cell r="BB138">
            <v>129</v>
          </cell>
          <cell r="BC138" t="str">
            <v>HAWLEY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L138">
            <v>0</v>
          </cell>
          <cell r="BM138">
            <v>0</v>
          </cell>
          <cell r="BN138">
            <v>0</v>
          </cell>
          <cell r="CA138">
            <v>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Y139">
            <v>130</v>
          </cell>
          <cell r="AR139">
            <v>130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BA139">
            <v>130</v>
          </cell>
          <cell r="BB139">
            <v>130</v>
          </cell>
          <cell r="BC139" t="str">
            <v>HEATH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CA139">
            <v>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14.067237110715368</v>
          </cell>
          <cell r="E140">
            <v>202014</v>
          </cell>
          <cell r="F140">
            <v>0</v>
          </cell>
          <cell r="G140">
            <v>13198</v>
          </cell>
          <cell r="H140">
            <v>215212</v>
          </cell>
          <cell r="J140">
            <v>13198</v>
          </cell>
          <cell r="K140">
            <v>40631.880312596179</v>
          </cell>
          <cell r="L140">
            <v>53829.880312596179</v>
          </cell>
          <cell r="N140">
            <v>161382.11968740381</v>
          </cell>
          <cell r="P140">
            <v>13198</v>
          </cell>
          <cell r="Q140">
            <v>0</v>
          </cell>
          <cell r="R140">
            <v>0</v>
          </cell>
          <cell r="S140">
            <v>40631.880312596179</v>
          </cell>
          <cell r="T140">
            <v>53829.880312596179</v>
          </cell>
          <cell r="V140">
            <v>83172.600000000006</v>
          </cell>
          <cell r="Y140">
            <v>131</v>
          </cell>
          <cell r="Z140">
            <v>14.067237110715368</v>
          </cell>
          <cell r="AA140">
            <v>0</v>
          </cell>
          <cell r="AD140">
            <v>0</v>
          </cell>
          <cell r="AE140">
            <v>202014</v>
          </cell>
          <cell r="AF140">
            <v>0</v>
          </cell>
          <cell r="AG140">
            <v>0</v>
          </cell>
          <cell r="AH140">
            <v>202014</v>
          </cell>
          <cell r="AI140">
            <v>0</v>
          </cell>
          <cell r="AJ140">
            <v>13198</v>
          </cell>
          <cell r="AK140">
            <v>215212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215212</v>
          </cell>
          <cell r="AR140">
            <v>131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BA140">
            <v>131</v>
          </cell>
          <cell r="BB140">
            <v>131</v>
          </cell>
          <cell r="BC140" t="str">
            <v>HINGHAM</v>
          </cell>
          <cell r="BD140">
            <v>202014</v>
          </cell>
          <cell r="BE140">
            <v>170257</v>
          </cell>
          <cell r="BF140">
            <v>31757</v>
          </cell>
          <cell r="BG140">
            <v>38217.599999999999</v>
          </cell>
          <cell r="BH140">
            <v>0</v>
          </cell>
          <cell r="BL140">
            <v>0</v>
          </cell>
          <cell r="BM140">
            <v>69974.600000000006</v>
          </cell>
          <cell r="BN140">
            <v>40631.880312596179</v>
          </cell>
          <cell r="CA140">
            <v>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Y141">
            <v>132</v>
          </cell>
          <cell r="AR141">
            <v>132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BA141">
            <v>132</v>
          </cell>
          <cell r="BB141">
            <v>132</v>
          </cell>
          <cell r="BC141" t="str">
            <v>HINSDALE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L141">
            <v>0</v>
          </cell>
          <cell r="BM141">
            <v>0</v>
          </cell>
          <cell r="BN141">
            <v>0</v>
          </cell>
          <cell r="CA141">
            <v>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45.801414584204444</v>
          </cell>
          <cell r="E142">
            <v>696390</v>
          </cell>
          <cell r="F142">
            <v>0</v>
          </cell>
          <cell r="G142">
            <v>42951</v>
          </cell>
          <cell r="H142">
            <v>739341</v>
          </cell>
          <cell r="J142">
            <v>42951</v>
          </cell>
          <cell r="K142">
            <v>102582</v>
          </cell>
          <cell r="L142">
            <v>145533</v>
          </cell>
          <cell r="N142">
            <v>593808</v>
          </cell>
          <cell r="P142">
            <v>42951</v>
          </cell>
          <cell r="Q142">
            <v>0</v>
          </cell>
          <cell r="R142">
            <v>0</v>
          </cell>
          <cell r="S142">
            <v>102582</v>
          </cell>
          <cell r="T142">
            <v>145533</v>
          </cell>
          <cell r="V142">
            <v>206143.8</v>
          </cell>
          <cell r="Y142">
            <v>133</v>
          </cell>
          <cell r="Z142">
            <v>45.801414584204444</v>
          </cell>
          <cell r="AA142">
            <v>0</v>
          </cell>
          <cell r="AD142">
            <v>0</v>
          </cell>
          <cell r="AE142">
            <v>696390</v>
          </cell>
          <cell r="AF142">
            <v>0</v>
          </cell>
          <cell r="AG142">
            <v>0</v>
          </cell>
          <cell r="AH142">
            <v>696390</v>
          </cell>
          <cell r="AI142">
            <v>0</v>
          </cell>
          <cell r="AJ142">
            <v>42951</v>
          </cell>
          <cell r="AK142">
            <v>739341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739341</v>
          </cell>
          <cell r="AR142">
            <v>133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BA142">
            <v>133</v>
          </cell>
          <cell r="BB142">
            <v>133</v>
          </cell>
          <cell r="BC142" t="str">
            <v>HOLBROOK</v>
          </cell>
          <cell r="BD142">
            <v>696390</v>
          </cell>
          <cell r="BE142">
            <v>593808</v>
          </cell>
          <cell r="BF142">
            <v>102582</v>
          </cell>
          <cell r="BG142">
            <v>0</v>
          </cell>
          <cell r="BH142">
            <v>60610.8</v>
          </cell>
          <cell r="BL142">
            <v>0</v>
          </cell>
          <cell r="BM142">
            <v>163192.79999999999</v>
          </cell>
          <cell r="BN142">
            <v>102582</v>
          </cell>
          <cell r="CA142">
            <v>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Y143">
            <v>134</v>
          </cell>
          <cell r="AR143">
            <v>134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BA143">
            <v>134</v>
          </cell>
          <cell r="BB143">
            <v>134</v>
          </cell>
          <cell r="BC143" t="str">
            <v>HOLDEN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L143">
            <v>0</v>
          </cell>
          <cell r="BM143">
            <v>0</v>
          </cell>
          <cell r="BN143">
            <v>0</v>
          </cell>
          <cell r="CA143">
            <v>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7</v>
          </cell>
          <cell r="E144">
            <v>113057</v>
          </cell>
          <cell r="F144">
            <v>0</v>
          </cell>
          <cell r="G144">
            <v>6566</v>
          </cell>
          <cell r="H144">
            <v>119623</v>
          </cell>
          <cell r="J144">
            <v>6566</v>
          </cell>
          <cell r="K144">
            <v>22270.905319674574</v>
          </cell>
          <cell r="L144">
            <v>28836.905319674574</v>
          </cell>
          <cell r="N144">
            <v>90786.094680325419</v>
          </cell>
          <cell r="P144">
            <v>6566</v>
          </cell>
          <cell r="Q144">
            <v>0</v>
          </cell>
          <cell r="R144">
            <v>0</v>
          </cell>
          <cell r="S144">
            <v>22270.905319674574</v>
          </cell>
          <cell r="T144">
            <v>28836.905319674574</v>
          </cell>
          <cell r="V144">
            <v>59968.600000000006</v>
          </cell>
          <cell r="Y144">
            <v>135</v>
          </cell>
          <cell r="Z144">
            <v>7</v>
          </cell>
          <cell r="AA144">
            <v>0</v>
          </cell>
          <cell r="AD144">
            <v>0</v>
          </cell>
          <cell r="AE144">
            <v>113057</v>
          </cell>
          <cell r="AF144">
            <v>0</v>
          </cell>
          <cell r="AG144">
            <v>0</v>
          </cell>
          <cell r="AH144">
            <v>113057</v>
          </cell>
          <cell r="AI144">
            <v>0</v>
          </cell>
          <cell r="AJ144">
            <v>6566</v>
          </cell>
          <cell r="AK144">
            <v>119623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119623</v>
          </cell>
          <cell r="AR144">
            <v>135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BA144">
            <v>135</v>
          </cell>
          <cell r="BB144">
            <v>135</v>
          </cell>
          <cell r="BC144" t="str">
            <v>HOLLAND</v>
          </cell>
          <cell r="BD144">
            <v>113057</v>
          </cell>
          <cell r="BE144">
            <v>92766</v>
          </cell>
          <cell r="BF144">
            <v>20291</v>
          </cell>
          <cell r="BG144">
            <v>8526</v>
          </cell>
          <cell r="BH144">
            <v>24585.600000000002</v>
          </cell>
          <cell r="BL144">
            <v>0</v>
          </cell>
          <cell r="BM144">
            <v>53402.600000000006</v>
          </cell>
          <cell r="BN144">
            <v>22270.905319674574</v>
          </cell>
          <cell r="CA144">
            <v>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19.139090470139134</v>
          </cell>
          <cell r="E145">
            <v>264888</v>
          </cell>
          <cell r="F145">
            <v>0</v>
          </cell>
          <cell r="G145">
            <v>17945</v>
          </cell>
          <cell r="H145">
            <v>282833</v>
          </cell>
          <cell r="J145">
            <v>17945</v>
          </cell>
          <cell r="K145">
            <v>14743.955033261353</v>
          </cell>
          <cell r="L145">
            <v>32688.955033261351</v>
          </cell>
          <cell r="N145">
            <v>250144.04496673864</v>
          </cell>
          <cell r="P145">
            <v>17945</v>
          </cell>
          <cell r="Q145">
            <v>0</v>
          </cell>
          <cell r="R145">
            <v>0</v>
          </cell>
          <cell r="S145">
            <v>14743.955033261353</v>
          </cell>
          <cell r="T145">
            <v>32688.955033261351</v>
          </cell>
          <cell r="V145">
            <v>92682.4</v>
          </cell>
          <cell r="Y145">
            <v>136</v>
          </cell>
          <cell r="Z145">
            <v>19.139090470139134</v>
          </cell>
          <cell r="AA145">
            <v>0</v>
          </cell>
          <cell r="AD145">
            <v>0</v>
          </cell>
          <cell r="AE145">
            <v>264888</v>
          </cell>
          <cell r="AF145">
            <v>0</v>
          </cell>
          <cell r="AG145">
            <v>0</v>
          </cell>
          <cell r="AH145">
            <v>264888</v>
          </cell>
          <cell r="AI145">
            <v>0</v>
          </cell>
          <cell r="AJ145">
            <v>17945</v>
          </cell>
          <cell r="AK145">
            <v>282833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282833</v>
          </cell>
          <cell r="AR145">
            <v>136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BA145">
            <v>136</v>
          </cell>
          <cell r="BB145">
            <v>136</v>
          </cell>
          <cell r="BC145" t="str">
            <v>HOLLISTON</v>
          </cell>
          <cell r="BD145">
            <v>264888</v>
          </cell>
          <cell r="BE145">
            <v>265804</v>
          </cell>
          <cell r="BF145">
            <v>0</v>
          </cell>
          <cell r="BG145">
            <v>63491.399999999994</v>
          </cell>
          <cell r="BH145">
            <v>11246</v>
          </cell>
          <cell r="BL145">
            <v>0</v>
          </cell>
          <cell r="BM145">
            <v>74737.399999999994</v>
          </cell>
          <cell r="BN145">
            <v>14743.955033261353</v>
          </cell>
          <cell r="CA145">
            <v>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840.11692392178134</v>
          </cell>
          <cell r="E146">
            <v>11646408</v>
          </cell>
          <cell r="F146">
            <v>476477</v>
          </cell>
          <cell r="G146">
            <v>787734</v>
          </cell>
          <cell r="H146">
            <v>12910619</v>
          </cell>
          <cell r="J146">
            <v>787734</v>
          </cell>
          <cell r="K146">
            <v>1173527.2884918358</v>
          </cell>
          <cell r="L146">
            <v>1961261.2884918358</v>
          </cell>
          <cell r="N146">
            <v>10949357.711508164</v>
          </cell>
          <cell r="P146">
            <v>787734</v>
          </cell>
          <cell r="Q146">
            <v>0</v>
          </cell>
          <cell r="R146">
            <v>0</v>
          </cell>
          <cell r="S146">
            <v>1173527.2884918358</v>
          </cell>
          <cell r="T146">
            <v>1961261.2884918358</v>
          </cell>
          <cell r="V146">
            <v>2329616.2000000002</v>
          </cell>
          <cell r="Y146">
            <v>137</v>
          </cell>
          <cell r="Z146">
            <v>840.11692392178134</v>
          </cell>
          <cell r="AA146">
            <v>0</v>
          </cell>
          <cell r="AD146">
            <v>0</v>
          </cell>
          <cell r="AE146">
            <v>11646408</v>
          </cell>
          <cell r="AF146">
            <v>0</v>
          </cell>
          <cell r="AG146">
            <v>0</v>
          </cell>
          <cell r="AH146">
            <v>11646408</v>
          </cell>
          <cell r="AI146">
            <v>476477</v>
          </cell>
          <cell r="AJ146">
            <v>787734</v>
          </cell>
          <cell r="AK146">
            <v>12910619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12910619</v>
          </cell>
          <cell r="AR146">
            <v>137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BA146">
            <v>137</v>
          </cell>
          <cell r="BB146">
            <v>137</v>
          </cell>
          <cell r="BC146" t="str">
            <v>HOLYOKE</v>
          </cell>
          <cell r="BD146">
            <v>11646408</v>
          </cell>
          <cell r="BE146">
            <v>10514572</v>
          </cell>
          <cell r="BF146">
            <v>1131836</v>
          </cell>
          <cell r="BG146">
            <v>179533.8</v>
          </cell>
          <cell r="BH146">
            <v>230512.40000000002</v>
          </cell>
          <cell r="BL146">
            <v>0</v>
          </cell>
          <cell r="BM146">
            <v>1541882.2000000002</v>
          </cell>
          <cell r="BN146">
            <v>1173527.2884918358</v>
          </cell>
          <cell r="CA146">
            <v>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7.3954802259887007</v>
          </cell>
          <cell r="E147">
            <v>126792</v>
          </cell>
          <cell r="F147">
            <v>0</v>
          </cell>
          <cell r="G147">
            <v>6930</v>
          </cell>
          <cell r="H147">
            <v>133722</v>
          </cell>
          <cell r="J147">
            <v>6930</v>
          </cell>
          <cell r="K147">
            <v>37420.855807693224</v>
          </cell>
          <cell r="L147">
            <v>44350.855807693224</v>
          </cell>
          <cell r="N147">
            <v>89371.144192306776</v>
          </cell>
          <cell r="P147">
            <v>6930</v>
          </cell>
          <cell r="Q147">
            <v>0</v>
          </cell>
          <cell r="R147">
            <v>0</v>
          </cell>
          <cell r="S147">
            <v>37420.855807693224</v>
          </cell>
          <cell r="T147">
            <v>44350.855807693224</v>
          </cell>
          <cell r="V147">
            <v>78550.399999999994</v>
          </cell>
          <cell r="Y147">
            <v>138</v>
          </cell>
          <cell r="Z147">
            <v>7.3954802259887007</v>
          </cell>
          <cell r="AA147">
            <v>0</v>
          </cell>
          <cell r="AD147">
            <v>0</v>
          </cell>
          <cell r="AE147">
            <v>126792</v>
          </cell>
          <cell r="AF147">
            <v>0</v>
          </cell>
          <cell r="AG147">
            <v>0</v>
          </cell>
          <cell r="AH147">
            <v>126792</v>
          </cell>
          <cell r="AI147">
            <v>0</v>
          </cell>
          <cell r="AJ147">
            <v>6930</v>
          </cell>
          <cell r="AK147">
            <v>133722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133722</v>
          </cell>
          <cell r="AR147">
            <v>138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BA147">
            <v>138</v>
          </cell>
          <cell r="BB147">
            <v>138</v>
          </cell>
          <cell r="BC147" t="str">
            <v>HOPEDALE</v>
          </cell>
          <cell r="BD147">
            <v>126792</v>
          </cell>
          <cell r="BE147">
            <v>99715</v>
          </cell>
          <cell r="BF147">
            <v>27077</v>
          </cell>
          <cell r="BG147">
            <v>44543.4</v>
          </cell>
          <cell r="BH147">
            <v>0</v>
          </cell>
          <cell r="BL147">
            <v>0</v>
          </cell>
          <cell r="BM147">
            <v>71620.399999999994</v>
          </cell>
          <cell r="BN147">
            <v>37420.855807693224</v>
          </cell>
          <cell r="CA147">
            <v>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15.091156421739361</v>
          </cell>
          <cell r="E148">
            <v>219010</v>
          </cell>
          <cell r="F148">
            <v>0</v>
          </cell>
          <cell r="G148">
            <v>14148</v>
          </cell>
          <cell r="H148">
            <v>233158</v>
          </cell>
          <cell r="J148">
            <v>14148</v>
          </cell>
          <cell r="K148">
            <v>17224.64747707003</v>
          </cell>
          <cell r="L148">
            <v>31372.64747707003</v>
          </cell>
          <cell r="N148">
            <v>201785.35252292996</v>
          </cell>
          <cell r="P148">
            <v>14148</v>
          </cell>
          <cell r="Q148">
            <v>0</v>
          </cell>
          <cell r="R148">
            <v>0</v>
          </cell>
          <cell r="S148">
            <v>17224.64747707003</v>
          </cell>
          <cell r="T148">
            <v>31372.64747707003</v>
          </cell>
          <cell r="V148">
            <v>46650.6</v>
          </cell>
          <cell r="Y148">
            <v>139</v>
          </cell>
          <cell r="Z148">
            <v>15.091156421739361</v>
          </cell>
          <cell r="AA148">
            <v>0</v>
          </cell>
          <cell r="AD148">
            <v>0</v>
          </cell>
          <cell r="AE148">
            <v>219010</v>
          </cell>
          <cell r="AF148">
            <v>0</v>
          </cell>
          <cell r="AG148">
            <v>0</v>
          </cell>
          <cell r="AH148">
            <v>219010</v>
          </cell>
          <cell r="AI148">
            <v>0</v>
          </cell>
          <cell r="AJ148">
            <v>14148</v>
          </cell>
          <cell r="AK148">
            <v>233158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233158</v>
          </cell>
          <cell r="AR148">
            <v>139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BA148">
            <v>139</v>
          </cell>
          <cell r="BB148">
            <v>139</v>
          </cell>
          <cell r="BC148" t="str">
            <v>HOPKINTON</v>
          </cell>
          <cell r="BD148">
            <v>219010</v>
          </cell>
          <cell r="BE148">
            <v>203256</v>
          </cell>
          <cell r="BF148">
            <v>15754</v>
          </cell>
          <cell r="BG148">
            <v>6333</v>
          </cell>
          <cell r="BH148">
            <v>10415.6</v>
          </cell>
          <cell r="BL148">
            <v>0</v>
          </cell>
          <cell r="BM148">
            <v>32502.6</v>
          </cell>
          <cell r="BN148">
            <v>17224.64747707003</v>
          </cell>
          <cell r="CA148">
            <v>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Y149">
            <v>140</v>
          </cell>
          <cell r="AR149">
            <v>140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BA149">
            <v>140</v>
          </cell>
          <cell r="BB149">
            <v>140</v>
          </cell>
          <cell r="BC149" t="str">
            <v>HUBBARDSTON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L149">
            <v>0</v>
          </cell>
          <cell r="BM149">
            <v>0</v>
          </cell>
          <cell r="BN149">
            <v>0</v>
          </cell>
          <cell r="CA149">
            <v>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136.44144165352284</v>
          </cell>
          <cell r="E150">
            <v>2155726</v>
          </cell>
          <cell r="F150">
            <v>0</v>
          </cell>
          <cell r="G150">
            <v>127932</v>
          </cell>
          <cell r="H150">
            <v>2283658</v>
          </cell>
          <cell r="J150">
            <v>127932</v>
          </cell>
          <cell r="K150">
            <v>89607.676633518771</v>
          </cell>
          <cell r="L150">
            <v>217539.67663351877</v>
          </cell>
          <cell r="N150">
            <v>2066118.3233664813</v>
          </cell>
          <cell r="P150">
            <v>127932</v>
          </cell>
          <cell r="Q150">
            <v>0</v>
          </cell>
          <cell r="R150">
            <v>0</v>
          </cell>
          <cell r="S150">
            <v>89607.676633518771</v>
          </cell>
          <cell r="T150">
            <v>217539.67663351877</v>
          </cell>
          <cell r="V150">
            <v>418394.8</v>
          </cell>
          <cell r="Y150">
            <v>141</v>
          </cell>
          <cell r="Z150">
            <v>136.44144165352284</v>
          </cell>
          <cell r="AA150">
            <v>0</v>
          </cell>
          <cell r="AD150">
            <v>0</v>
          </cell>
          <cell r="AE150">
            <v>2155726</v>
          </cell>
          <cell r="AF150">
            <v>0</v>
          </cell>
          <cell r="AG150">
            <v>0</v>
          </cell>
          <cell r="AH150">
            <v>2155726</v>
          </cell>
          <cell r="AI150">
            <v>0</v>
          </cell>
          <cell r="AJ150">
            <v>127932</v>
          </cell>
          <cell r="AK150">
            <v>2283658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2283658</v>
          </cell>
          <cell r="AR150">
            <v>141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BA150">
            <v>141</v>
          </cell>
          <cell r="BB150">
            <v>141</v>
          </cell>
          <cell r="BC150" t="str">
            <v>HUDSON</v>
          </cell>
          <cell r="BD150">
            <v>2155726</v>
          </cell>
          <cell r="BE150">
            <v>2105756</v>
          </cell>
          <cell r="BF150">
            <v>49970</v>
          </cell>
          <cell r="BG150">
            <v>170690.4</v>
          </cell>
          <cell r="BH150">
            <v>69802.400000000009</v>
          </cell>
          <cell r="BL150">
            <v>0</v>
          </cell>
          <cell r="BM150">
            <v>290462.8</v>
          </cell>
          <cell r="BN150">
            <v>89607.676633518771</v>
          </cell>
          <cell r="CA150">
            <v>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32.217782217782208</v>
          </cell>
          <cell r="E151">
            <v>604916</v>
          </cell>
          <cell r="F151">
            <v>0</v>
          </cell>
          <cell r="G151">
            <v>30212</v>
          </cell>
          <cell r="H151">
            <v>635128</v>
          </cell>
          <cell r="J151">
            <v>30212</v>
          </cell>
          <cell r="K151">
            <v>40386.597730495057</v>
          </cell>
          <cell r="L151">
            <v>70598.597730495065</v>
          </cell>
          <cell r="N151">
            <v>564529.40226950496</v>
          </cell>
          <cell r="P151">
            <v>30212</v>
          </cell>
          <cell r="Q151">
            <v>0</v>
          </cell>
          <cell r="R151">
            <v>0</v>
          </cell>
          <cell r="S151">
            <v>40386.597730495057</v>
          </cell>
          <cell r="T151">
            <v>70598.597730495065</v>
          </cell>
          <cell r="V151">
            <v>85809.4</v>
          </cell>
          <cell r="Y151">
            <v>142</v>
          </cell>
          <cell r="Z151">
            <v>32.217782217782208</v>
          </cell>
          <cell r="AA151">
            <v>0</v>
          </cell>
          <cell r="AD151">
            <v>0</v>
          </cell>
          <cell r="AE151">
            <v>604916</v>
          </cell>
          <cell r="AF151">
            <v>0</v>
          </cell>
          <cell r="AG151">
            <v>0</v>
          </cell>
          <cell r="AH151">
            <v>604916</v>
          </cell>
          <cell r="AI151">
            <v>0</v>
          </cell>
          <cell r="AJ151">
            <v>30212</v>
          </cell>
          <cell r="AK151">
            <v>635128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635128</v>
          </cell>
          <cell r="AR151">
            <v>142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BA151">
            <v>142</v>
          </cell>
          <cell r="BB151">
            <v>142</v>
          </cell>
          <cell r="BC151" t="str">
            <v>HULL</v>
          </cell>
          <cell r="BD151">
            <v>604916</v>
          </cell>
          <cell r="BE151">
            <v>569130</v>
          </cell>
          <cell r="BF151">
            <v>35786</v>
          </cell>
          <cell r="BG151">
            <v>19811.399999999998</v>
          </cell>
          <cell r="BH151">
            <v>0</v>
          </cell>
          <cell r="BL151">
            <v>0</v>
          </cell>
          <cell r="BM151">
            <v>55597.399999999994</v>
          </cell>
          <cell r="BN151">
            <v>40386.597730495057</v>
          </cell>
          <cell r="CA151">
            <v>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Y152">
            <v>143</v>
          </cell>
          <cell r="AR152">
            <v>143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BA152">
            <v>143</v>
          </cell>
          <cell r="BB152">
            <v>143</v>
          </cell>
          <cell r="BC152" t="str">
            <v>HUNTINGTON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L152">
            <v>0</v>
          </cell>
          <cell r="BM152">
            <v>0</v>
          </cell>
          <cell r="BN152">
            <v>0</v>
          </cell>
          <cell r="CA152">
            <v>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Y153">
            <v>144</v>
          </cell>
          <cell r="AR153">
            <v>144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BA153">
            <v>144</v>
          </cell>
          <cell r="BB153">
            <v>144</v>
          </cell>
          <cell r="BC153" t="str">
            <v>IPSWICH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L153">
            <v>0</v>
          </cell>
          <cell r="BM153">
            <v>0</v>
          </cell>
          <cell r="BN153">
            <v>0</v>
          </cell>
          <cell r="CA153">
            <v>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20.302870645336398</v>
          </cell>
          <cell r="E154">
            <v>260471</v>
          </cell>
          <cell r="F154">
            <v>0</v>
          </cell>
          <cell r="G154">
            <v>19037</v>
          </cell>
          <cell r="H154">
            <v>279508</v>
          </cell>
          <cell r="J154">
            <v>19037</v>
          </cell>
          <cell r="K154">
            <v>37955.350241146007</v>
          </cell>
          <cell r="L154">
            <v>56992.350241146007</v>
          </cell>
          <cell r="N154">
            <v>222515.64975885401</v>
          </cell>
          <cell r="P154">
            <v>19037</v>
          </cell>
          <cell r="Q154">
            <v>0</v>
          </cell>
          <cell r="R154">
            <v>0</v>
          </cell>
          <cell r="S154">
            <v>37955.350241146007</v>
          </cell>
          <cell r="T154">
            <v>56992.350241146007</v>
          </cell>
          <cell r="V154">
            <v>107410.6</v>
          </cell>
          <cell r="Y154">
            <v>145</v>
          </cell>
          <cell r="Z154">
            <v>20.302870645336398</v>
          </cell>
          <cell r="AA154">
            <v>0</v>
          </cell>
          <cell r="AD154">
            <v>0</v>
          </cell>
          <cell r="AE154">
            <v>260471</v>
          </cell>
          <cell r="AF154">
            <v>0</v>
          </cell>
          <cell r="AG154">
            <v>0</v>
          </cell>
          <cell r="AH154">
            <v>260471</v>
          </cell>
          <cell r="AI154">
            <v>0</v>
          </cell>
          <cell r="AJ154">
            <v>19037</v>
          </cell>
          <cell r="AK154">
            <v>279508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279508</v>
          </cell>
          <cell r="AR154">
            <v>145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BA154">
            <v>145</v>
          </cell>
          <cell r="BB154">
            <v>145</v>
          </cell>
          <cell r="BC154" t="str">
            <v>KINGSTON</v>
          </cell>
          <cell r="BD154">
            <v>260471</v>
          </cell>
          <cell r="BE154">
            <v>230717</v>
          </cell>
          <cell r="BF154">
            <v>29754</v>
          </cell>
          <cell r="BG154">
            <v>35317.199999999997</v>
          </cell>
          <cell r="BH154">
            <v>23302.400000000001</v>
          </cell>
          <cell r="BL154">
            <v>0</v>
          </cell>
          <cell r="BM154">
            <v>88373.6</v>
          </cell>
          <cell r="BN154">
            <v>37955.350241146007</v>
          </cell>
          <cell r="CA154">
            <v>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Y155">
            <v>146</v>
          </cell>
          <cell r="AR155">
            <v>146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BA155">
            <v>146</v>
          </cell>
          <cell r="BB155">
            <v>146</v>
          </cell>
          <cell r="BC155" t="str">
            <v>LAKEVILLE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L155">
            <v>0</v>
          </cell>
          <cell r="BM155">
            <v>0</v>
          </cell>
          <cell r="BN155">
            <v>0</v>
          </cell>
          <cell r="CA155">
            <v>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Y156">
            <v>147</v>
          </cell>
          <cell r="AR156">
            <v>147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BA156">
            <v>147</v>
          </cell>
          <cell r="BB156">
            <v>147</v>
          </cell>
          <cell r="BC156" t="str">
            <v>LANCASTER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L156">
            <v>0</v>
          </cell>
          <cell r="BM156">
            <v>0</v>
          </cell>
          <cell r="BN156">
            <v>0</v>
          </cell>
          <cell r="CA156">
            <v>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Y157">
            <v>148</v>
          </cell>
          <cell r="AR157">
            <v>148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BA157">
            <v>148</v>
          </cell>
          <cell r="BB157">
            <v>148</v>
          </cell>
          <cell r="BC157" t="str">
            <v>LANESBOROUGH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L157">
            <v>0</v>
          </cell>
          <cell r="BM157">
            <v>0</v>
          </cell>
          <cell r="BN157">
            <v>0</v>
          </cell>
          <cell r="CA157">
            <v>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2009.2096182526038</v>
          </cell>
          <cell r="E158">
            <v>28311147</v>
          </cell>
          <cell r="F158">
            <v>829256</v>
          </cell>
          <cell r="G158">
            <v>1883933</v>
          </cell>
          <cell r="H158">
            <v>31024336</v>
          </cell>
          <cell r="J158">
            <v>1883933</v>
          </cell>
          <cell r="K158">
            <v>4068086.257665772</v>
          </cell>
          <cell r="L158">
            <v>5952019.257665772</v>
          </cell>
          <cell r="N158">
            <v>25072316.742334228</v>
          </cell>
          <cell r="P158">
            <v>1883933</v>
          </cell>
          <cell r="Q158">
            <v>0</v>
          </cell>
          <cell r="R158">
            <v>0</v>
          </cell>
          <cell r="S158">
            <v>4068086.257665772</v>
          </cell>
          <cell r="T158">
            <v>5952019.257665772</v>
          </cell>
          <cell r="V158">
            <v>8284986.4000000004</v>
          </cell>
          <cell r="Y158">
            <v>149</v>
          </cell>
          <cell r="Z158">
            <v>2009.2096182526038</v>
          </cell>
          <cell r="AA158">
            <v>0</v>
          </cell>
          <cell r="AD158">
            <v>0</v>
          </cell>
          <cell r="AE158">
            <v>28311147</v>
          </cell>
          <cell r="AF158">
            <v>0</v>
          </cell>
          <cell r="AG158">
            <v>0</v>
          </cell>
          <cell r="AH158">
            <v>28311147</v>
          </cell>
          <cell r="AI158">
            <v>829256</v>
          </cell>
          <cell r="AJ158">
            <v>1883933</v>
          </cell>
          <cell r="AK158">
            <v>31024336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31024336</v>
          </cell>
          <cell r="AR158">
            <v>149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BA158">
            <v>149</v>
          </cell>
          <cell r="BB158">
            <v>149</v>
          </cell>
          <cell r="BC158" t="str">
            <v>LAWRENCE</v>
          </cell>
          <cell r="BD158">
            <v>28311147</v>
          </cell>
          <cell r="BE158">
            <v>24552625</v>
          </cell>
          <cell r="BF158">
            <v>3758522</v>
          </cell>
          <cell r="BG158">
            <v>1333066.2</v>
          </cell>
          <cell r="BH158">
            <v>1309465.2000000002</v>
          </cell>
          <cell r="BL158">
            <v>0</v>
          </cell>
          <cell r="BM158">
            <v>6401053.4000000004</v>
          </cell>
          <cell r="BN158">
            <v>4068086.257665772</v>
          </cell>
          <cell r="CA158">
            <v>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451.6</v>
          </cell>
          <cell r="Y159">
            <v>150</v>
          </cell>
          <cell r="AR159">
            <v>150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BA159">
            <v>150</v>
          </cell>
          <cell r="BB159">
            <v>150</v>
          </cell>
          <cell r="BC159" t="str">
            <v>LEE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451.6</v>
          </cell>
          <cell r="BL159">
            <v>0</v>
          </cell>
          <cell r="BM159">
            <v>451.6</v>
          </cell>
          <cell r="BN159">
            <v>0</v>
          </cell>
          <cell r="CA159">
            <v>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22.165845330815852</v>
          </cell>
          <cell r="E160">
            <v>303684</v>
          </cell>
          <cell r="F160">
            <v>0</v>
          </cell>
          <cell r="G160">
            <v>20778</v>
          </cell>
          <cell r="H160">
            <v>324462</v>
          </cell>
          <cell r="J160">
            <v>20778</v>
          </cell>
          <cell r="K160">
            <v>53305.823226737433</v>
          </cell>
          <cell r="L160">
            <v>74083.823226737441</v>
          </cell>
          <cell r="N160">
            <v>250378.17677326256</v>
          </cell>
          <cell r="P160">
            <v>20778</v>
          </cell>
          <cell r="Q160">
            <v>0</v>
          </cell>
          <cell r="R160">
            <v>0</v>
          </cell>
          <cell r="S160">
            <v>53305.823226737433</v>
          </cell>
          <cell r="T160">
            <v>74083.823226737441</v>
          </cell>
          <cell r="V160">
            <v>110577.8</v>
          </cell>
          <cell r="Y160">
            <v>151</v>
          </cell>
          <cell r="Z160">
            <v>22.165845330815852</v>
          </cell>
          <cell r="AA160">
            <v>0</v>
          </cell>
          <cell r="AD160">
            <v>0</v>
          </cell>
          <cell r="AE160">
            <v>303684</v>
          </cell>
          <cell r="AF160">
            <v>0</v>
          </cell>
          <cell r="AG160">
            <v>0</v>
          </cell>
          <cell r="AH160">
            <v>303684</v>
          </cell>
          <cell r="AI160">
            <v>0</v>
          </cell>
          <cell r="AJ160">
            <v>20778</v>
          </cell>
          <cell r="AK160">
            <v>324462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324462</v>
          </cell>
          <cell r="AR160">
            <v>151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BA160">
            <v>151</v>
          </cell>
          <cell r="BB160">
            <v>151</v>
          </cell>
          <cell r="BC160" t="str">
            <v>LEICESTER</v>
          </cell>
          <cell r="BD160">
            <v>303684</v>
          </cell>
          <cell r="BE160">
            <v>254840</v>
          </cell>
          <cell r="BF160">
            <v>48844</v>
          </cell>
          <cell r="BG160">
            <v>19213.8</v>
          </cell>
          <cell r="BH160">
            <v>21742</v>
          </cell>
          <cell r="BL160">
            <v>0</v>
          </cell>
          <cell r="BM160">
            <v>89799.8</v>
          </cell>
          <cell r="BN160">
            <v>53305.823226737433</v>
          </cell>
          <cell r="CA160">
            <v>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0.97580645161290336</v>
          </cell>
          <cell r="E161">
            <v>25599</v>
          </cell>
          <cell r="F161">
            <v>0</v>
          </cell>
          <cell r="G161">
            <v>917</v>
          </cell>
          <cell r="H161">
            <v>26516</v>
          </cell>
          <cell r="J161">
            <v>917</v>
          </cell>
          <cell r="K161">
            <v>3672.5084036581593</v>
          </cell>
          <cell r="L161">
            <v>4589.5084036581593</v>
          </cell>
          <cell r="N161">
            <v>21926.491596341839</v>
          </cell>
          <cell r="P161">
            <v>917</v>
          </cell>
          <cell r="Q161">
            <v>0</v>
          </cell>
          <cell r="R161">
            <v>0</v>
          </cell>
          <cell r="S161">
            <v>3672.5084036581593</v>
          </cell>
          <cell r="T161">
            <v>4589.5084036581593</v>
          </cell>
          <cell r="V161">
            <v>16731.8</v>
          </cell>
          <cell r="Y161">
            <v>152</v>
          </cell>
          <cell r="Z161">
            <v>0.97580645161290336</v>
          </cell>
          <cell r="AA161">
            <v>0</v>
          </cell>
          <cell r="AD161">
            <v>0</v>
          </cell>
          <cell r="AE161">
            <v>25599</v>
          </cell>
          <cell r="AF161">
            <v>0</v>
          </cell>
          <cell r="AG161">
            <v>0</v>
          </cell>
          <cell r="AH161">
            <v>25599</v>
          </cell>
          <cell r="AI161">
            <v>0</v>
          </cell>
          <cell r="AJ161">
            <v>917</v>
          </cell>
          <cell r="AK161">
            <v>26516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26516</v>
          </cell>
          <cell r="AR161">
            <v>152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BA161">
            <v>152</v>
          </cell>
          <cell r="BB161">
            <v>152</v>
          </cell>
          <cell r="BC161" t="str">
            <v>LENOX</v>
          </cell>
          <cell r="BD161">
            <v>25599</v>
          </cell>
          <cell r="BE161">
            <v>26358</v>
          </cell>
          <cell r="BF161">
            <v>0</v>
          </cell>
          <cell r="BG161">
            <v>15814.8</v>
          </cell>
          <cell r="BH161">
            <v>0</v>
          </cell>
          <cell r="BL161">
            <v>0</v>
          </cell>
          <cell r="BM161">
            <v>15814.8</v>
          </cell>
          <cell r="BN161">
            <v>3672.5084036581593</v>
          </cell>
          <cell r="CA161">
            <v>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92.011207138420929</v>
          </cell>
          <cell r="E162">
            <v>1091112</v>
          </cell>
          <cell r="F162">
            <v>0</v>
          </cell>
          <cell r="G162">
            <v>86272</v>
          </cell>
          <cell r="H162">
            <v>1177384</v>
          </cell>
          <cell r="J162">
            <v>86272</v>
          </cell>
          <cell r="K162">
            <v>98271.844373109721</v>
          </cell>
          <cell r="L162">
            <v>184543.84437310972</v>
          </cell>
          <cell r="N162">
            <v>992840.15562689025</v>
          </cell>
          <cell r="P162">
            <v>86272</v>
          </cell>
          <cell r="Q162">
            <v>0</v>
          </cell>
          <cell r="R162">
            <v>0</v>
          </cell>
          <cell r="S162">
            <v>98271.844373109721</v>
          </cell>
          <cell r="T162">
            <v>184543.84437310972</v>
          </cell>
          <cell r="V162">
            <v>199372.59999999998</v>
          </cell>
          <cell r="Y162">
            <v>153</v>
          </cell>
          <cell r="Z162">
            <v>92.011207138420929</v>
          </cell>
          <cell r="AA162">
            <v>0</v>
          </cell>
          <cell r="AD162">
            <v>0</v>
          </cell>
          <cell r="AE162">
            <v>1091112</v>
          </cell>
          <cell r="AF162">
            <v>0</v>
          </cell>
          <cell r="AG162">
            <v>0</v>
          </cell>
          <cell r="AH162">
            <v>1091112</v>
          </cell>
          <cell r="AI162">
            <v>0</v>
          </cell>
          <cell r="AJ162">
            <v>86272</v>
          </cell>
          <cell r="AK162">
            <v>1177384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1177384</v>
          </cell>
          <cell r="AR162">
            <v>153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BA162">
            <v>153</v>
          </cell>
          <cell r="BB162">
            <v>153</v>
          </cell>
          <cell r="BC162" t="str">
            <v>LEOMINSTER</v>
          </cell>
          <cell r="BD162">
            <v>1091112</v>
          </cell>
          <cell r="BE162">
            <v>996330</v>
          </cell>
          <cell r="BF162">
            <v>94782</v>
          </cell>
          <cell r="BG162">
            <v>15028.199999999999</v>
          </cell>
          <cell r="BH162">
            <v>3290.4</v>
          </cell>
          <cell r="BL162">
            <v>0</v>
          </cell>
          <cell r="BM162">
            <v>113100.59999999999</v>
          </cell>
          <cell r="BN162">
            <v>98271.844373109721</v>
          </cell>
          <cell r="CA162">
            <v>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6.4888888888888898</v>
          </cell>
          <cell r="E163">
            <v>138061</v>
          </cell>
          <cell r="F163">
            <v>0</v>
          </cell>
          <cell r="G163">
            <v>6083</v>
          </cell>
          <cell r="H163">
            <v>144144</v>
          </cell>
          <cell r="J163">
            <v>6083</v>
          </cell>
          <cell r="K163">
            <v>14929.235265763995</v>
          </cell>
          <cell r="L163">
            <v>21012.235265763993</v>
          </cell>
          <cell r="N163">
            <v>123131.764734236</v>
          </cell>
          <cell r="P163">
            <v>6083</v>
          </cell>
          <cell r="Q163">
            <v>0</v>
          </cell>
          <cell r="R163">
            <v>0</v>
          </cell>
          <cell r="S163">
            <v>14929.235265763995</v>
          </cell>
          <cell r="T163">
            <v>21012.235265763993</v>
          </cell>
          <cell r="V163">
            <v>45502.6</v>
          </cell>
          <cell r="Y163">
            <v>154</v>
          </cell>
          <cell r="Z163">
            <v>6.4888888888888898</v>
          </cell>
          <cell r="AA163">
            <v>0</v>
          </cell>
          <cell r="AD163">
            <v>0</v>
          </cell>
          <cell r="AE163">
            <v>138061</v>
          </cell>
          <cell r="AF163">
            <v>0</v>
          </cell>
          <cell r="AG163">
            <v>0</v>
          </cell>
          <cell r="AH163">
            <v>138061</v>
          </cell>
          <cell r="AI163">
            <v>0</v>
          </cell>
          <cell r="AJ163">
            <v>6083</v>
          </cell>
          <cell r="AK163">
            <v>144144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144144</v>
          </cell>
          <cell r="AR163">
            <v>154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BA163">
            <v>154</v>
          </cell>
          <cell r="BB163">
            <v>154</v>
          </cell>
          <cell r="BC163" t="str">
            <v>LEVERETT</v>
          </cell>
          <cell r="BD163">
            <v>138061</v>
          </cell>
          <cell r="BE163">
            <v>125364</v>
          </cell>
          <cell r="BF163">
            <v>12697</v>
          </cell>
          <cell r="BG163">
            <v>9612.6</v>
          </cell>
          <cell r="BH163">
            <v>17110</v>
          </cell>
          <cell r="BL163">
            <v>0</v>
          </cell>
          <cell r="BM163">
            <v>39419.599999999999</v>
          </cell>
          <cell r="BN163">
            <v>14929.235265763995</v>
          </cell>
          <cell r="CA163">
            <v>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2.1459611451942746</v>
          </cell>
          <cell r="E164">
            <v>43093</v>
          </cell>
          <cell r="F164">
            <v>0</v>
          </cell>
          <cell r="G164">
            <v>2012</v>
          </cell>
          <cell r="H164">
            <v>45105</v>
          </cell>
          <cell r="J164">
            <v>2012</v>
          </cell>
          <cell r="K164">
            <v>8355</v>
          </cell>
          <cell r="L164">
            <v>10367</v>
          </cell>
          <cell r="N164">
            <v>34738</v>
          </cell>
          <cell r="P164">
            <v>2012</v>
          </cell>
          <cell r="Q164">
            <v>0</v>
          </cell>
          <cell r="R164">
            <v>0</v>
          </cell>
          <cell r="S164">
            <v>8355</v>
          </cell>
          <cell r="T164">
            <v>10367</v>
          </cell>
          <cell r="V164">
            <v>12673.4</v>
          </cell>
          <cell r="Y164">
            <v>155</v>
          </cell>
          <cell r="Z164">
            <v>2.1459611451942746</v>
          </cell>
          <cell r="AA164">
            <v>0</v>
          </cell>
          <cell r="AD164">
            <v>0</v>
          </cell>
          <cell r="AE164">
            <v>43093</v>
          </cell>
          <cell r="AF164">
            <v>0</v>
          </cell>
          <cell r="AG164">
            <v>0</v>
          </cell>
          <cell r="AH164">
            <v>43093</v>
          </cell>
          <cell r="AI164">
            <v>0</v>
          </cell>
          <cell r="AJ164">
            <v>2012</v>
          </cell>
          <cell r="AK164">
            <v>45105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45105</v>
          </cell>
          <cell r="AR164">
            <v>155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BA164">
            <v>155</v>
          </cell>
          <cell r="BB164">
            <v>155</v>
          </cell>
          <cell r="BC164" t="str">
            <v>LEXINGTON</v>
          </cell>
          <cell r="BD164">
            <v>43093</v>
          </cell>
          <cell r="BE164">
            <v>34738</v>
          </cell>
          <cell r="BF164">
            <v>8355</v>
          </cell>
          <cell r="BG164">
            <v>0</v>
          </cell>
          <cell r="BH164">
            <v>2306.4</v>
          </cell>
          <cell r="BL164">
            <v>0</v>
          </cell>
          <cell r="BM164">
            <v>10661.4</v>
          </cell>
          <cell r="BN164">
            <v>8355</v>
          </cell>
          <cell r="CA164">
            <v>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Y165">
            <v>156</v>
          </cell>
          <cell r="AR165">
            <v>156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BA165">
            <v>156</v>
          </cell>
          <cell r="BB165">
            <v>156</v>
          </cell>
          <cell r="BC165" t="str">
            <v>LEYDEN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L165">
            <v>0</v>
          </cell>
          <cell r="BM165">
            <v>0</v>
          </cell>
          <cell r="BN165">
            <v>0</v>
          </cell>
          <cell r="CA165">
            <v>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Y166">
            <v>157</v>
          </cell>
          <cell r="AR166">
            <v>157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BA166">
            <v>157</v>
          </cell>
          <cell r="BB166">
            <v>157</v>
          </cell>
          <cell r="BC166" t="str">
            <v>LINCOLN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L166">
            <v>0</v>
          </cell>
          <cell r="BM166">
            <v>0</v>
          </cell>
          <cell r="BN166">
            <v>0</v>
          </cell>
          <cell r="CA166">
            <v>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54.399177632869574</v>
          </cell>
          <cell r="E167">
            <v>887700</v>
          </cell>
          <cell r="F167">
            <v>0</v>
          </cell>
          <cell r="G167">
            <v>51011</v>
          </cell>
          <cell r="H167">
            <v>938711</v>
          </cell>
          <cell r="J167">
            <v>51011</v>
          </cell>
          <cell r="K167">
            <v>40650</v>
          </cell>
          <cell r="L167">
            <v>91661</v>
          </cell>
          <cell r="N167">
            <v>847050</v>
          </cell>
          <cell r="P167">
            <v>51011</v>
          </cell>
          <cell r="Q167">
            <v>0</v>
          </cell>
          <cell r="R167">
            <v>0</v>
          </cell>
          <cell r="S167">
            <v>40650</v>
          </cell>
          <cell r="T167">
            <v>91661</v>
          </cell>
          <cell r="V167">
            <v>117074.6</v>
          </cell>
          <cell r="Y167">
            <v>158</v>
          </cell>
          <cell r="Z167">
            <v>54.399177632869574</v>
          </cell>
          <cell r="AA167">
            <v>0</v>
          </cell>
          <cell r="AD167">
            <v>0</v>
          </cell>
          <cell r="AE167">
            <v>887700</v>
          </cell>
          <cell r="AF167">
            <v>0</v>
          </cell>
          <cell r="AG167">
            <v>0</v>
          </cell>
          <cell r="AH167">
            <v>887700</v>
          </cell>
          <cell r="AI167">
            <v>0</v>
          </cell>
          <cell r="AJ167">
            <v>51011</v>
          </cell>
          <cell r="AK167">
            <v>938711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938711</v>
          </cell>
          <cell r="AR167">
            <v>158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BA167">
            <v>158</v>
          </cell>
          <cell r="BB167">
            <v>158</v>
          </cell>
          <cell r="BC167" t="str">
            <v>LITTLETON</v>
          </cell>
          <cell r="BD167">
            <v>887700</v>
          </cell>
          <cell r="BE167">
            <v>847050</v>
          </cell>
          <cell r="BF167">
            <v>40650</v>
          </cell>
          <cell r="BG167">
            <v>0</v>
          </cell>
          <cell r="BH167">
            <v>25413.600000000002</v>
          </cell>
          <cell r="BL167">
            <v>0</v>
          </cell>
          <cell r="BM167">
            <v>66063.600000000006</v>
          </cell>
          <cell r="BN167">
            <v>40650</v>
          </cell>
          <cell r="CA167">
            <v>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10.437710437710443</v>
          </cell>
          <cell r="E168">
            <v>159234</v>
          </cell>
          <cell r="F168">
            <v>0</v>
          </cell>
          <cell r="G168">
            <v>9786</v>
          </cell>
          <cell r="H168">
            <v>169020</v>
          </cell>
          <cell r="J168">
            <v>9786</v>
          </cell>
          <cell r="K168">
            <v>13022</v>
          </cell>
          <cell r="L168">
            <v>22808</v>
          </cell>
          <cell r="N168">
            <v>146212</v>
          </cell>
          <cell r="P168">
            <v>9786</v>
          </cell>
          <cell r="Q168">
            <v>0</v>
          </cell>
          <cell r="R168">
            <v>0</v>
          </cell>
          <cell r="S168">
            <v>13022</v>
          </cell>
          <cell r="T168">
            <v>22808</v>
          </cell>
          <cell r="V168">
            <v>44671.199999999997</v>
          </cell>
          <cell r="Y168">
            <v>159</v>
          </cell>
          <cell r="Z168">
            <v>10.437710437710443</v>
          </cell>
          <cell r="AA168">
            <v>0</v>
          </cell>
          <cell r="AD168">
            <v>0</v>
          </cell>
          <cell r="AE168">
            <v>159234</v>
          </cell>
          <cell r="AF168">
            <v>0</v>
          </cell>
          <cell r="AG168">
            <v>0</v>
          </cell>
          <cell r="AH168">
            <v>159234</v>
          </cell>
          <cell r="AI168">
            <v>0</v>
          </cell>
          <cell r="AJ168">
            <v>9786</v>
          </cell>
          <cell r="AK168">
            <v>169020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169020</v>
          </cell>
          <cell r="AR168">
            <v>159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BA168">
            <v>159</v>
          </cell>
          <cell r="BB168">
            <v>159</v>
          </cell>
          <cell r="BC168" t="str">
            <v>LONGMEADOW</v>
          </cell>
          <cell r="BD168">
            <v>159234</v>
          </cell>
          <cell r="BE168">
            <v>146212</v>
          </cell>
          <cell r="BF168">
            <v>13022</v>
          </cell>
          <cell r="BG168">
            <v>0</v>
          </cell>
          <cell r="BH168">
            <v>21863.200000000001</v>
          </cell>
          <cell r="BL168">
            <v>0</v>
          </cell>
          <cell r="BM168">
            <v>34885.199999999997</v>
          </cell>
          <cell r="BN168">
            <v>13022</v>
          </cell>
          <cell r="CA168">
            <v>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2090.4528394641934</v>
          </cell>
          <cell r="E169">
            <v>28134505</v>
          </cell>
          <cell r="F169">
            <v>0</v>
          </cell>
          <cell r="G169">
            <v>1960113</v>
          </cell>
          <cell r="H169">
            <v>30094618</v>
          </cell>
          <cell r="J169">
            <v>1960113</v>
          </cell>
          <cell r="K169">
            <v>4285656.1447091876</v>
          </cell>
          <cell r="L169">
            <v>6245769.1447091876</v>
          </cell>
          <cell r="N169">
            <v>23848848.855290812</v>
          </cell>
          <cell r="P169">
            <v>1960113</v>
          </cell>
          <cell r="Q169">
            <v>0</v>
          </cell>
          <cell r="R169">
            <v>0</v>
          </cell>
          <cell r="S169">
            <v>4285656.1447091876</v>
          </cell>
          <cell r="T169">
            <v>6245769.1447091876</v>
          </cell>
          <cell r="V169">
            <v>8163623.4000000004</v>
          </cell>
          <cell r="Y169">
            <v>160</v>
          </cell>
          <cell r="Z169">
            <v>2090.4528394641934</v>
          </cell>
          <cell r="AA169">
            <v>0</v>
          </cell>
          <cell r="AD169">
            <v>0</v>
          </cell>
          <cell r="AE169">
            <v>28134505</v>
          </cell>
          <cell r="AF169">
            <v>0</v>
          </cell>
          <cell r="AG169">
            <v>0</v>
          </cell>
          <cell r="AH169">
            <v>28134505</v>
          </cell>
          <cell r="AI169">
            <v>0</v>
          </cell>
          <cell r="AJ169">
            <v>1960113</v>
          </cell>
          <cell r="AK169">
            <v>30094618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30094618</v>
          </cell>
          <cell r="AR169">
            <v>160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BA169">
            <v>160</v>
          </cell>
          <cell r="BB169">
            <v>160</v>
          </cell>
          <cell r="BC169" t="str">
            <v>LOWELL</v>
          </cell>
          <cell r="BD169">
            <v>28134505</v>
          </cell>
          <cell r="BE169">
            <v>24299047</v>
          </cell>
          <cell r="BF169">
            <v>3835458</v>
          </cell>
          <cell r="BG169">
            <v>1938673.2</v>
          </cell>
          <cell r="BH169">
            <v>429379.2</v>
          </cell>
          <cell r="BL169">
            <v>0</v>
          </cell>
          <cell r="BM169">
            <v>6203510.4000000004</v>
          </cell>
          <cell r="BN169">
            <v>4285656.1447091876</v>
          </cell>
          <cell r="CA169">
            <v>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30.054501075971476</v>
          </cell>
          <cell r="E170">
            <v>562402</v>
          </cell>
          <cell r="F170">
            <v>0</v>
          </cell>
          <cell r="G170">
            <v>28182</v>
          </cell>
          <cell r="H170">
            <v>590584</v>
          </cell>
          <cell r="J170">
            <v>28182</v>
          </cell>
          <cell r="K170">
            <v>130256.59984549991</v>
          </cell>
          <cell r="L170">
            <v>158438.59984549991</v>
          </cell>
          <cell r="N170">
            <v>432145.40015450009</v>
          </cell>
          <cell r="P170">
            <v>28182</v>
          </cell>
          <cell r="Q170">
            <v>0</v>
          </cell>
          <cell r="R170">
            <v>0</v>
          </cell>
          <cell r="S170">
            <v>130256.59984549991</v>
          </cell>
          <cell r="T170">
            <v>158438.59984549991</v>
          </cell>
          <cell r="V170">
            <v>223591.8</v>
          </cell>
          <cell r="Y170">
            <v>161</v>
          </cell>
          <cell r="Z170">
            <v>30.054501075971476</v>
          </cell>
          <cell r="AA170">
            <v>0</v>
          </cell>
          <cell r="AD170">
            <v>0</v>
          </cell>
          <cell r="AE170">
            <v>562402</v>
          </cell>
          <cell r="AF170">
            <v>0</v>
          </cell>
          <cell r="AG170">
            <v>0</v>
          </cell>
          <cell r="AH170">
            <v>562402</v>
          </cell>
          <cell r="AI170">
            <v>0</v>
          </cell>
          <cell r="AJ170">
            <v>28182</v>
          </cell>
          <cell r="AK170">
            <v>590584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590584</v>
          </cell>
          <cell r="AR170">
            <v>161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BA170">
            <v>161</v>
          </cell>
          <cell r="BB170">
            <v>161</v>
          </cell>
          <cell r="BC170" t="str">
            <v>LUDLOW</v>
          </cell>
          <cell r="BD170">
            <v>562402</v>
          </cell>
          <cell r="BE170">
            <v>448298</v>
          </cell>
          <cell r="BF170">
            <v>114104</v>
          </cell>
          <cell r="BG170">
            <v>69557.399999999994</v>
          </cell>
          <cell r="BH170">
            <v>11748.400000000001</v>
          </cell>
          <cell r="BL170">
            <v>0</v>
          </cell>
          <cell r="BM170">
            <v>195409.8</v>
          </cell>
          <cell r="BN170">
            <v>130256.59984549991</v>
          </cell>
          <cell r="CA170">
            <v>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28.011185589830465</v>
          </cell>
          <cell r="E171">
            <v>362144</v>
          </cell>
          <cell r="F171">
            <v>0</v>
          </cell>
          <cell r="G171">
            <v>26264</v>
          </cell>
          <cell r="H171">
            <v>388408</v>
          </cell>
          <cell r="J171">
            <v>26264</v>
          </cell>
          <cell r="K171">
            <v>14152.475234387184</v>
          </cell>
          <cell r="L171">
            <v>40416.475234387181</v>
          </cell>
          <cell r="N171">
            <v>347991.52476561279</v>
          </cell>
          <cell r="P171">
            <v>26264</v>
          </cell>
          <cell r="Q171">
            <v>0</v>
          </cell>
          <cell r="R171">
            <v>0</v>
          </cell>
          <cell r="S171">
            <v>14152.475234387184</v>
          </cell>
          <cell r="T171">
            <v>40416.475234387181</v>
          </cell>
          <cell r="V171">
            <v>59029</v>
          </cell>
          <cell r="Y171">
            <v>162</v>
          </cell>
          <cell r="Z171">
            <v>28.011185589830465</v>
          </cell>
          <cell r="AA171">
            <v>0</v>
          </cell>
          <cell r="AD171">
            <v>0</v>
          </cell>
          <cell r="AE171">
            <v>362144</v>
          </cell>
          <cell r="AF171">
            <v>0</v>
          </cell>
          <cell r="AG171">
            <v>0</v>
          </cell>
          <cell r="AH171">
            <v>362144</v>
          </cell>
          <cell r="AI171">
            <v>0</v>
          </cell>
          <cell r="AJ171">
            <v>26264</v>
          </cell>
          <cell r="AK171">
            <v>388408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388408</v>
          </cell>
          <cell r="AR171">
            <v>162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BA171">
            <v>162</v>
          </cell>
          <cell r="BB171">
            <v>162</v>
          </cell>
          <cell r="BC171" t="str">
            <v>LUNENBURG</v>
          </cell>
          <cell r="BD171">
            <v>362144</v>
          </cell>
          <cell r="BE171">
            <v>350474</v>
          </cell>
          <cell r="BF171">
            <v>11670</v>
          </cell>
          <cell r="BG171">
            <v>10690.199999999999</v>
          </cell>
          <cell r="BH171">
            <v>10404.800000000001</v>
          </cell>
          <cell r="BL171">
            <v>0</v>
          </cell>
          <cell r="BM171">
            <v>32765</v>
          </cell>
          <cell r="BN171">
            <v>14152.475234387184</v>
          </cell>
          <cell r="CA171">
            <v>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1835.4423189364452</v>
          </cell>
          <cell r="E172">
            <v>25845054</v>
          </cell>
          <cell r="F172">
            <v>628946</v>
          </cell>
          <cell r="G172">
            <v>1720998</v>
          </cell>
          <cell r="H172">
            <v>28194998</v>
          </cell>
          <cell r="J172">
            <v>1720998</v>
          </cell>
          <cell r="K172">
            <v>4567310.0910972971</v>
          </cell>
          <cell r="L172">
            <v>6288308.0910972971</v>
          </cell>
          <cell r="N172">
            <v>21906689.908902705</v>
          </cell>
          <cell r="P172">
            <v>1720998</v>
          </cell>
          <cell r="Q172">
            <v>0</v>
          </cell>
          <cell r="R172">
            <v>0</v>
          </cell>
          <cell r="S172">
            <v>4567310.0910972971</v>
          </cell>
          <cell r="T172">
            <v>6288308.0910972971</v>
          </cell>
          <cell r="V172">
            <v>7605360</v>
          </cell>
          <cell r="Y172">
            <v>163</v>
          </cell>
          <cell r="Z172">
            <v>1835.4423189364452</v>
          </cell>
          <cell r="AA172">
            <v>0</v>
          </cell>
          <cell r="AD172">
            <v>0</v>
          </cell>
          <cell r="AE172">
            <v>25845054</v>
          </cell>
          <cell r="AF172">
            <v>0</v>
          </cell>
          <cell r="AG172">
            <v>0</v>
          </cell>
          <cell r="AH172">
            <v>25845054</v>
          </cell>
          <cell r="AI172">
            <v>628946</v>
          </cell>
          <cell r="AJ172">
            <v>1720998</v>
          </cell>
          <cell r="AK172">
            <v>28194998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28194998</v>
          </cell>
          <cell r="AR172">
            <v>163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BA172">
            <v>163</v>
          </cell>
          <cell r="BB172">
            <v>163</v>
          </cell>
          <cell r="BC172" t="str">
            <v>LYNN</v>
          </cell>
          <cell r="BD172">
            <v>25845054</v>
          </cell>
          <cell r="BE172">
            <v>21439334</v>
          </cell>
          <cell r="BF172">
            <v>4405720</v>
          </cell>
          <cell r="BG172">
            <v>695850</v>
          </cell>
          <cell r="BH172">
            <v>782792</v>
          </cell>
          <cell r="BL172">
            <v>0</v>
          </cell>
          <cell r="BM172">
            <v>5884362</v>
          </cell>
          <cell r="BN172">
            <v>4567310.0910972971</v>
          </cell>
          <cell r="CA172">
            <v>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4.1508603646937585</v>
          </cell>
          <cell r="E173">
            <v>77558</v>
          </cell>
          <cell r="F173">
            <v>0</v>
          </cell>
          <cell r="G173">
            <v>3887</v>
          </cell>
          <cell r="H173">
            <v>81445</v>
          </cell>
          <cell r="J173">
            <v>3887</v>
          </cell>
          <cell r="K173">
            <v>877</v>
          </cell>
          <cell r="L173">
            <v>4764</v>
          </cell>
          <cell r="N173">
            <v>76681</v>
          </cell>
          <cell r="P173">
            <v>3887</v>
          </cell>
          <cell r="Q173">
            <v>0</v>
          </cell>
          <cell r="R173">
            <v>0</v>
          </cell>
          <cell r="S173">
            <v>877</v>
          </cell>
          <cell r="T173">
            <v>4764</v>
          </cell>
          <cell r="V173">
            <v>20091.599999999999</v>
          </cell>
          <cell r="Y173">
            <v>164</v>
          </cell>
          <cell r="Z173">
            <v>4.1508603646937585</v>
          </cell>
          <cell r="AA173">
            <v>0</v>
          </cell>
          <cell r="AD173">
            <v>0</v>
          </cell>
          <cell r="AE173">
            <v>77558</v>
          </cell>
          <cell r="AF173">
            <v>0</v>
          </cell>
          <cell r="AG173">
            <v>0</v>
          </cell>
          <cell r="AH173">
            <v>77558</v>
          </cell>
          <cell r="AI173">
            <v>0</v>
          </cell>
          <cell r="AJ173">
            <v>3887</v>
          </cell>
          <cell r="AK173">
            <v>81445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81445</v>
          </cell>
          <cell r="AR173">
            <v>164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BA173">
            <v>164</v>
          </cell>
          <cell r="BB173">
            <v>164</v>
          </cell>
          <cell r="BC173" t="str">
            <v>LYNNFIELD</v>
          </cell>
          <cell r="BD173">
            <v>77558</v>
          </cell>
          <cell r="BE173">
            <v>76681</v>
          </cell>
          <cell r="BF173">
            <v>877</v>
          </cell>
          <cell r="BG173">
            <v>0</v>
          </cell>
          <cell r="BH173">
            <v>15327.6</v>
          </cell>
          <cell r="BL173">
            <v>0</v>
          </cell>
          <cell r="BM173">
            <v>16204.6</v>
          </cell>
          <cell r="BN173">
            <v>877</v>
          </cell>
          <cell r="CA173">
            <v>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876.93339008744522</v>
          </cell>
          <cell r="E174">
            <v>9927230.106699992</v>
          </cell>
          <cell r="F174">
            <v>84053</v>
          </cell>
          <cell r="G174">
            <v>743330</v>
          </cell>
          <cell r="H174">
            <v>10754613.106699992</v>
          </cell>
          <cell r="J174">
            <v>743330</v>
          </cell>
          <cell r="K174">
            <v>420052.99703866849</v>
          </cell>
          <cell r="L174">
            <v>1163382.9970386685</v>
          </cell>
          <cell r="N174">
            <v>9591230.1096613239</v>
          </cell>
          <cell r="P174">
            <v>822271</v>
          </cell>
          <cell r="Q174">
            <v>1181884.8933000185</v>
          </cell>
          <cell r="R174">
            <v>78941</v>
          </cell>
          <cell r="S174">
            <v>420052.99703866849</v>
          </cell>
          <cell r="T174">
            <v>2345267.8903386872</v>
          </cell>
          <cell r="V174">
            <v>2539965.3590663024</v>
          </cell>
          <cell r="Y174">
            <v>165</v>
          </cell>
          <cell r="Z174">
            <v>876.93339008744522</v>
          </cell>
          <cell r="AA174">
            <v>0</v>
          </cell>
          <cell r="AD174">
            <v>84.191891343082332</v>
          </cell>
          <cell r="AE174">
            <v>11030174</v>
          </cell>
          <cell r="AF174">
            <v>1102943.8933000187</v>
          </cell>
          <cell r="AG174">
            <v>0</v>
          </cell>
          <cell r="AH174">
            <v>9927230.106699992</v>
          </cell>
          <cell r="AI174">
            <v>84053</v>
          </cell>
          <cell r="AJ174">
            <v>743330</v>
          </cell>
          <cell r="AK174">
            <v>10754613.106699988</v>
          </cell>
          <cell r="AL174">
            <v>1102943.8933000187</v>
          </cell>
          <cell r="AM174">
            <v>0</v>
          </cell>
          <cell r="AN174">
            <v>78941</v>
          </cell>
          <cell r="AO174">
            <v>1181884.8933000185</v>
          </cell>
          <cell r="AP174">
            <v>11936498</v>
          </cell>
          <cell r="AR174">
            <v>165</v>
          </cell>
          <cell r="AS174">
            <v>84.191891343082332</v>
          </cell>
          <cell r="AT174">
            <v>1102943.8933000187</v>
          </cell>
          <cell r="AU174">
            <v>0</v>
          </cell>
          <cell r="AV174">
            <v>78941</v>
          </cell>
          <cell r="AW174">
            <v>1181884.8933000187</v>
          </cell>
          <cell r="BA174">
            <v>165</v>
          </cell>
          <cell r="BB174">
            <v>165</v>
          </cell>
          <cell r="BC174" t="str">
            <v>MALDEN</v>
          </cell>
          <cell r="BD174">
            <v>9927230.106699992</v>
          </cell>
          <cell r="BE174">
            <v>9546856</v>
          </cell>
          <cell r="BF174">
            <v>380374.10669999197</v>
          </cell>
          <cell r="BG174">
            <v>170867.87719887568</v>
          </cell>
          <cell r="BH174">
            <v>63508.481867416209</v>
          </cell>
          <cell r="BL174">
            <v>0</v>
          </cell>
          <cell r="BM174">
            <v>614750.4657662838</v>
          </cell>
          <cell r="BN174">
            <v>420052.99703866849</v>
          </cell>
          <cell r="CA174">
            <v>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Y175">
            <v>166</v>
          </cell>
          <cell r="AR175">
            <v>166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BA175">
            <v>166</v>
          </cell>
          <cell r="BB175">
            <v>166</v>
          </cell>
          <cell r="BC175" t="str">
            <v>MANCHESTER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L175">
            <v>0</v>
          </cell>
          <cell r="BM175">
            <v>0</v>
          </cell>
          <cell r="BN175">
            <v>0</v>
          </cell>
          <cell r="CA175">
            <v>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74.392833702724445</v>
          </cell>
          <cell r="E176">
            <v>1173810</v>
          </cell>
          <cell r="F176">
            <v>0</v>
          </cell>
          <cell r="G176">
            <v>69750</v>
          </cell>
          <cell r="H176">
            <v>1243560</v>
          </cell>
          <cell r="J176">
            <v>69750</v>
          </cell>
          <cell r="K176">
            <v>53552.681057795409</v>
          </cell>
          <cell r="L176">
            <v>123302.68105779542</v>
          </cell>
          <cell r="N176">
            <v>1120257.3189422046</v>
          </cell>
          <cell r="P176">
            <v>69750</v>
          </cell>
          <cell r="Q176">
            <v>0</v>
          </cell>
          <cell r="R176">
            <v>0</v>
          </cell>
          <cell r="S176">
            <v>53552.681057795409</v>
          </cell>
          <cell r="T176">
            <v>123302.68105779542</v>
          </cell>
          <cell r="V176">
            <v>140158</v>
          </cell>
          <cell r="Y176">
            <v>167</v>
          </cell>
          <cell r="Z176">
            <v>74.392833702724445</v>
          </cell>
          <cell r="AA176">
            <v>0</v>
          </cell>
          <cell r="AD176">
            <v>0</v>
          </cell>
          <cell r="AE176">
            <v>1173810</v>
          </cell>
          <cell r="AF176">
            <v>0</v>
          </cell>
          <cell r="AG176">
            <v>0</v>
          </cell>
          <cell r="AH176">
            <v>1173810</v>
          </cell>
          <cell r="AI176">
            <v>0</v>
          </cell>
          <cell r="AJ176">
            <v>69750</v>
          </cell>
          <cell r="AK176">
            <v>1243560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1243560</v>
          </cell>
          <cell r="AR176">
            <v>167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BA176">
            <v>167</v>
          </cell>
          <cell r="BB176">
            <v>167</v>
          </cell>
          <cell r="BC176" t="str">
            <v>MANSFIELD</v>
          </cell>
          <cell r="BD176">
            <v>1173810</v>
          </cell>
          <cell r="BE176">
            <v>1123189</v>
          </cell>
          <cell r="BF176">
            <v>50621</v>
          </cell>
          <cell r="BG176">
            <v>12624.6</v>
          </cell>
          <cell r="BH176">
            <v>7162.4000000000005</v>
          </cell>
          <cell r="BL176">
            <v>0</v>
          </cell>
          <cell r="BM176">
            <v>70408</v>
          </cell>
          <cell r="BN176">
            <v>53552.681057795409</v>
          </cell>
          <cell r="CA176">
            <v>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125.71580701506713</v>
          </cell>
          <cell r="E177">
            <v>1928807</v>
          </cell>
          <cell r="F177">
            <v>0</v>
          </cell>
          <cell r="G177">
            <v>117873</v>
          </cell>
          <cell r="H177">
            <v>2046680</v>
          </cell>
          <cell r="J177">
            <v>117873</v>
          </cell>
          <cell r="K177">
            <v>159439</v>
          </cell>
          <cell r="L177">
            <v>277312</v>
          </cell>
          <cell r="N177">
            <v>1769368</v>
          </cell>
          <cell r="P177">
            <v>117873</v>
          </cell>
          <cell r="Q177">
            <v>0</v>
          </cell>
          <cell r="R177">
            <v>0</v>
          </cell>
          <cell r="S177">
            <v>159439</v>
          </cell>
          <cell r="T177">
            <v>277312</v>
          </cell>
          <cell r="V177">
            <v>277312</v>
          </cell>
          <cell r="Y177">
            <v>168</v>
          </cell>
          <cell r="Z177">
            <v>125.71580701506713</v>
          </cell>
          <cell r="AA177">
            <v>0</v>
          </cell>
          <cell r="AD177">
            <v>0</v>
          </cell>
          <cell r="AE177">
            <v>1928807</v>
          </cell>
          <cell r="AF177">
            <v>0</v>
          </cell>
          <cell r="AG177">
            <v>0</v>
          </cell>
          <cell r="AH177">
            <v>1928807</v>
          </cell>
          <cell r="AI177">
            <v>0</v>
          </cell>
          <cell r="AJ177">
            <v>117873</v>
          </cell>
          <cell r="AK177">
            <v>2046680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2046680</v>
          </cell>
          <cell r="AR177">
            <v>168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BA177">
            <v>168</v>
          </cell>
          <cell r="BB177">
            <v>168</v>
          </cell>
          <cell r="BC177" t="str">
            <v>MARBLEHEAD</v>
          </cell>
          <cell r="BD177">
            <v>1928807</v>
          </cell>
          <cell r="BE177">
            <v>1769368</v>
          </cell>
          <cell r="BF177">
            <v>159439</v>
          </cell>
          <cell r="BG177">
            <v>0</v>
          </cell>
          <cell r="BH177">
            <v>0</v>
          </cell>
          <cell r="BL177">
            <v>0</v>
          </cell>
          <cell r="BM177">
            <v>159439</v>
          </cell>
          <cell r="BN177">
            <v>159439</v>
          </cell>
          <cell r="CA177">
            <v>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Y178">
            <v>169</v>
          </cell>
          <cell r="AR178">
            <v>169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BA178">
            <v>169</v>
          </cell>
          <cell r="BB178">
            <v>169</v>
          </cell>
          <cell r="BC178" t="str">
            <v>MARION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L178">
            <v>0</v>
          </cell>
          <cell r="BM178">
            <v>0</v>
          </cell>
          <cell r="BN178">
            <v>0</v>
          </cell>
          <cell r="CA178">
            <v>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555.53068656614721</v>
          </cell>
          <cell r="E179">
            <v>7904389</v>
          </cell>
          <cell r="F179">
            <v>0</v>
          </cell>
          <cell r="G179">
            <v>520895</v>
          </cell>
          <cell r="H179">
            <v>8425284</v>
          </cell>
          <cell r="J179">
            <v>520895</v>
          </cell>
          <cell r="K179">
            <v>384384.84039785695</v>
          </cell>
          <cell r="L179">
            <v>905279.8403978569</v>
          </cell>
          <cell r="N179">
            <v>7520004.1596021429</v>
          </cell>
          <cell r="P179">
            <v>520895</v>
          </cell>
          <cell r="Q179">
            <v>0</v>
          </cell>
          <cell r="R179">
            <v>0</v>
          </cell>
          <cell r="S179">
            <v>384384.84039785695</v>
          </cell>
          <cell r="T179">
            <v>905279.8403978569</v>
          </cell>
          <cell r="V179">
            <v>1036433.2</v>
          </cell>
          <cell r="Y179">
            <v>170</v>
          </cell>
          <cell r="Z179">
            <v>555.53068656614721</v>
          </cell>
          <cell r="AA179">
            <v>0</v>
          </cell>
          <cell r="AD179">
            <v>0</v>
          </cell>
          <cell r="AE179">
            <v>7904389</v>
          </cell>
          <cell r="AF179">
            <v>0</v>
          </cell>
          <cell r="AG179">
            <v>0</v>
          </cell>
          <cell r="AH179">
            <v>7904389</v>
          </cell>
          <cell r="AI179">
            <v>0</v>
          </cell>
          <cell r="AJ179">
            <v>520895</v>
          </cell>
          <cell r="AK179">
            <v>8425284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8425284</v>
          </cell>
          <cell r="AR179">
            <v>170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BA179">
            <v>170</v>
          </cell>
          <cell r="BB179">
            <v>170</v>
          </cell>
          <cell r="BC179" t="str">
            <v>MARLBOROUGH</v>
          </cell>
          <cell r="BD179">
            <v>7904389</v>
          </cell>
          <cell r="BE179">
            <v>7538146</v>
          </cell>
          <cell r="BF179">
            <v>366243</v>
          </cell>
          <cell r="BG179">
            <v>78123.599999999991</v>
          </cell>
          <cell r="BH179">
            <v>71171.600000000006</v>
          </cell>
          <cell r="BL179">
            <v>0</v>
          </cell>
          <cell r="BM179">
            <v>515538.19999999995</v>
          </cell>
          <cell r="BN179">
            <v>384384.84039785695</v>
          </cell>
          <cell r="CA179">
            <v>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22.680073219084527</v>
          </cell>
          <cell r="E180">
            <v>332655</v>
          </cell>
          <cell r="F180">
            <v>0</v>
          </cell>
          <cell r="G180">
            <v>21265</v>
          </cell>
          <cell r="H180">
            <v>353920</v>
          </cell>
          <cell r="J180">
            <v>21265</v>
          </cell>
          <cell r="K180">
            <v>37751</v>
          </cell>
          <cell r="L180">
            <v>59016</v>
          </cell>
          <cell r="N180">
            <v>294904</v>
          </cell>
          <cell r="P180">
            <v>21265</v>
          </cell>
          <cell r="Q180">
            <v>0</v>
          </cell>
          <cell r="R180">
            <v>0</v>
          </cell>
          <cell r="S180">
            <v>37751</v>
          </cell>
          <cell r="T180">
            <v>59016</v>
          </cell>
          <cell r="V180">
            <v>83070.399999999994</v>
          </cell>
          <cell r="Y180">
            <v>171</v>
          </cell>
          <cell r="Z180">
            <v>22.680073219084527</v>
          </cell>
          <cell r="AA180">
            <v>0</v>
          </cell>
          <cell r="AD180">
            <v>0</v>
          </cell>
          <cell r="AE180">
            <v>332655</v>
          </cell>
          <cell r="AF180">
            <v>0</v>
          </cell>
          <cell r="AG180">
            <v>0</v>
          </cell>
          <cell r="AH180">
            <v>332655</v>
          </cell>
          <cell r="AI180">
            <v>0</v>
          </cell>
          <cell r="AJ180">
            <v>21265</v>
          </cell>
          <cell r="AK180">
            <v>353920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353920</v>
          </cell>
          <cell r="AR180">
            <v>171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BA180">
            <v>171</v>
          </cell>
          <cell r="BB180">
            <v>171</v>
          </cell>
          <cell r="BC180" t="str">
            <v>MARSHFIELD</v>
          </cell>
          <cell r="BD180">
            <v>332655</v>
          </cell>
          <cell r="BE180">
            <v>294904</v>
          </cell>
          <cell r="BF180">
            <v>37751</v>
          </cell>
          <cell r="BG180">
            <v>0</v>
          </cell>
          <cell r="BH180">
            <v>24054.400000000001</v>
          </cell>
          <cell r="BL180">
            <v>0</v>
          </cell>
          <cell r="BM180">
            <v>61805.4</v>
          </cell>
          <cell r="BN180">
            <v>37751</v>
          </cell>
          <cell r="CA180">
            <v>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52.229910356714043</v>
          </cell>
          <cell r="E181">
            <v>933485</v>
          </cell>
          <cell r="F181">
            <v>0</v>
          </cell>
          <cell r="G181">
            <v>48978</v>
          </cell>
          <cell r="H181">
            <v>982463</v>
          </cell>
          <cell r="J181">
            <v>48978</v>
          </cell>
          <cell r="K181">
            <v>67248.28049642223</v>
          </cell>
          <cell r="L181">
            <v>116226.28049642223</v>
          </cell>
          <cell r="N181">
            <v>866236.7195035778</v>
          </cell>
          <cell r="P181">
            <v>48978</v>
          </cell>
          <cell r="Q181">
            <v>0</v>
          </cell>
          <cell r="R181">
            <v>0</v>
          </cell>
          <cell r="S181">
            <v>67248.28049642223</v>
          </cell>
          <cell r="T181">
            <v>116226.28049642223</v>
          </cell>
          <cell r="V181">
            <v>157165.4</v>
          </cell>
          <cell r="Y181">
            <v>172</v>
          </cell>
          <cell r="Z181">
            <v>52.229910356714043</v>
          </cell>
          <cell r="AA181">
            <v>0</v>
          </cell>
          <cell r="AD181">
            <v>0</v>
          </cell>
          <cell r="AE181">
            <v>933485</v>
          </cell>
          <cell r="AF181">
            <v>0</v>
          </cell>
          <cell r="AG181">
            <v>0</v>
          </cell>
          <cell r="AH181">
            <v>933485</v>
          </cell>
          <cell r="AI181">
            <v>0</v>
          </cell>
          <cell r="AJ181">
            <v>48978</v>
          </cell>
          <cell r="AK181">
            <v>982463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982463</v>
          </cell>
          <cell r="AR181">
            <v>172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BA181">
            <v>172</v>
          </cell>
          <cell r="BB181">
            <v>172</v>
          </cell>
          <cell r="BC181" t="str">
            <v>MASHPEE</v>
          </cell>
          <cell r="BD181">
            <v>933485</v>
          </cell>
          <cell r="BE181">
            <v>878619</v>
          </cell>
          <cell r="BF181">
            <v>54866</v>
          </cell>
          <cell r="BG181">
            <v>53321.4</v>
          </cell>
          <cell r="BH181">
            <v>0</v>
          </cell>
          <cell r="BL181">
            <v>0</v>
          </cell>
          <cell r="BM181">
            <v>108187.4</v>
          </cell>
          <cell r="BN181">
            <v>67248.28049642223</v>
          </cell>
          <cell r="CA181">
            <v>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1.06544901065449</v>
          </cell>
          <cell r="E182">
            <v>27054</v>
          </cell>
          <cell r="F182">
            <v>0</v>
          </cell>
          <cell r="G182">
            <v>1000</v>
          </cell>
          <cell r="H182">
            <v>28054</v>
          </cell>
          <cell r="J182">
            <v>1000</v>
          </cell>
          <cell r="K182">
            <v>4010.4704453882523</v>
          </cell>
          <cell r="L182">
            <v>5010.4704453882523</v>
          </cell>
          <cell r="N182">
            <v>23043.529554611749</v>
          </cell>
          <cell r="P182">
            <v>1000</v>
          </cell>
          <cell r="Q182">
            <v>0</v>
          </cell>
          <cell r="R182">
            <v>0</v>
          </cell>
          <cell r="S182">
            <v>4010.4704453882523</v>
          </cell>
          <cell r="T182">
            <v>5010.4704453882523</v>
          </cell>
          <cell r="V182">
            <v>17344.400000000001</v>
          </cell>
          <cell r="Y182">
            <v>173</v>
          </cell>
          <cell r="Z182">
            <v>1.06544901065449</v>
          </cell>
          <cell r="AA182">
            <v>0</v>
          </cell>
          <cell r="AD182">
            <v>0</v>
          </cell>
          <cell r="AE182">
            <v>27054</v>
          </cell>
          <cell r="AF182">
            <v>0</v>
          </cell>
          <cell r="AG182">
            <v>0</v>
          </cell>
          <cell r="AH182">
            <v>27054</v>
          </cell>
          <cell r="AI182">
            <v>0</v>
          </cell>
          <cell r="AJ182">
            <v>1000</v>
          </cell>
          <cell r="AK182">
            <v>28054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28054</v>
          </cell>
          <cell r="AR182">
            <v>173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BA182">
            <v>173</v>
          </cell>
          <cell r="BB182">
            <v>173</v>
          </cell>
          <cell r="BC182" t="str">
            <v>MATTAPOISETT</v>
          </cell>
          <cell r="BD182">
            <v>27054</v>
          </cell>
          <cell r="BE182">
            <v>26774</v>
          </cell>
          <cell r="BF182">
            <v>280</v>
          </cell>
          <cell r="BG182">
            <v>16064.4</v>
          </cell>
          <cell r="BH182">
            <v>0</v>
          </cell>
          <cell r="BL182">
            <v>0</v>
          </cell>
          <cell r="BM182">
            <v>16344.4</v>
          </cell>
          <cell r="BN182">
            <v>4010.4704453882523</v>
          </cell>
          <cell r="CA182">
            <v>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64.284735565753678</v>
          </cell>
          <cell r="E183">
            <v>1031633</v>
          </cell>
          <cell r="F183">
            <v>0</v>
          </cell>
          <cell r="G183">
            <v>60276</v>
          </cell>
          <cell r="H183">
            <v>1091909</v>
          </cell>
          <cell r="J183">
            <v>60276</v>
          </cell>
          <cell r="K183">
            <v>45517.656017728819</v>
          </cell>
          <cell r="L183">
            <v>105793.65601772882</v>
          </cell>
          <cell r="N183">
            <v>986115.34398227115</v>
          </cell>
          <cell r="P183">
            <v>60276</v>
          </cell>
          <cell r="Q183">
            <v>0</v>
          </cell>
          <cell r="R183">
            <v>0</v>
          </cell>
          <cell r="S183">
            <v>45517.656017728819</v>
          </cell>
          <cell r="T183">
            <v>105793.65601772882</v>
          </cell>
          <cell r="V183">
            <v>286171.40000000002</v>
          </cell>
          <cell r="Y183">
            <v>174</v>
          </cell>
          <cell r="Z183">
            <v>64.284735565753678</v>
          </cell>
          <cell r="AA183">
            <v>0</v>
          </cell>
          <cell r="AD183">
            <v>0</v>
          </cell>
          <cell r="AE183">
            <v>1031633</v>
          </cell>
          <cell r="AF183">
            <v>0</v>
          </cell>
          <cell r="AG183">
            <v>0</v>
          </cell>
          <cell r="AH183">
            <v>1031633</v>
          </cell>
          <cell r="AI183">
            <v>0</v>
          </cell>
          <cell r="AJ183">
            <v>60276</v>
          </cell>
          <cell r="AK183">
            <v>1091909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1091909</v>
          </cell>
          <cell r="AR183">
            <v>174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BA183">
            <v>174</v>
          </cell>
          <cell r="BB183">
            <v>174</v>
          </cell>
          <cell r="BC183" t="str">
            <v>MAYNARD</v>
          </cell>
          <cell r="BD183">
            <v>1031633</v>
          </cell>
          <cell r="BE183">
            <v>1011836</v>
          </cell>
          <cell r="BF183">
            <v>19797</v>
          </cell>
          <cell r="BG183">
            <v>110760</v>
          </cell>
          <cell r="BH183">
            <v>95338.400000000009</v>
          </cell>
          <cell r="BL183">
            <v>0</v>
          </cell>
          <cell r="BM183">
            <v>225895.40000000002</v>
          </cell>
          <cell r="BN183">
            <v>45517.656017728819</v>
          </cell>
          <cell r="CA183">
            <v>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Y184">
            <v>175</v>
          </cell>
          <cell r="AR184">
            <v>175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BA184">
            <v>175</v>
          </cell>
          <cell r="BB184">
            <v>175</v>
          </cell>
          <cell r="BC184" t="str">
            <v>MEDFIELD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L184">
            <v>0</v>
          </cell>
          <cell r="BM184">
            <v>0</v>
          </cell>
          <cell r="BN184">
            <v>0</v>
          </cell>
          <cell r="CA184">
            <v>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478.45151104089979</v>
          </cell>
          <cell r="E185">
            <v>7325078.6637000069</v>
          </cell>
          <cell r="F185">
            <v>0</v>
          </cell>
          <cell r="G185">
            <v>448632</v>
          </cell>
          <cell r="H185">
            <v>7773710.6637000069</v>
          </cell>
          <cell r="J185">
            <v>448632</v>
          </cell>
          <cell r="K185">
            <v>404532.82162427722</v>
          </cell>
          <cell r="L185">
            <v>853164.82162427716</v>
          </cell>
          <cell r="N185">
            <v>6920545.8420757297</v>
          </cell>
          <cell r="P185">
            <v>448632</v>
          </cell>
          <cell r="Q185">
            <v>0</v>
          </cell>
          <cell r="R185">
            <v>0</v>
          </cell>
          <cell r="S185">
            <v>404532.82162427722</v>
          </cell>
          <cell r="T185">
            <v>853164.82162427716</v>
          </cell>
          <cell r="V185">
            <v>1799429.4637000069</v>
          </cell>
          <cell r="Y185">
            <v>176</v>
          </cell>
          <cell r="Z185">
            <v>478.45151104089979</v>
          </cell>
          <cell r="AA185">
            <v>0</v>
          </cell>
          <cell r="AD185">
            <v>0</v>
          </cell>
          <cell r="AE185">
            <v>7714161</v>
          </cell>
          <cell r="AF185">
            <v>0</v>
          </cell>
          <cell r="AG185">
            <v>389082.33629999927</v>
          </cell>
          <cell r="AH185">
            <v>7325078.6637000069</v>
          </cell>
          <cell r="AI185">
            <v>0</v>
          </cell>
          <cell r="AJ185">
            <v>448632</v>
          </cell>
          <cell r="AK185">
            <v>7773710.6637000069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7773710.6637000069</v>
          </cell>
          <cell r="AR185">
            <v>176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BA185">
            <v>176</v>
          </cell>
          <cell r="BB185">
            <v>176</v>
          </cell>
          <cell r="BC185" t="str">
            <v>MEDFORD</v>
          </cell>
          <cell r="BD185">
            <v>7325078.6637000069</v>
          </cell>
          <cell r="BE185">
            <v>7098383</v>
          </cell>
          <cell r="BF185">
            <v>226695.6637000069</v>
          </cell>
          <cell r="BG185">
            <v>765814.2</v>
          </cell>
          <cell r="BH185">
            <v>358287.60000000003</v>
          </cell>
          <cell r="BL185">
            <v>0</v>
          </cell>
          <cell r="BM185">
            <v>1350797.4637000069</v>
          </cell>
          <cell r="BN185">
            <v>404532.82162427722</v>
          </cell>
          <cell r="CA185">
            <v>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22.106015688359129</v>
          </cell>
          <cell r="E186">
            <v>316190</v>
          </cell>
          <cell r="F186">
            <v>0</v>
          </cell>
          <cell r="G186">
            <v>20730</v>
          </cell>
          <cell r="H186">
            <v>336920</v>
          </cell>
          <cell r="J186">
            <v>20730</v>
          </cell>
          <cell r="K186">
            <v>44347.231357406708</v>
          </cell>
          <cell r="L186">
            <v>65077.231357406708</v>
          </cell>
          <cell r="N186">
            <v>271842.76864259329</v>
          </cell>
          <cell r="P186">
            <v>20730</v>
          </cell>
          <cell r="Q186">
            <v>0</v>
          </cell>
          <cell r="R186">
            <v>0</v>
          </cell>
          <cell r="S186">
            <v>44347.231357406708</v>
          </cell>
          <cell r="T186">
            <v>65077.231357406708</v>
          </cell>
          <cell r="V186">
            <v>119399.4</v>
          </cell>
          <cell r="Y186">
            <v>177</v>
          </cell>
          <cell r="Z186">
            <v>22.106015688359129</v>
          </cell>
          <cell r="AA186">
            <v>0</v>
          </cell>
          <cell r="AD186">
            <v>0</v>
          </cell>
          <cell r="AE186">
            <v>316190</v>
          </cell>
          <cell r="AF186">
            <v>0</v>
          </cell>
          <cell r="AG186">
            <v>0</v>
          </cell>
          <cell r="AH186">
            <v>316190</v>
          </cell>
          <cell r="AI186">
            <v>0</v>
          </cell>
          <cell r="AJ186">
            <v>20730</v>
          </cell>
          <cell r="AK186">
            <v>336920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336920</v>
          </cell>
          <cell r="AR186">
            <v>177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BA186">
            <v>177</v>
          </cell>
          <cell r="BB186">
            <v>177</v>
          </cell>
          <cell r="BC186" t="str">
            <v>MEDWAY</v>
          </cell>
          <cell r="BD186">
            <v>316190</v>
          </cell>
          <cell r="BE186">
            <v>286062</v>
          </cell>
          <cell r="BF186">
            <v>30128</v>
          </cell>
          <cell r="BG186">
            <v>61231.799999999996</v>
          </cell>
          <cell r="BH186">
            <v>7309.6</v>
          </cell>
          <cell r="BL186">
            <v>0</v>
          </cell>
          <cell r="BM186">
            <v>98669.4</v>
          </cell>
          <cell r="BN186">
            <v>44347.231357406708</v>
          </cell>
          <cell r="CA186">
            <v>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261.78631139076361</v>
          </cell>
          <cell r="E187">
            <v>3053643</v>
          </cell>
          <cell r="F187">
            <v>0</v>
          </cell>
          <cell r="G187">
            <v>245465</v>
          </cell>
          <cell r="H187">
            <v>3299108</v>
          </cell>
          <cell r="J187">
            <v>245465</v>
          </cell>
          <cell r="K187">
            <v>273550.07252685912</v>
          </cell>
          <cell r="L187">
            <v>519015.07252685912</v>
          </cell>
          <cell r="N187">
            <v>2780092.9274731409</v>
          </cell>
          <cell r="P187">
            <v>245465</v>
          </cell>
          <cell r="Q187">
            <v>0</v>
          </cell>
          <cell r="R187">
            <v>0</v>
          </cell>
          <cell r="S187">
            <v>273550.07252685912</v>
          </cell>
          <cell r="T187">
            <v>519015.07252685912</v>
          </cell>
          <cell r="V187">
            <v>765401.59999999998</v>
          </cell>
          <cell r="Y187">
            <v>178</v>
          </cell>
          <cell r="Z187">
            <v>261.78631139076361</v>
          </cell>
          <cell r="AA187">
            <v>0</v>
          </cell>
          <cell r="AD187">
            <v>0</v>
          </cell>
          <cell r="AE187">
            <v>3053643</v>
          </cell>
          <cell r="AF187">
            <v>0</v>
          </cell>
          <cell r="AG187">
            <v>0</v>
          </cell>
          <cell r="AH187">
            <v>3053643</v>
          </cell>
          <cell r="AI187">
            <v>0</v>
          </cell>
          <cell r="AJ187">
            <v>245465</v>
          </cell>
          <cell r="AK187">
            <v>3299108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3299108</v>
          </cell>
          <cell r="AR187">
            <v>178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BA187">
            <v>178</v>
          </cell>
          <cell r="BB187">
            <v>178</v>
          </cell>
          <cell r="BC187" t="str">
            <v>MELROSE</v>
          </cell>
          <cell r="BD187">
            <v>3053643</v>
          </cell>
          <cell r="BE187">
            <v>2854614</v>
          </cell>
          <cell r="BF187">
            <v>199029</v>
          </cell>
          <cell r="BG187">
            <v>320907.59999999998</v>
          </cell>
          <cell r="BH187">
            <v>0</v>
          </cell>
          <cell r="BL187">
            <v>0</v>
          </cell>
          <cell r="BM187">
            <v>519936.6</v>
          </cell>
          <cell r="BN187">
            <v>273550.07252685912</v>
          </cell>
          <cell r="CA187">
            <v>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Y188">
            <v>179</v>
          </cell>
          <cell r="AR188">
            <v>179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BA188">
            <v>179</v>
          </cell>
          <cell r="BB188">
            <v>179</v>
          </cell>
          <cell r="BC188" t="str">
            <v>MENDON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L188">
            <v>0</v>
          </cell>
          <cell r="BM188">
            <v>0</v>
          </cell>
          <cell r="BN188">
            <v>0</v>
          </cell>
          <cell r="CA188">
            <v>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Y189">
            <v>180</v>
          </cell>
          <cell r="AR189">
            <v>180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BA189">
            <v>180</v>
          </cell>
          <cell r="BB189">
            <v>180</v>
          </cell>
          <cell r="BC189" t="str">
            <v>MERRIMAC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L189">
            <v>0</v>
          </cell>
          <cell r="BM189">
            <v>0</v>
          </cell>
          <cell r="BN189">
            <v>0</v>
          </cell>
          <cell r="CA189">
            <v>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137.29641036389887</v>
          </cell>
          <cell r="E190">
            <v>1880675</v>
          </cell>
          <cell r="F190">
            <v>0</v>
          </cell>
          <cell r="G190">
            <v>128717</v>
          </cell>
          <cell r="H190">
            <v>2009392</v>
          </cell>
          <cell r="J190">
            <v>128717</v>
          </cell>
          <cell r="K190">
            <v>294586.53016309027</v>
          </cell>
          <cell r="L190">
            <v>423303.53016309027</v>
          </cell>
          <cell r="N190">
            <v>1586088.4698369098</v>
          </cell>
          <cell r="P190">
            <v>128717</v>
          </cell>
          <cell r="Q190">
            <v>0</v>
          </cell>
          <cell r="R190">
            <v>0</v>
          </cell>
          <cell r="S190">
            <v>294586.53016309027</v>
          </cell>
          <cell r="T190">
            <v>423303.53016309027</v>
          </cell>
          <cell r="V190">
            <v>562041</v>
          </cell>
          <cell r="Y190">
            <v>181</v>
          </cell>
          <cell r="Z190">
            <v>137.29641036389887</v>
          </cell>
          <cell r="AA190">
            <v>0</v>
          </cell>
          <cell r="AD190">
            <v>0</v>
          </cell>
          <cell r="AE190">
            <v>1880675</v>
          </cell>
          <cell r="AF190">
            <v>0</v>
          </cell>
          <cell r="AG190">
            <v>0</v>
          </cell>
          <cell r="AH190">
            <v>1880675</v>
          </cell>
          <cell r="AI190">
            <v>0</v>
          </cell>
          <cell r="AJ190">
            <v>128717</v>
          </cell>
          <cell r="AK190">
            <v>2009392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2009392</v>
          </cell>
          <cell r="AR190">
            <v>181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BA190">
            <v>181</v>
          </cell>
          <cell r="BB190">
            <v>181</v>
          </cell>
          <cell r="BC190" t="str">
            <v>METHUEN</v>
          </cell>
          <cell r="BD190">
            <v>1880675</v>
          </cell>
          <cell r="BE190">
            <v>1610188</v>
          </cell>
          <cell r="BF190">
            <v>270487</v>
          </cell>
          <cell r="BG190">
            <v>103779</v>
          </cell>
          <cell r="BH190">
            <v>59058</v>
          </cell>
          <cell r="BL190">
            <v>0</v>
          </cell>
          <cell r="BM190">
            <v>433324</v>
          </cell>
          <cell r="BN190">
            <v>294586.53016309027</v>
          </cell>
          <cell r="CA190">
            <v>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51.075233689735732</v>
          </cell>
          <cell r="E191">
            <v>809399</v>
          </cell>
          <cell r="F191">
            <v>0</v>
          </cell>
          <cell r="G191">
            <v>47881</v>
          </cell>
          <cell r="H191">
            <v>857280</v>
          </cell>
          <cell r="J191">
            <v>47881</v>
          </cell>
          <cell r="K191">
            <v>214426.57757014845</v>
          </cell>
          <cell r="L191">
            <v>262307.57757014845</v>
          </cell>
          <cell r="N191">
            <v>594972.42242985149</v>
          </cell>
          <cell r="P191">
            <v>47881</v>
          </cell>
          <cell r="Q191">
            <v>0</v>
          </cell>
          <cell r="R191">
            <v>0</v>
          </cell>
          <cell r="S191">
            <v>214426.57757014845</v>
          </cell>
          <cell r="T191">
            <v>262307.57757014845</v>
          </cell>
          <cell r="V191">
            <v>338176.8</v>
          </cell>
          <cell r="Y191">
            <v>182</v>
          </cell>
          <cell r="Z191">
            <v>51.075233689735732</v>
          </cell>
          <cell r="AA191">
            <v>0</v>
          </cell>
          <cell r="AD191">
            <v>0</v>
          </cell>
          <cell r="AE191">
            <v>809399</v>
          </cell>
          <cell r="AF191">
            <v>0</v>
          </cell>
          <cell r="AG191">
            <v>0</v>
          </cell>
          <cell r="AH191">
            <v>809399</v>
          </cell>
          <cell r="AI191">
            <v>0</v>
          </cell>
          <cell r="AJ191">
            <v>47881</v>
          </cell>
          <cell r="AK191">
            <v>857280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857280</v>
          </cell>
          <cell r="AR191">
            <v>182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BA191">
            <v>182</v>
          </cell>
          <cell r="BB191">
            <v>182</v>
          </cell>
          <cell r="BC191" t="str">
            <v>MIDDLEBOROUGH</v>
          </cell>
          <cell r="BD191">
            <v>809399</v>
          </cell>
          <cell r="BE191">
            <v>615417</v>
          </cell>
          <cell r="BF191">
            <v>193982</v>
          </cell>
          <cell r="BG191">
            <v>88039.8</v>
          </cell>
          <cell r="BH191">
            <v>8274</v>
          </cell>
          <cell r="BL191">
            <v>0</v>
          </cell>
          <cell r="BM191">
            <v>290295.8</v>
          </cell>
          <cell r="BN191">
            <v>214426.57757014845</v>
          </cell>
          <cell r="CA191">
            <v>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Y192">
            <v>183</v>
          </cell>
          <cell r="AR192">
            <v>183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BA192">
            <v>183</v>
          </cell>
          <cell r="BB192">
            <v>183</v>
          </cell>
          <cell r="BC192" t="str">
            <v>MIDDLEFIELD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L192">
            <v>0</v>
          </cell>
          <cell r="BM192">
            <v>0</v>
          </cell>
          <cell r="BN192">
            <v>0</v>
          </cell>
          <cell r="CA192">
            <v>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2.1072319201995011</v>
          </cell>
          <cell r="E193">
            <v>36624</v>
          </cell>
          <cell r="F193">
            <v>0</v>
          </cell>
          <cell r="G193">
            <v>1974</v>
          </cell>
          <cell r="H193">
            <v>38598</v>
          </cell>
          <cell r="J193">
            <v>1974</v>
          </cell>
          <cell r="K193">
            <v>526.38729494868176</v>
          </cell>
          <cell r="L193">
            <v>2500.3872949486818</v>
          </cell>
          <cell r="N193">
            <v>36097.612705051317</v>
          </cell>
          <cell r="P193">
            <v>1974</v>
          </cell>
          <cell r="Q193">
            <v>0</v>
          </cell>
          <cell r="R193">
            <v>0</v>
          </cell>
          <cell r="S193">
            <v>526.38729494868176</v>
          </cell>
          <cell r="T193">
            <v>2500.3872949486818</v>
          </cell>
          <cell r="V193">
            <v>17304</v>
          </cell>
          <cell r="Y193">
            <v>184</v>
          </cell>
          <cell r="Z193">
            <v>2.1072319201995011</v>
          </cell>
          <cell r="AA193">
            <v>0</v>
          </cell>
          <cell r="AD193">
            <v>0</v>
          </cell>
          <cell r="AE193">
            <v>36624</v>
          </cell>
          <cell r="AF193">
            <v>0</v>
          </cell>
          <cell r="AG193">
            <v>0</v>
          </cell>
          <cell r="AH193">
            <v>36624</v>
          </cell>
          <cell r="AI193">
            <v>0</v>
          </cell>
          <cell r="AJ193">
            <v>1974</v>
          </cell>
          <cell r="AK193">
            <v>38598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38598</v>
          </cell>
          <cell r="AR193">
            <v>184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BA193">
            <v>184</v>
          </cell>
          <cell r="BB193">
            <v>184</v>
          </cell>
          <cell r="BC193" t="str">
            <v>MIDDLETON</v>
          </cell>
          <cell r="BD193">
            <v>36624</v>
          </cell>
          <cell r="BE193">
            <v>36534</v>
          </cell>
          <cell r="BF193">
            <v>90</v>
          </cell>
          <cell r="BG193">
            <v>1879.1999999999998</v>
          </cell>
          <cell r="BH193">
            <v>13360.800000000001</v>
          </cell>
          <cell r="BL193">
            <v>0</v>
          </cell>
          <cell r="BM193">
            <v>15330</v>
          </cell>
          <cell r="BN193">
            <v>526.38729494868176</v>
          </cell>
          <cell r="CA193">
            <v>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73.815127678242959</v>
          </cell>
          <cell r="E194">
            <v>979845</v>
          </cell>
          <cell r="F194">
            <v>0</v>
          </cell>
          <cell r="G194">
            <v>69215</v>
          </cell>
          <cell r="H194">
            <v>1049060</v>
          </cell>
          <cell r="J194">
            <v>69215</v>
          </cell>
          <cell r="K194">
            <v>195058.40543926906</v>
          </cell>
          <cell r="L194">
            <v>264273.40543926903</v>
          </cell>
          <cell r="N194">
            <v>784786.59456073097</v>
          </cell>
          <cell r="P194">
            <v>69215</v>
          </cell>
          <cell r="Q194">
            <v>0</v>
          </cell>
          <cell r="R194">
            <v>0</v>
          </cell>
          <cell r="S194">
            <v>195058.40543926906</v>
          </cell>
          <cell r="T194">
            <v>264273.40543926903</v>
          </cell>
          <cell r="V194">
            <v>525895</v>
          </cell>
          <cell r="Y194">
            <v>185</v>
          </cell>
          <cell r="Z194">
            <v>73.815127678242959</v>
          </cell>
          <cell r="AA194">
            <v>0</v>
          </cell>
          <cell r="AD194">
            <v>0</v>
          </cell>
          <cell r="AE194">
            <v>979845</v>
          </cell>
          <cell r="AF194">
            <v>0</v>
          </cell>
          <cell r="AG194">
            <v>0</v>
          </cell>
          <cell r="AH194">
            <v>979845</v>
          </cell>
          <cell r="AI194">
            <v>0</v>
          </cell>
          <cell r="AJ194">
            <v>69215</v>
          </cell>
          <cell r="AK194">
            <v>1049060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1049060</v>
          </cell>
          <cell r="AR194">
            <v>185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BA194">
            <v>185</v>
          </cell>
          <cell r="BB194">
            <v>185</v>
          </cell>
          <cell r="BC194" t="str">
            <v>MILFORD</v>
          </cell>
          <cell r="BD194">
            <v>979845</v>
          </cell>
          <cell r="BE194">
            <v>862191</v>
          </cell>
          <cell r="BF194">
            <v>117654</v>
          </cell>
          <cell r="BG194">
            <v>333324</v>
          </cell>
          <cell r="BH194">
            <v>5702</v>
          </cell>
          <cell r="BL194">
            <v>0</v>
          </cell>
          <cell r="BM194">
            <v>456680</v>
          </cell>
          <cell r="BN194">
            <v>195058.40543926906</v>
          </cell>
          <cell r="CA194">
            <v>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6.9945401620643546</v>
          </cell>
          <cell r="E195">
            <v>132750</v>
          </cell>
          <cell r="F195">
            <v>0</v>
          </cell>
          <cell r="G195">
            <v>6556</v>
          </cell>
          <cell r="H195">
            <v>139306</v>
          </cell>
          <cell r="J195">
            <v>6556</v>
          </cell>
          <cell r="K195">
            <v>7951.6776131250026</v>
          </cell>
          <cell r="L195">
            <v>14507.677613125003</v>
          </cell>
          <cell r="N195">
            <v>124798.32238687499</v>
          </cell>
          <cell r="P195">
            <v>6556</v>
          </cell>
          <cell r="Q195">
            <v>0</v>
          </cell>
          <cell r="R195">
            <v>0</v>
          </cell>
          <cell r="S195">
            <v>7951.6776131250026</v>
          </cell>
          <cell r="T195">
            <v>14507.677613125003</v>
          </cell>
          <cell r="V195">
            <v>27853.4</v>
          </cell>
          <cell r="Y195">
            <v>186</v>
          </cell>
          <cell r="Z195">
            <v>6.9945401620643546</v>
          </cell>
          <cell r="AA195">
            <v>0</v>
          </cell>
          <cell r="AD195">
            <v>0</v>
          </cell>
          <cell r="AE195">
            <v>132750</v>
          </cell>
          <cell r="AF195">
            <v>0</v>
          </cell>
          <cell r="AG195">
            <v>0</v>
          </cell>
          <cell r="AH195">
            <v>132750</v>
          </cell>
          <cell r="AI195">
            <v>0</v>
          </cell>
          <cell r="AJ195">
            <v>6556</v>
          </cell>
          <cell r="AK195">
            <v>139306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139306</v>
          </cell>
          <cell r="AR195">
            <v>186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BA195">
            <v>186</v>
          </cell>
          <cell r="BB195">
            <v>186</v>
          </cell>
          <cell r="BC195" t="str">
            <v>MILLBURY</v>
          </cell>
          <cell r="BD195">
            <v>132750</v>
          </cell>
          <cell r="BE195">
            <v>127493</v>
          </cell>
          <cell r="BF195">
            <v>5257</v>
          </cell>
          <cell r="BG195">
            <v>11604</v>
          </cell>
          <cell r="BH195">
            <v>4436.4000000000005</v>
          </cell>
          <cell r="BL195">
            <v>0</v>
          </cell>
          <cell r="BM195">
            <v>21297.4</v>
          </cell>
          <cell r="BN195">
            <v>7951.6776131250026</v>
          </cell>
          <cell r="CA195">
            <v>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4.2259887005649714</v>
          </cell>
          <cell r="E196">
            <v>69120</v>
          </cell>
          <cell r="F196">
            <v>0</v>
          </cell>
          <cell r="G196">
            <v>3960</v>
          </cell>
          <cell r="H196">
            <v>73080</v>
          </cell>
          <cell r="J196">
            <v>3960</v>
          </cell>
          <cell r="K196">
            <v>6196.383783382822</v>
          </cell>
          <cell r="L196">
            <v>10156.383783382822</v>
          </cell>
          <cell r="N196">
            <v>62923.616216617178</v>
          </cell>
          <cell r="P196">
            <v>3960</v>
          </cell>
          <cell r="Q196">
            <v>0</v>
          </cell>
          <cell r="R196">
            <v>0</v>
          </cell>
          <cell r="S196">
            <v>6196.383783382822</v>
          </cell>
          <cell r="T196">
            <v>10156.383783382822</v>
          </cell>
          <cell r="V196">
            <v>19626.8</v>
          </cell>
          <cell r="Y196">
            <v>187</v>
          </cell>
          <cell r="Z196">
            <v>4.2259887005649714</v>
          </cell>
          <cell r="AA196">
            <v>0</v>
          </cell>
          <cell r="AD196">
            <v>0</v>
          </cell>
          <cell r="AE196">
            <v>69120</v>
          </cell>
          <cell r="AF196">
            <v>0</v>
          </cell>
          <cell r="AG196">
            <v>0</v>
          </cell>
          <cell r="AH196">
            <v>69120</v>
          </cell>
          <cell r="AI196">
            <v>0</v>
          </cell>
          <cell r="AJ196">
            <v>3960</v>
          </cell>
          <cell r="AK196">
            <v>73080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73080</v>
          </cell>
          <cell r="AR196">
            <v>187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BA196">
            <v>187</v>
          </cell>
          <cell r="BB196">
            <v>187</v>
          </cell>
          <cell r="BC196" t="str">
            <v>MILLIS</v>
          </cell>
          <cell r="BD196">
            <v>69120</v>
          </cell>
          <cell r="BE196">
            <v>65788</v>
          </cell>
          <cell r="BF196">
            <v>3332</v>
          </cell>
          <cell r="BG196">
            <v>12334.8</v>
          </cell>
          <cell r="BH196">
            <v>0</v>
          </cell>
          <cell r="BL196">
            <v>0</v>
          </cell>
          <cell r="BM196">
            <v>15666.8</v>
          </cell>
          <cell r="BN196">
            <v>6196.383783382822</v>
          </cell>
          <cell r="CA196">
            <v>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Y197">
            <v>188</v>
          </cell>
          <cell r="AR197">
            <v>188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BA197">
            <v>188</v>
          </cell>
          <cell r="BB197">
            <v>188</v>
          </cell>
          <cell r="BC197" t="str">
            <v>MILLVILLE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L197">
            <v>0</v>
          </cell>
          <cell r="BM197">
            <v>0</v>
          </cell>
          <cell r="BN197">
            <v>0</v>
          </cell>
          <cell r="CA197">
            <v>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5.3946323950788528</v>
          </cell>
          <cell r="E198">
            <v>96389</v>
          </cell>
          <cell r="F198">
            <v>0</v>
          </cell>
          <cell r="G198">
            <v>5068</v>
          </cell>
          <cell r="H198">
            <v>101457</v>
          </cell>
          <cell r="J198">
            <v>5068</v>
          </cell>
          <cell r="K198">
            <v>26156</v>
          </cell>
          <cell r="L198">
            <v>31224</v>
          </cell>
          <cell r="N198">
            <v>70233</v>
          </cell>
          <cell r="P198">
            <v>5068</v>
          </cell>
          <cell r="Q198">
            <v>0</v>
          </cell>
          <cell r="R198">
            <v>0</v>
          </cell>
          <cell r="S198">
            <v>26156</v>
          </cell>
          <cell r="T198">
            <v>31224</v>
          </cell>
          <cell r="V198">
            <v>52746</v>
          </cell>
          <cell r="Y198">
            <v>189</v>
          </cell>
          <cell r="Z198">
            <v>5.3946323950788528</v>
          </cell>
          <cell r="AA198">
            <v>0</v>
          </cell>
          <cell r="AD198">
            <v>0</v>
          </cell>
          <cell r="AE198">
            <v>96389</v>
          </cell>
          <cell r="AF198">
            <v>0</v>
          </cell>
          <cell r="AG198">
            <v>0</v>
          </cell>
          <cell r="AH198">
            <v>96389</v>
          </cell>
          <cell r="AI198">
            <v>0</v>
          </cell>
          <cell r="AJ198">
            <v>5068</v>
          </cell>
          <cell r="AK198">
            <v>101457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101457</v>
          </cell>
          <cell r="AR198">
            <v>189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BA198">
            <v>189</v>
          </cell>
          <cell r="BB198">
            <v>189</v>
          </cell>
          <cell r="BC198" t="str">
            <v>MILTON</v>
          </cell>
          <cell r="BD198">
            <v>96389</v>
          </cell>
          <cell r="BE198">
            <v>70233</v>
          </cell>
          <cell r="BF198">
            <v>26156</v>
          </cell>
          <cell r="BG198">
            <v>0</v>
          </cell>
          <cell r="BH198">
            <v>21522</v>
          </cell>
          <cell r="BL198">
            <v>0</v>
          </cell>
          <cell r="BM198">
            <v>47678</v>
          </cell>
          <cell r="BN198">
            <v>26156</v>
          </cell>
          <cell r="CA198">
            <v>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Y199">
            <v>190</v>
          </cell>
          <cell r="AR199">
            <v>190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BA199">
            <v>190</v>
          </cell>
          <cell r="BB199">
            <v>190</v>
          </cell>
          <cell r="BC199" t="str">
            <v>MONROE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L199">
            <v>0</v>
          </cell>
          <cell r="BM199">
            <v>0</v>
          </cell>
          <cell r="BN199">
            <v>0</v>
          </cell>
          <cell r="CA199">
            <v>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40.030303030303031</v>
          </cell>
          <cell r="E200">
            <v>558503</v>
          </cell>
          <cell r="F200">
            <v>0</v>
          </cell>
          <cell r="G200">
            <v>37532</v>
          </cell>
          <cell r="H200">
            <v>596035</v>
          </cell>
          <cell r="J200">
            <v>37532</v>
          </cell>
          <cell r="K200">
            <v>84431.615963698336</v>
          </cell>
          <cell r="L200">
            <v>121963.61596369834</v>
          </cell>
          <cell r="N200">
            <v>474071.38403630164</v>
          </cell>
          <cell r="P200">
            <v>37532</v>
          </cell>
          <cell r="Q200">
            <v>0</v>
          </cell>
          <cell r="R200">
            <v>0</v>
          </cell>
          <cell r="S200">
            <v>84431.615963698336</v>
          </cell>
          <cell r="T200">
            <v>121963.61596369834</v>
          </cell>
          <cell r="V200">
            <v>214279.39999999997</v>
          </cell>
          <cell r="Y200">
            <v>191</v>
          </cell>
          <cell r="Z200">
            <v>40.030303030303031</v>
          </cell>
          <cell r="AA200">
            <v>0</v>
          </cell>
          <cell r="AD200">
            <v>0</v>
          </cell>
          <cell r="AE200">
            <v>558503</v>
          </cell>
          <cell r="AF200">
            <v>0</v>
          </cell>
          <cell r="AG200">
            <v>0</v>
          </cell>
          <cell r="AH200">
            <v>558503</v>
          </cell>
          <cell r="AI200">
            <v>0</v>
          </cell>
          <cell r="AJ200">
            <v>37532</v>
          </cell>
          <cell r="AK200">
            <v>596035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596035</v>
          </cell>
          <cell r="AR200">
            <v>191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BA200">
            <v>191</v>
          </cell>
          <cell r="BB200">
            <v>191</v>
          </cell>
          <cell r="BC200" t="str">
            <v>MONSON</v>
          </cell>
          <cell r="BD200">
            <v>558503</v>
          </cell>
          <cell r="BE200">
            <v>491697</v>
          </cell>
          <cell r="BF200">
            <v>66806</v>
          </cell>
          <cell r="BG200">
            <v>75900.599999999991</v>
          </cell>
          <cell r="BH200">
            <v>34040.800000000003</v>
          </cell>
          <cell r="BL200">
            <v>0</v>
          </cell>
          <cell r="BM200">
            <v>176747.39999999997</v>
          </cell>
          <cell r="BN200">
            <v>84431.615963698336</v>
          </cell>
          <cell r="CA200">
            <v>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Y201">
            <v>192</v>
          </cell>
          <cell r="AR201">
            <v>192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BA201">
            <v>192</v>
          </cell>
          <cell r="BB201">
            <v>192</v>
          </cell>
          <cell r="BC201" t="str">
            <v>MONTAGUE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L201">
            <v>0</v>
          </cell>
          <cell r="BM201">
            <v>0</v>
          </cell>
          <cell r="BN201">
            <v>0</v>
          </cell>
          <cell r="CA201">
            <v>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Y202">
            <v>193</v>
          </cell>
          <cell r="AR202">
            <v>193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BA202">
            <v>193</v>
          </cell>
          <cell r="BB202">
            <v>193</v>
          </cell>
          <cell r="BC202" t="str">
            <v>MONTEREY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L202">
            <v>0</v>
          </cell>
          <cell r="BM202">
            <v>0</v>
          </cell>
          <cell r="BN202">
            <v>0</v>
          </cell>
          <cell r="CA202">
            <v>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Y203">
            <v>194</v>
          </cell>
          <cell r="AR203">
            <v>194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BA203">
            <v>194</v>
          </cell>
          <cell r="BB203">
            <v>194</v>
          </cell>
          <cell r="BC203" t="str">
            <v>MONTGOMERY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L203">
            <v>0</v>
          </cell>
          <cell r="BM203">
            <v>0</v>
          </cell>
          <cell r="BN203">
            <v>0</v>
          </cell>
          <cell r="CA203">
            <v>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Y204">
            <v>195</v>
          </cell>
          <cell r="AR204">
            <v>195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BA204">
            <v>195</v>
          </cell>
          <cell r="BB204">
            <v>195</v>
          </cell>
          <cell r="BC204" t="str">
            <v>MOUNT WASHINGTON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L204">
            <v>0</v>
          </cell>
          <cell r="BM204">
            <v>0</v>
          </cell>
          <cell r="BN204">
            <v>0</v>
          </cell>
          <cell r="CA204">
            <v>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7.3414634146341466</v>
          </cell>
          <cell r="E205">
            <v>118640</v>
          </cell>
          <cell r="F205">
            <v>0</v>
          </cell>
          <cell r="G205">
            <v>6885</v>
          </cell>
          <cell r="H205">
            <v>125525</v>
          </cell>
          <cell r="J205">
            <v>6885</v>
          </cell>
          <cell r="K205">
            <v>26759.591616411883</v>
          </cell>
          <cell r="L205">
            <v>33644.591616411883</v>
          </cell>
          <cell r="N205">
            <v>91880.408383588117</v>
          </cell>
          <cell r="P205">
            <v>6885</v>
          </cell>
          <cell r="Q205">
            <v>0</v>
          </cell>
          <cell r="R205">
            <v>0</v>
          </cell>
          <cell r="S205">
            <v>26759.591616411883</v>
          </cell>
          <cell r="T205">
            <v>33644.591616411883</v>
          </cell>
          <cell r="V205">
            <v>69479.8</v>
          </cell>
          <cell r="Y205">
            <v>196</v>
          </cell>
          <cell r="Z205">
            <v>7.3414634146341466</v>
          </cell>
          <cell r="AA205">
            <v>0</v>
          </cell>
          <cell r="AD205">
            <v>0</v>
          </cell>
          <cell r="AE205">
            <v>118640</v>
          </cell>
          <cell r="AF205">
            <v>0</v>
          </cell>
          <cell r="AG205">
            <v>0</v>
          </cell>
          <cell r="AH205">
            <v>118640</v>
          </cell>
          <cell r="AI205">
            <v>0</v>
          </cell>
          <cell r="AJ205">
            <v>6885</v>
          </cell>
          <cell r="AK205">
            <v>125525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125525</v>
          </cell>
          <cell r="AR205">
            <v>196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BA205">
            <v>196</v>
          </cell>
          <cell r="BB205">
            <v>196</v>
          </cell>
          <cell r="BC205" t="str">
            <v>NAHANT</v>
          </cell>
          <cell r="BD205">
            <v>118640</v>
          </cell>
          <cell r="BE205">
            <v>102613</v>
          </cell>
          <cell r="BF205">
            <v>16027</v>
          </cell>
          <cell r="BG205">
            <v>46217.4</v>
          </cell>
          <cell r="BH205">
            <v>350.40000000000003</v>
          </cell>
          <cell r="BL205">
            <v>0</v>
          </cell>
          <cell r="BM205">
            <v>62594.8</v>
          </cell>
          <cell r="BN205">
            <v>26759.591616411883</v>
          </cell>
          <cell r="CA205">
            <v>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Y206">
            <v>197</v>
          </cell>
          <cell r="AR206">
            <v>197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BA206">
            <v>197</v>
          </cell>
          <cell r="BB206">
            <v>197</v>
          </cell>
          <cell r="BC206" t="str">
            <v>NANTUCKET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L206">
            <v>0</v>
          </cell>
          <cell r="BM206">
            <v>0</v>
          </cell>
          <cell r="BN206">
            <v>0</v>
          </cell>
          <cell r="CA206">
            <v>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19.781791626851877</v>
          </cell>
          <cell r="E207">
            <v>264254</v>
          </cell>
          <cell r="F207">
            <v>0</v>
          </cell>
          <cell r="G207">
            <v>18551</v>
          </cell>
          <cell r="H207">
            <v>282805</v>
          </cell>
          <cell r="J207">
            <v>18551</v>
          </cell>
          <cell r="K207">
            <v>4046</v>
          </cell>
          <cell r="L207">
            <v>22597</v>
          </cell>
          <cell r="N207">
            <v>260208</v>
          </cell>
          <cell r="P207">
            <v>18551</v>
          </cell>
          <cell r="Q207">
            <v>0</v>
          </cell>
          <cell r="R207">
            <v>0</v>
          </cell>
          <cell r="S207">
            <v>4046</v>
          </cell>
          <cell r="T207">
            <v>22597</v>
          </cell>
          <cell r="V207">
            <v>24821</v>
          </cell>
          <cell r="Y207">
            <v>198</v>
          </cell>
          <cell r="Z207">
            <v>19.781791626851877</v>
          </cell>
          <cell r="AA207">
            <v>0</v>
          </cell>
          <cell r="AD207">
            <v>0</v>
          </cell>
          <cell r="AE207">
            <v>264254</v>
          </cell>
          <cell r="AF207">
            <v>0</v>
          </cell>
          <cell r="AG207">
            <v>0</v>
          </cell>
          <cell r="AH207">
            <v>264254</v>
          </cell>
          <cell r="AI207">
            <v>0</v>
          </cell>
          <cell r="AJ207">
            <v>18551</v>
          </cell>
          <cell r="AK207">
            <v>282805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282805</v>
          </cell>
          <cell r="AR207">
            <v>198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BA207">
            <v>198</v>
          </cell>
          <cell r="BB207">
            <v>198</v>
          </cell>
          <cell r="BC207" t="str">
            <v>NATICK</v>
          </cell>
          <cell r="BD207">
            <v>264254</v>
          </cell>
          <cell r="BE207">
            <v>260208</v>
          </cell>
          <cell r="BF207">
            <v>4046</v>
          </cell>
          <cell r="BG207">
            <v>0</v>
          </cell>
          <cell r="BH207">
            <v>2224</v>
          </cell>
          <cell r="BL207">
            <v>0</v>
          </cell>
          <cell r="BM207">
            <v>6270</v>
          </cell>
          <cell r="BN207">
            <v>4046</v>
          </cell>
          <cell r="CA207">
            <v>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3.1876278118609416</v>
          </cell>
          <cell r="E208">
            <v>84642</v>
          </cell>
          <cell r="F208">
            <v>0</v>
          </cell>
          <cell r="G208">
            <v>2988</v>
          </cell>
          <cell r="H208">
            <v>87630</v>
          </cell>
          <cell r="J208">
            <v>2988</v>
          </cell>
          <cell r="K208">
            <v>4222.438620445806</v>
          </cell>
          <cell r="L208">
            <v>7210.438620445806</v>
          </cell>
          <cell r="N208">
            <v>80419.561379554187</v>
          </cell>
          <cell r="P208">
            <v>2988</v>
          </cell>
          <cell r="Q208">
            <v>0</v>
          </cell>
          <cell r="R208">
            <v>0</v>
          </cell>
          <cell r="S208">
            <v>4222.438620445806</v>
          </cell>
          <cell r="T208">
            <v>7210.438620445806</v>
          </cell>
          <cell r="V208">
            <v>20732.400000000001</v>
          </cell>
          <cell r="Y208">
            <v>199</v>
          </cell>
          <cell r="Z208">
            <v>3.1876278118609416</v>
          </cell>
          <cell r="AA208">
            <v>0</v>
          </cell>
          <cell r="AD208">
            <v>0</v>
          </cell>
          <cell r="AE208">
            <v>84642</v>
          </cell>
          <cell r="AF208">
            <v>0</v>
          </cell>
          <cell r="AG208">
            <v>0</v>
          </cell>
          <cell r="AH208">
            <v>84642</v>
          </cell>
          <cell r="AI208">
            <v>0</v>
          </cell>
          <cell r="AJ208">
            <v>2988</v>
          </cell>
          <cell r="AK208">
            <v>87630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87630</v>
          </cell>
          <cell r="AR208">
            <v>199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BA208">
            <v>199</v>
          </cell>
          <cell r="BB208">
            <v>199</v>
          </cell>
          <cell r="BC208" t="str">
            <v>NEEDHAM</v>
          </cell>
          <cell r="BD208">
            <v>84642</v>
          </cell>
          <cell r="BE208">
            <v>81475</v>
          </cell>
          <cell r="BF208">
            <v>3167</v>
          </cell>
          <cell r="BG208">
            <v>4545</v>
          </cell>
          <cell r="BH208">
            <v>10032.400000000001</v>
          </cell>
          <cell r="BL208">
            <v>0</v>
          </cell>
          <cell r="BM208">
            <v>17744.400000000001</v>
          </cell>
          <cell r="BN208">
            <v>4222.438620445806</v>
          </cell>
          <cell r="CA208">
            <v>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Y209">
            <v>200</v>
          </cell>
          <cell r="AR209">
            <v>200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BA209">
            <v>200</v>
          </cell>
          <cell r="BB209">
            <v>200</v>
          </cell>
          <cell r="BC209" t="str">
            <v>NEW ASHFORD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L209">
            <v>0</v>
          </cell>
          <cell r="BM209">
            <v>0</v>
          </cell>
          <cell r="BN209">
            <v>0</v>
          </cell>
          <cell r="CA209">
            <v>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1287.5775057668059</v>
          </cell>
          <cell r="E210">
            <v>17414825</v>
          </cell>
          <cell r="F210">
            <v>217658</v>
          </cell>
          <cell r="G210">
            <v>1207300</v>
          </cell>
          <cell r="H210">
            <v>18839783</v>
          </cell>
          <cell r="J210">
            <v>1207300</v>
          </cell>
          <cell r="K210">
            <v>1456376.0457722694</v>
          </cell>
          <cell r="L210">
            <v>2663676.0457722694</v>
          </cell>
          <cell r="N210">
            <v>16176106.954227731</v>
          </cell>
          <cell r="P210">
            <v>1207300</v>
          </cell>
          <cell r="Q210">
            <v>0</v>
          </cell>
          <cell r="R210">
            <v>0</v>
          </cell>
          <cell r="S210">
            <v>1456376.0457722694</v>
          </cell>
          <cell r="T210">
            <v>2663676.0457722694</v>
          </cell>
          <cell r="V210">
            <v>4123256.1999999997</v>
          </cell>
          <cell r="Y210">
            <v>201</v>
          </cell>
          <cell r="Z210">
            <v>1287.5775057668059</v>
          </cell>
          <cell r="AA210">
            <v>0</v>
          </cell>
          <cell r="AD210">
            <v>0</v>
          </cell>
          <cell r="AE210">
            <v>17414825</v>
          </cell>
          <cell r="AF210">
            <v>0</v>
          </cell>
          <cell r="AG210">
            <v>0</v>
          </cell>
          <cell r="AH210">
            <v>17414825</v>
          </cell>
          <cell r="AI210">
            <v>217658</v>
          </cell>
          <cell r="AJ210">
            <v>1207300</v>
          </cell>
          <cell r="AK210">
            <v>18839783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18839783</v>
          </cell>
          <cell r="AR210">
            <v>201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BA210">
            <v>201</v>
          </cell>
          <cell r="BB210">
            <v>201</v>
          </cell>
          <cell r="BC210" t="str">
            <v>NEW BEDFORD</v>
          </cell>
          <cell r="BD210">
            <v>17414825</v>
          </cell>
          <cell r="BE210">
            <v>16303186</v>
          </cell>
          <cell r="BF210">
            <v>1111639</v>
          </cell>
          <cell r="BG210">
            <v>1484529.5999999999</v>
          </cell>
          <cell r="BH210">
            <v>319787.60000000003</v>
          </cell>
          <cell r="BL210">
            <v>0</v>
          </cell>
          <cell r="BM210">
            <v>2915956.1999999997</v>
          </cell>
          <cell r="BN210">
            <v>1456376.0457722694</v>
          </cell>
          <cell r="CA210">
            <v>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Y211">
            <v>202</v>
          </cell>
          <cell r="AR211">
            <v>202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BA211">
            <v>202</v>
          </cell>
          <cell r="BB211">
            <v>202</v>
          </cell>
          <cell r="BC211" t="str">
            <v>NEW BRAINTREE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L211">
            <v>0</v>
          </cell>
          <cell r="BM211">
            <v>0</v>
          </cell>
          <cell r="BN211">
            <v>0</v>
          </cell>
          <cell r="CA211">
            <v>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Y212">
            <v>203</v>
          </cell>
          <cell r="AR212">
            <v>203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BA212">
            <v>203</v>
          </cell>
          <cell r="BB212">
            <v>205</v>
          </cell>
          <cell r="BC212" t="str">
            <v>NEWBURY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L212">
            <v>0</v>
          </cell>
          <cell r="BM212">
            <v>0</v>
          </cell>
          <cell r="BN212">
            <v>0</v>
          </cell>
          <cell r="CA212">
            <v>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139</v>
          </cell>
          <cell r="E213">
            <v>2127258</v>
          </cell>
          <cell r="F213">
            <v>0</v>
          </cell>
          <cell r="G213">
            <v>130329</v>
          </cell>
          <cell r="H213">
            <v>2257587</v>
          </cell>
          <cell r="J213">
            <v>130329</v>
          </cell>
          <cell r="K213">
            <v>77425</v>
          </cell>
          <cell r="L213">
            <v>207754</v>
          </cell>
          <cell r="N213">
            <v>2049833</v>
          </cell>
          <cell r="P213">
            <v>130329</v>
          </cell>
          <cell r="Q213">
            <v>0</v>
          </cell>
          <cell r="R213">
            <v>0</v>
          </cell>
          <cell r="S213">
            <v>77425</v>
          </cell>
          <cell r="T213">
            <v>207754</v>
          </cell>
          <cell r="V213">
            <v>248678.39999999999</v>
          </cell>
          <cell r="Y213">
            <v>204</v>
          </cell>
          <cell r="Z213">
            <v>139</v>
          </cell>
          <cell r="AA213">
            <v>0</v>
          </cell>
          <cell r="AD213">
            <v>0</v>
          </cell>
          <cell r="AE213">
            <v>2127258</v>
          </cell>
          <cell r="AF213">
            <v>0</v>
          </cell>
          <cell r="AG213">
            <v>0</v>
          </cell>
          <cell r="AH213">
            <v>2127258</v>
          </cell>
          <cell r="AI213">
            <v>0</v>
          </cell>
          <cell r="AJ213">
            <v>130329</v>
          </cell>
          <cell r="AK213">
            <v>2257587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2257587</v>
          </cell>
          <cell r="AR213">
            <v>204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BA213">
            <v>204</v>
          </cell>
          <cell r="BB213">
            <v>206</v>
          </cell>
          <cell r="BC213" t="str">
            <v>NEWBURYPORT</v>
          </cell>
          <cell r="BD213">
            <v>2127258</v>
          </cell>
          <cell r="BE213">
            <v>2049833</v>
          </cell>
          <cell r="BF213">
            <v>77425</v>
          </cell>
          <cell r="BG213">
            <v>0</v>
          </cell>
          <cell r="BH213">
            <v>40924.400000000001</v>
          </cell>
          <cell r="BL213">
            <v>0</v>
          </cell>
          <cell r="BM213">
            <v>118349.4</v>
          </cell>
          <cell r="BN213">
            <v>77425</v>
          </cell>
          <cell r="CA213">
            <v>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Y214">
            <v>205</v>
          </cell>
          <cell r="AR214">
            <v>205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BA214">
            <v>205</v>
          </cell>
          <cell r="BB214">
            <v>203</v>
          </cell>
          <cell r="BC214" t="str">
            <v>NEW MARLBOROUGH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L214">
            <v>0</v>
          </cell>
          <cell r="BM214">
            <v>0</v>
          </cell>
          <cell r="BN214">
            <v>0</v>
          </cell>
          <cell r="CA214">
            <v>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Y215">
            <v>206</v>
          </cell>
          <cell r="AR215">
            <v>206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BA215">
            <v>206</v>
          </cell>
          <cell r="BB215">
            <v>204</v>
          </cell>
          <cell r="BC215" t="str">
            <v>NEW SALEM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L215">
            <v>0</v>
          </cell>
          <cell r="BM215">
            <v>0</v>
          </cell>
          <cell r="BN215">
            <v>0</v>
          </cell>
          <cell r="CA215">
            <v>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2.0278004905968925</v>
          </cell>
          <cell r="E216">
            <v>45584</v>
          </cell>
          <cell r="F216">
            <v>0</v>
          </cell>
          <cell r="G216">
            <v>1904</v>
          </cell>
          <cell r="H216">
            <v>47488</v>
          </cell>
          <cell r="J216">
            <v>1904</v>
          </cell>
          <cell r="K216">
            <v>0</v>
          </cell>
          <cell r="L216">
            <v>1904</v>
          </cell>
          <cell r="N216">
            <v>45584</v>
          </cell>
          <cell r="P216">
            <v>1904</v>
          </cell>
          <cell r="Q216">
            <v>0</v>
          </cell>
          <cell r="R216">
            <v>0</v>
          </cell>
          <cell r="S216">
            <v>0</v>
          </cell>
          <cell r="T216">
            <v>1904</v>
          </cell>
          <cell r="V216">
            <v>24666.400000000001</v>
          </cell>
          <cell r="Y216">
            <v>207</v>
          </cell>
          <cell r="Z216">
            <v>2.0278004905968925</v>
          </cell>
          <cell r="AA216">
            <v>0</v>
          </cell>
          <cell r="AD216">
            <v>0</v>
          </cell>
          <cell r="AE216">
            <v>45584</v>
          </cell>
          <cell r="AF216">
            <v>0</v>
          </cell>
          <cell r="AG216">
            <v>0</v>
          </cell>
          <cell r="AH216">
            <v>45584</v>
          </cell>
          <cell r="AI216">
            <v>0</v>
          </cell>
          <cell r="AJ216">
            <v>1904</v>
          </cell>
          <cell r="AK216">
            <v>47488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47488</v>
          </cell>
          <cell r="AR216">
            <v>207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BA216">
            <v>207</v>
          </cell>
          <cell r="BB216">
            <v>207</v>
          </cell>
          <cell r="BC216" t="str">
            <v>NEWTON</v>
          </cell>
          <cell r="BD216">
            <v>45584</v>
          </cell>
          <cell r="BE216">
            <v>53108</v>
          </cell>
          <cell r="BF216">
            <v>0</v>
          </cell>
          <cell r="BG216">
            <v>0</v>
          </cell>
          <cell r="BH216">
            <v>22762.400000000001</v>
          </cell>
          <cell r="BL216">
            <v>0</v>
          </cell>
          <cell r="BM216">
            <v>22762.400000000001</v>
          </cell>
          <cell r="BN216">
            <v>0</v>
          </cell>
          <cell r="CA216">
            <v>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12.517116122480971</v>
          </cell>
          <cell r="E217">
            <v>222586</v>
          </cell>
          <cell r="F217">
            <v>0</v>
          </cell>
          <cell r="G217">
            <v>11739</v>
          </cell>
          <cell r="H217">
            <v>234325</v>
          </cell>
          <cell r="J217">
            <v>11739</v>
          </cell>
          <cell r="K217">
            <v>60911.349236795126</v>
          </cell>
          <cell r="L217">
            <v>72650.349236795126</v>
          </cell>
          <cell r="N217">
            <v>161674.65076320487</v>
          </cell>
          <cell r="P217">
            <v>11739</v>
          </cell>
          <cell r="Q217">
            <v>0</v>
          </cell>
          <cell r="R217">
            <v>0</v>
          </cell>
          <cell r="S217">
            <v>60911.349236795126</v>
          </cell>
          <cell r="T217">
            <v>72650.349236795126</v>
          </cell>
          <cell r="V217">
            <v>142295.40000000002</v>
          </cell>
          <cell r="Y217">
            <v>208</v>
          </cell>
          <cell r="Z217">
            <v>12.517116122480971</v>
          </cell>
          <cell r="AA217">
            <v>0</v>
          </cell>
          <cell r="AD217">
            <v>0</v>
          </cell>
          <cell r="AE217">
            <v>222586</v>
          </cell>
          <cell r="AF217">
            <v>0</v>
          </cell>
          <cell r="AG217">
            <v>0</v>
          </cell>
          <cell r="AH217">
            <v>222586</v>
          </cell>
          <cell r="AI217">
            <v>0</v>
          </cell>
          <cell r="AJ217">
            <v>11739</v>
          </cell>
          <cell r="AK217">
            <v>234325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234325</v>
          </cell>
          <cell r="AR217">
            <v>208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BA217">
            <v>208</v>
          </cell>
          <cell r="BB217">
            <v>208</v>
          </cell>
          <cell r="BC217" t="str">
            <v>NORFOLK</v>
          </cell>
          <cell r="BD217">
            <v>222586</v>
          </cell>
          <cell r="BE217">
            <v>180728</v>
          </cell>
          <cell r="BF217">
            <v>41858</v>
          </cell>
          <cell r="BG217">
            <v>82048.800000000003</v>
          </cell>
          <cell r="BH217">
            <v>6649.6</v>
          </cell>
          <cell r="BL217">
            <v>0</v>
          </cell>
          <cell r="BM217">
            <v>130556.40000000001</v>
          </cell>
          <cell r="BN217">
            <v>60911.349236795126</v>
          </cell>
          <cell r="CA217">
            <v>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71.233870967741936</v>
          </cell>
          <cell r="E218">
            <v>1141665</v>
          </cell>
          <cell r="F218">
            <v>0</v>
          </cell>
          <cell r="G218">
            <v>66794</v>
          </cell>
          <cell r="H218">
            <v>1208459</v>
          </cell>
          <cell r="J218">
            <v>66794</v>
          </cell>
          <cell r="K218">
            <v>107427.16035907544</v>
          </cell>
          <cell r="L218">
            <v>174221.16035907544</v>
          </cell>
          <cell r="N218">
            <v>1034237.8396409246</v>
          </cell>
          <cell r="P218">
            <v>66794</v>
          </cell>
          <cell r="Q218">
            <v>0</v>
          </cell>
          <cell r="R218">
            <v>0</v>
          </cell>
          <cell r="S218">
            <v>107427.16035907544</v>
          </cell>
          <cell r="T218">
            <v>174221.16035907544</v>
          </cell>
          <cell r="V218">
            <v>284323.8</v>
          </cell>
          <cell r="Y218">
            <v>209</v>
          </cell>
          <cell r="Z218">
            <v>71.233870967741936</v>
          </cell>
          <cell r="AA218">
            <v>0</v>
          </cell>
          <cell r="AD218">
            <v>0</v>
          </cell>
          <cell r="AE218">
            <v>1141665</v>
          </cell>
          <cell r="AF218">
            <v>0</v>
          </cell>
          <cell r="AG218">
            <v>0</v>
          </cell>
          <cell r="AH218">
            <v>1141665</v>
          </cell>
          <cell r="AI218">
            <v>0</v>
          </cell>
          <cell r="AJ218">
            <v>66794</v>
          </cell>
          <cell r="AK218">
            <v>1208459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1208459</v>
          </cell>
          <cell r="AR218">
            <v>209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BA218">
            <v>209</v>
          </cell>
          <cell r="BB218">
            <v>209</v>
          </cell>
          <cell r="BC218" t="str">
            <v>NORTH ADAMS</v>
          </cell>
          <cell r="BD218">
            <v>1141665</v>
          </cell>
          <cell r="BE218">
            <v>1048426</v>
          </cell>
          <cell r="BF218">
            <v>93239</v>
          </cell>
          <cell r="BG218">
            <v>61098</v>
          </cell>
          <cell r="BH218">
            <v>63192.800000000003</v>
          </cell>
          <cell r="BL218">
            <v>0</v>
          </cell>
          <cell r="BM218">
            <v>217529.8</v>
          </cell>
          <cell r="BN218">
            <v>107427.16035907544</v>
          </cell>
          <cell r="CA218">
            <v>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173.26440160800928</v>
          </cell>
          <cell r="E219">
            <v>2362492</v>
          </cell>
          <cell r="F219">
            <v>0</v>
          </cell>
          <cell r="G219">
            <v>162457</v>
          </cell>
          <cell r="H219">
            <v>2524949</v>
          </cell>
          <cell r="J219">
            <v>162457</v>
          </cell>
          <cell r="K219">
            <v>140768</v>
          </cell>
          <cell r="L219">
            <v>303225</v>
          </cell>
          <cell r="N219">
            <v>2221724</v>
          </cell>
          <cell r="P219">
            <v>162457</v>
          </cell>
          <cell r="Q219">
            <v>0</v>
          </cell>
          <cell r="R219">
            <v>0</v>
          </cell>
          <cell r="S219">
            <v>140768</v>
          </cell>
          <cell r="T219">
            <v>303225</v>
          </cell>
          <cell r="V219">
            <v>321583.8</v>
          </cell>
          <cell r="Y219">
            <v>210</v>
          </cell>
          <cell r="Z219">
            <v>173.26440160800928</v>
          </cell>
          <cell r="AA219">
            <v>0</v>
          </cell>
          <cell r="AD219">
            <v>0</v>
          </cell>
          <cell r="AE219">
            <v>2362492</v>
          </cell>
          <cell r="AF219">
            <v>0</v>
          </cell>
          <cell r="AG219">
            <v>0</v>
          </cell>
          <cell r="AH219">
            <v>2362492</v>
          </cell>
          <cell r="AI219">
            <v>0</v>
          </cell>
          <cell r="AJ219">
            <v>162457</v>
          </cell>
          <cell r="AK219">
            <v>2524949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2524949</v>
          </cell>
          <cell r="AR219">
            <v>210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BA219">
            <v>210</v>
          </cell>
          <cell r="BB219">
            <v>214</v>
          </cell>
          <cell r="BC219" t="str">
            <v>NORTHAMPTON</v>
          </cell>
          <cell r="BD219">
            <v>2362492</v>
          </cell>
          <cell r="BE219">
            <v>2221724</v>
          </cell>
          <cell r="BF219">
            <v>140768</v>
          </cell>
          <cell r="BG219">
            <v>0</v>
          </cell>
          <cell r="BH219">
            <v>18358.8</v>
          </cell>
          <cell r="BL219">
            <v>0</v>
          </cell>
          <cell r="BM219">
            <v>159126.79999999999</v>
          </cell>
          <cell r="BN219">
            <v>140768</v>
          </cell>
          <cell r="CA219">
            <v>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6.0793109843742821</v>
          </cell>
          <cell r="E220">
            <v>95974</v>
          </cell>
          <cell r="F220">
            <v>0</v>
          </cell>
          <cell r="G220">
            <v>5702</v>
          </cell>
          <cell r="H220">
            <v>101676</v>
          </cell>
          <cell r="J220">
            <v>5702</v>
          </cell>
          <cell r="K220">
            <v>5766</v>
          </cell>
          <cell r="L220">
            <v>11468</v>
          </cell>
          <cell r="N220">
            <v>90208</v>
          </cell>
          <cell r="P220">
            <v>5702</v>
          </cell>
          <cell r="Q220">
            <v>0</v>
          </cell>
          <cell r="R220">
            <v>0</v>
          </cell>
          <cell r="S220">
            <v>5766</v>
          </cell>
          <cell r="T220">
            <v>11468</v>
          </cell>
          <cell r="V220">
            <v>11468</v>
          </cell>
          <cell r="Y220">
            <v>211</v>
          </cell>
          <cell r="Z220">
            <v>6.0793109843742821</v>
          </cell>
          <cell r="AA220">
            <v>0</v>
          </cell>
          <cell r="AD220">
            <v>0</v>
          </cell>
          <cell r="AE220">
            <v>95974</v>
          </cell>
          <cell r="AF220">
            <v>0</v>
          </cell>
          <cell r="AG220">
            <v>0</v>
          </cell>
          <cell r="AH220">
            <v>95974</v>
          </cell>
          <cell r="AI220">
            <v>0</v>
          </cell>
          <cell r="AJ220">
            <v>5702</v>
          </cell>
          <cell r="AK220">
            <v>101676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101676</v>
          </cell>
          <cell r="AR220">
            <v>211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BA220">
            <v>211</v>
          </cell>
          <cell r="BB220">
            <v>210</v>
          </cell>
          <cell r="BC220" t="str">
            <v>NORTH ANDOVER</v>
          </cell>
          <cell r="BD220">
            <v>95974</v>
          </cell>
          <cell r="BE220">
            <v>90208</v>
          </cell>
          <cell r="BF220">
            <v>5766</v>
          </cell>
          <cell r="BG220">
            <v>0</v>
          </cell>
          <cell r="BH220">
            <v>0</v>
          </cell>
          <cell r="BL220">
            <v>0</v>
          </cell>
          <cell r="BM220">
            <v>5766</v>
          </cell>
          <cell r="BN220">
            <v>5766</v>
          </cell>
          <cell r="CA220">
            <v>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142.35781840309906</v>
          </cell>
          <cell r="E221">
            <v>1989403</v>
          </cell>
          <cell r="F221">
            <v>0</v>
          </cell>
          <cell r="G221">
            <v>133481</v>
          </cell>
          <cell r="H221">
            <v>2122884</v>
          </cell>
          <cell r="J221">
            <v>133481</v>
          </cell>
          <cell r="K221">
            <v>125050.43075057969</v>
          </cell>
          <cell r="L221">
            <v>258531.43075057969</v>
          </cell>
          <cell r="N221">
            <v>1864352.5692494204</v>
          </cell>
          <cell r="P221">
            <v>133481</v>
          </cell>
          <cell r="Q221">
            <v>0</v>
          </cell>
          <cell r="R221">
            <v>0</v>
          </cell>
          <cell r="S221">
            <v>125050.43075057969</v>
          </cell>
          <cell r="T221">
            <v>258531.43075057969</v>
          </cell>
          <cell r="V221">
            <v>449583.6</v>
          </cell>
          <cell r="Y221">
            <v>212</v>
          </cell>
          <cell r="Z221">
            <v>142.35781840309906</v>
          </cell>
          <cell r="AA221">
            <v>0</v>
          </cell>
          <cell r="AD221">
            <v>0</v>
          </cell>
          <cell r="AE221">
            <v>1989403</v>
          </cell>
          <cell r="AF221">
            <v>0</v>
          </cell>
          <cell r="AG221">
            <v>0</v>
          </cell>
          <cell r="AH221">
            <v>1989403</v>
          </cell>
          <cell r="AI221">
            <v>0</v>
          </cell>
          <cell r="AJ221">
            <v>133481</v>
          </cell>
          <cell r="AK221">
            <v>2122884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2122884</v>
          </cell>
          <cell r="AR221">
            <v>212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BA221">
            <v>212</v>
          </cell>
          <cell r="BB221">
            <v>211</v>
          </cell>
          <cell r="BC221" t="str">
            <v>NORTH ATTLEBOROUGH</v>
          </cell>
          <cell r="BD221">
            <v>1989403</v>
          </cell>
          <cell r="BE221">
            <v>1872754</v>
          </cell>
          <cell r="BF221">
            <v>116649</v>
          </cell>
          <cell r="BG221">
            <v>36178.799999999996</v>
          </cell>
          <cell r="BH221">
            <v>163274.80000000002</v>
          </cell>
          <cell r="BL221">
            <v>0</v>
          </cell>
          <cell r="BM221">
            <v>316102.59999999998</v>
          </cell>
          <cell r="BN221">
            <v>125050.43075057969</v>
          </cell>
          <cell r="CA221">
            <v>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2.0038170191834732</v>
          </cell>
          <cell r="E222">
            <v>41973</v>
          </cell>
          <cell r="F222">
            <v>0</v>
          </cell>
          <cell r="G222">
            <v>1878</v>
          </cell>
          <cell r="H222">
            <v>43851</v>
          </cell>
          <cell r="J222">
            <v>1878</v>
          </cell>
          <cell r="K222">
            <v>2330.4684980815668</v>
          </cell>
          <cell r="L222">
            <v>4208.4684980815673</v>
          </cell>
          <cell r="N222">
            <v>39642.531501918435</v>
          </cell>
          <cell r="P222">
            <v>1878</v>
          </cell>
          <cell r="Q222">
            <v>0</v>
          </cell>
          <cell r="R222">
            <v>0</v>
          </cell>
          <cell r="S222">
            <v>2330.4684980815668</v>
          </cell>
          <cell r="T222">
            <v>4208.4684980815673</v>
          </cell>
          <cell r="V222">
            <v>4464.6000000000004</v>
          </cell>
          <cell r="Y222">
            <v>213</v>
          </cell>
          <cell r="Z222">
            <v>2.0038170191834732</v>
          </cell>
          <cell r="AA222">
            <v>0</v>
          </cell>
          <cell r="AD222">
            <v>0</v>
          </cell>
          <cell r="AE222">
            <v>41973</v>
          </cell>
          <cell r="AF222">
            <v>0</v>
          </cell>
          <cell r="AG222">
            <v>0</v>
          </cell>
          <cell r="AH222">
            <v>41973</v>
          </cell>
          <cell r="AI222">
            <v>0</v>
          </cell>
          <cell r="AJ222">
            <v>1878</v>
          </cell>
          <cell r="AK222">
            <v>43851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43851</v>
          </cell>
          <cell r="AR222">
            <v>213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BA222">
            <v>213</v>
          </cell>
          <cell r="BB222">
            <v>215</v>
          </cell>
          <cell r="BC222" t="str">
            <v>NORTHBOROUGH</v>
          </cell>
          <cell r="BD222">
            <v>41973</v>
          </cell>
          <cell r="BE222">
            <v>39720</v>
          </cell>
          <cell r="BF222">
            <v>2253</v>
          </cell>
          <cell r="BG222">
            <v>333.59999999999997</v>
          </cell>
          <cell r="BH222">
            <v>0</v>
          </cell>
          <cell r="BL222">
            <v>0</v>
          </cell>
          <cell r="BM222">
            <v>2586.6</v>
          </cell>
          <cell r="BN222">
            <v>2330.4684980815668</v>
          </cell>
          <cell r="CA222">
            <v>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3.0475285652757722</v>
          </cell>
          <cell r="E223">
            <v>42678</v>
          </cell>
          <cell r="F223">
            <v>0</v>
          </cell>
          <cell r="G223">
            <v>2853</v>
          </cell>
          <cell r="H223">
            <v>45531</v>
          </cell>
          <cell r="J223">
            <v>2853</v>
          </cell>
          <cell r="K223">
            <v>1160</v>
          </cell>
          <cell r="L223">
            <v>4013</v>
          </cell>
          <cell r="N223">
            <v>41518</v>
          </cell>
          <cell r="P223">
            <v>2853</v>
          </cell>
          <cell r="Q223">
            <v>0</v>
          </cell>
          <cell r="R223">
            <v>0</v>
          </cell>
          <cell r="S223">
            <v>1160</v>
          </cell>
          <cell r="T223">
            <v>4013</v>
          </cell>
          <cell r="V223">
            <v>14413</v>
          </cell>
          <cell r="Y223">
            <v>214</v>
          </cell>
          <cell r="Z223">
            <v>3.0475285652757722</v>
          </cell>
          <cell r="AA223">
            <v>0</v>
          </cell>
          <cell r="AD223">
            <v>0</v>
          </cell>
          <cell r="AE223">
            <v>42678</v>
          </cell>
          <cell r="AF223">
            <v>0</v>
          </cell>
          <cell r="AG223">
            <v>0</v>
          </cell>
          <cell r="AH223">
            <v>42678</v>
          </cell>
          <cell r="AI223">
            <v>0</v>
          </cell>
          <cell r="AJ223">
            <v>2853</v>
          </cell>
          <cell r="AK223">
            <v>45531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45531</v>
          </cell>
          <cell r="AR223">
            <v>214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BA223">
            <v>214</v>
          </cell>
          <cell r="BB223">
            <v>216</v>
          </cell>
          <cell r="BC223" t="str">
            <v>NORTHBRIDGE</v>
          </cell>
          <cell r="BD223">
            <v>42678</v>
          </cell>
          <cell r="BE223">
            <v>41518</v>
          </cell>
          <cell r="BF223">
            <v>1160</v>
          </cell>
          <cell r="BG223">
            <v>0</v>
          </cell>
          <cell r="BH223">
            <v>10400</v>
          </cell>
          <cell r="BL223">
            <v>0</v>
          </cell>
          <cell r="BM223">
            <v>11560</v>
          </cell>
          <cell r="BN223">
            <v>1160</v>
          </cell>
          <cell r="CA223">
            <v>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9.3333333333333357</v>
          </cell>
          <cell r="E224">
            <v>111139</v>
          </cell>
          <cell r="F224">
            <v>0</v>
          </cell>
          <cell r="G224">
            <v>8750</v>
          </cell>
          <cell r="H224">
            <v>119889</v>
          </cell>
          <cell r="J224">
            <v>8750</v>
          </cell>
          <cell r="K224">
            <v>18455.60929886948</v>
          </cell>
          <cell r="L224">
            <v>27205.60929886948</v>
          </cell>
          <cell r="N224">
            <v>92683.390701130527</v>
          </cell>
          <cell r="P224">
            <v>8750</v>
          </cell>
          <cell r="Q224">
            <v>0</v>
          </cell>
          <cell r="R224">
            <v>0</v>
          </cell>
          <cell r="S224">
            <v>18455.60929886948</v>
          </cell>
          <cell r="T224">
            <v>27205.60929886948</v>
          </cell>
          <cell r="V224">
            <v>47455.199999999997</v>
          </cell>
          <cell r="Y224">
            <v>215</v>
          </cell>
          <cell r="Z224">
            <v>9.3333333333333357</v>
          </cell>
          <cell r="AA224">
            <v>0</v>
          </cell>
          <cell r="AD224">
            <v>0</v>
          </cell>
          <cell r="AE224">
            <v>111139</v>
          </cell>
          <cell r="AF224">
            <v>0</v>
          </cell>
          <cell r="AG224">
            <v>0</v>
          </cell>
          <cell r="AH224">
            <v>111139</v>
          </cell>
          <cell r="AI224">
            <v>0</v>
          </cell>
          <cell r="AJ224">
            <v>8750</v>
          </cell>
          <cell r="AK224">
            <v>119889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119889</v>
          </cell>
          <cell r="AR224">
            <v>215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BA224">
            <v>215</v>
          </cell>
          <cell r="BB224">
            <v>212</v>
          </cell>
          <cell r="BC224" t="str">
            <v>NORTH BROOKFIELD</v>
          </cell>
          <cell r="BD224">
            <v>111139</v>
          </cell>
          <cell r="BE224">
            <v>98808</v>
          </cell>
          <cell r="BF224">
            <v>12331</v>
          </cell>
          <cell r="BG224">
            <v>26374.2</v>
          </cell>
          <cell r="BH224">
            <v>0</v>
          </cell>
          <cell r="BL224">
            <v>0</v>
          </cell>
          <cell r="BM224">
            <v>38705.199999999997</v>
          </cell>
          <cell r="BN224">
            <v>18455.60929886948</v>
          </cell>
          <cell r="CA224">
            <v>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Y225">
            <v>216</v>
          </cell>
          <cell r="AR225">
            <v>216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BA225">
            <v>216</v>
          </cell>
          <cell r="BB225">
            <v>217</v>
          </cell>
          <cell r="BC225" t="str">
            <v>NORTHFIELD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L225">
            <v>0</v>
          </cell>
          <cell r="BM225">
            <v>0</v>
          </cell>
          <cell r="BN225">
            <v>0</v>
          </cell>
          <cell r="CA225">
            <v>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2.0755137703187274</v>
          </cell>
          <cell r="E226">
            <v>35251</v>
          </cell>
          <cell r="F226">
            <v>0</v>
          </cell>
          <cell r="G226">
            <v>1948</v>
          </cell>
          <cell r="H226">
            <v>37199</v>
          </cell>
          <cell r="J226">
            <v>1948</v>
          </cell>
          <cell r="K226">
            <v>4946.1775915900671</v>
          </cell>
          <cell r="L226">
            <v>6894.1775915900671</v>
          </cell>
          <cell r="N226">
            <v>30304.822408409935</v>
          </cell>
          <cell r="P226">
            <v>1948</v>
          </cell>
          <cell r="Q226">
            <v>0</v>
          </cell>
          <cell r="R226">
            <v>0</v>
          </cell>
          <cell r="S226">
            <v>4946.1775915900671</v>
          </cell>
          <cell r="T226">
            <v>6894.1775915900671</v>
          </cell>
          <cell r="V226">
            <v>15196.8</v>
          </cell>
          <cell r="Y226">
            <v>217</v>
          </cell>
          <cell r="Z226">
            <v>2.0755137703187274</v>
          </cell>
          <cell r="AA226">
            <v>0</v>
          </cell>
          <cell r="AD226">
            <v>0</v>
          </cell>
          <cell r="AE226">
            <v>35251</v>
          </cell>
          <cell r="AF226">
            <v>0</v>
          </cell>
          <cell r="AG226">
            <v>0</v>
          </cell>
          <cell r="AH226">
            <v>35251</v>
          </cell>
          <cell r="AI226">
            <v>0</v>
          </cell>
          <cell r="AJ226">
            <v>1948</v>
          </cell>
          <cell r="AK226">
            <v>37199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37199</v>
          </cell>
          <cell r="AR226">
            <v>217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BA226">
            <v>217</v>
          </cell>
          <cell r="BB226">
            <v>213</v>
          </cell>
          <cell r="BC226" t="str">
            <v>NORTH READING</v>
          </cell>
          <cell r="BD226">
            <v>35251</v>
          </cell>
          <cell r="BE226">
            <v>32816</v>
          </cell>
          <cell r="BF226">
            <v>2435</v>
          </cell>
          <cell r="BG226">
            <v>10813.8</v>
          </cell>
          <cell r="BH226">
            <v>0</v>
          </cell>
          <cell r="BL226">
            <v>0</v>
          </cell>
          <cell r="BM226">
            <v>13248.8</v>
          </cell>
          <cell r="BN226">
            <v>4946.1775915900671</v>
          </cell>
          <cell r="CA226">
            <v>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92.549332473562913</v>
          </cell>
          <cell r="E227">
            <v>1382028</v>
          </cell>
          <cell r="F227">
            <v>0</v>
          </cell>
          <cell r="G227">
            <v>86778</v>
          </cell>
          <cell r="H227">
            <v>1468806</v>
          </cell>
          <cell r="J227">
            <v>86778</v>
          </cell>
          <cell r="K227">
            <v>92714.03647556917</v>
          </cell>
          <cell r="L227">
            <v>179492.03647556918</v>
          </cell>
          <cell r="N227">
            <v>1289313.9635244308</v>
          </cell>
          <cell r="P227">
            <v>86778</v>
          </cell>
          <cell r="Q227">
            <v>0</v>
          </cell>
          <cell r="R227">
            <v>0</v>
          </cell>
          <cell r="S227">
            <v>92714.03647556917</v>
          </cell>
          <cell r="T227">
            <v>179492.03647556918</v>
          </cell>
          <cell r="V227">
            <v>223095.2</v>
          </cell>
          <cell r="Y227">
            <v>218</v>
          </cell>
          <cell r="Z227">
            <v>92.549332473562913</v>
          </cell>
          <cell r="AA227">
            <v>0</v>
          </cell>
          <cell r="AD227">
            <v>0</v>
          </cell>
          <cell r="AE227">
            <v>1382028</v>
          </cell>
          <cell r="AF227">
            <v>0</v>
          </cell>
          <cell r="AG227">
            <v>0</v>
          </cell>
          <cell r="AH227">
            <v>1382028</v>
          </cell>
          <cell r="AI227">
            <v>0</v>
          </cell>
          <cell r="AJ227">
            <v>86778</v>
          </cell>
          <cell r="AK227">
            <v>1468806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1468806</v>
          </cell>
          <cell r="AR227">
            <v>218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BA227">
            <v>218</v>
          </cell>
          <cell r="BB227">
            <v>218</v>
          </cell>
          <cell r="BC227" t="str">
            <v>NORTON</v>
          </cell>
          <cell r="BD227">
            <v>1382028</v>
          </cell>
          <cell r="BE227">
            <v>1302502</v>
          </cell>
          <cell r="BF227">
            <v>79526</v>
          </cell>
          <cell r="BG227">
            <v>56791.199999999997</v>
          </cell>
          <cell r="BH227">
            <v>0</v>
          </cell>
          <cell r="BL227">
            <v>0</v>
          </cell>
          <cell r="BM227">
            <v>136317.20000000001</v>
          </cell>
          <cell r="BN227">
            <v>92714.03647556917</v>
          </cell>
          <cell r="CA227">
            <v>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13.961038961038964</v>
          </cell>
          <cell r="E228">
            <v>239798</v>
          </cell>
          <cell r="F228">
            <v>0</v>
          </cell>
          <cell r="G228">
            <v>13091</v>
          </cell>
          <cell r="H228">
            <v>252889</v>
          </cell>
          <cell r="J228">
            <v>13091</v>
          </cell>
          <cell r="K228">
            <v>39111.648683026346</v>
          </cell>
          <cell r="L228">
            <v>52202.648683026346</v>
          </cell>
          <cell r="N228">
            <v>200686.35131697365</v>
          </cell>
          <cell r="P228">
            <v>13091</v>
          </cell>
          <cell r="Q228">
            <v>0</v>
          </cell>
          <cell r="R228">
            <v>0</v>
          </cell>
          <cell r="S228">
            <v>39111.648683026346</v>
          </cell>
          <cell r="T228">
            <v>52202.648683026346</v>
          </cell>
          <cell r="V228">
            <v>91040.2</v>
          </cell>
          <cell r="Y228">
            <v>219</v>
          </cell>
          <cell r="Z228">
            <v>13.961038961038964</v>
          </cell>
          <cell r="AA228">
            <v>0</v>
          </cell>
          <cell r="AD228">
            <v>0</v>
          </cell>
          <cell r="AE228">
            <v>239798</v>
          </cell>
          <cell r="AF228">
            <v>0</v>
          </cell>
          <cell r="AG228">
            <v>0</v>
          </cell>
          <cell r="AH228">
            <v>239798</v>
          </cell>
          <cell r="AI228">
            <v>0</v>
          </cell>
          <cell r="AJ228">
            <v>13091</v>
          </cell>
          <cell r="AK228">
            <v>252889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252889</v>
          </cell>
          <cell r="AR228">
            <v>219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BA228">
            <v>219</v>
          </cell>
          <cell r="BB228">
            <v>219</v>
          </cell>
          <cell r="BC228" t="str">
            <v>NORWELL</v>
          </cell>
          <cell r="BD228">
            <v>239798</v>
          </cell>
          <cell r="BE228">
            <v>212433</v>
          </cell>
          <cell r="BF228">
            <v>27365</v>
          </cell>
          <cell r="BG228">
            <v>50584.2</v>
          </cell>
          <cell r="BH228">
            <v>0</v>
          </cell>
          <cell r="BL228">
            <v>0</v>
          </cell>
          <cell r="BM228">
            <v>77949.2</v>
          </cell>
          <cell r="BN228">
            <v>39111.648683026346</v>
          </cell>
          <cell r="CA228">
            <v>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58.610475745615204</v>
          </cell>
          <cell r="E229">
            <v>1039915</v>
          </cell>
          <cell r="F229">
            <v>0</v>
          </cell>
          <cell r="G229">
            <v>54955</v>
          </cell>
          <cell r="H229">
            <v>1094870</v>
          </cell>
          <cell r="J229">
            <v>54955</v>
          </cell>
          <cell r="K229">
            <v>121459</v>
          </cell>
          <cell r="L229">
            <v>176414</v>
          </cell>
          <cell r="N229">
            <v>918456</v>
          </cell>
          <cell r="P229">
            <v>54955</v>
          </cell>
          <cell r="Q229">
            <v>0</v>
          </cell>
          <cell r="R229">
            <v>0</v>
          </cell>
          <cell r="S229">
            <v>121459</v>
          </cell>
          <cell r="T229">
            <v>176414</v>
          </cell>
          <cell r="V229">
            <v>306418.40000000002</v>
          </cell>
          <cell r="Y229">
            <v>220</v>
          </cell>
          <cell r="Z229">
            <v>58.610475745615204</v>
          </cell>
          <cell r="AA229">
            <v>0</v>
          </cell>
          <cell r="AD229">
            <v>0</v>
          </cell>
          <cell r="AE229">
            <v>1039915</v>
          </cell>
          <cell r="AF229">
            <v>0</v>
          </cell>
          <cell r="AG229">
            <v>0</v>
          </cell>
          <cell r="AH229">
            <v>1039915</v>
          </cell>
          <cell r="AI229">
            <v>0</v>
          </cell>
          <cell r="AJ229">
            <v>54955</v>
          </cell>
          <cell r="AK229">
            <v>1094870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1094870</v>
          </cell>
          <cell r="AR229">
            <v>220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BA229">
            <v>220</v>
          </cell>
          <cell r="BB229">
            <v>220</v>
          </cell>
          <cell r="BC229" t="str">
            <v>NORWOOD</v>
          </cell>
          <cell r="BD229">
            <v>1039915</v>
          </cell>
          <cell r="BE229">
            <v>918456</v>
          </cell>
          <cell r="BF229">
            <v>121459</v>
          </cell>
          <cell r="BG229">
            <v>0</v>
          </cell>
          <cell r="BH229">
            <v>130004.40000000001</v>
          </cell>
          <cell r="BL229">
            <v>0</v>
          </cell>
          <cell r="BM229">
            <v>251463.40000000002</v>
          </cell>
          <cell r="BN229">
            <v>121459</v>
          </cell>
          <cell r="CA229">
            <v>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36.627906976744178</v>
          </cell>
          <cell r="E230">
            <v>896724</v>
          </cell>
          <cell r="F230">
            <v>0</v>
          </cell>
          <cell r="G230">
            <v>34344</v>
          </cell>
          <cell r="H230">
            <v>931068</v>
          </cell>
          <cell r="J230">
            <v>34344</v>
          </cell>
          <cell r="K230">
            <v>35637.754687969958</v>
          </cell>
          <cell r="L230">
            <v>69981.754687969951</v>
          </cell>
          <cell r="N230">
            <v>861086.24531203008</v>
          </cell>
          <cell r="P230">
            <v>34344</v>
          </cell>
          <cell r="Q230">
            <v>0</v>
          </cell>
          <cell r="R230">
            <v>0</v>
          </cell>
          <cell r="S230">
            <v>35637.754687969958</v>
          </cell>
          <cell r="T230">
            <v>69981.754687969951</v>
          </cell>
          <cell r="V230">
            <v>134815</v>
          </cell>
          <cell r="Y230">
            <v>221</v>
          </cell>
          <cell r="Z230">
            <v>36.627906976744178</v>
          </cell>
          <cell r="AA230">
            <v>0</v>
          </cell>
          <cell r="AD230">
            <v>0</v>
          </cell>
          <cell r="AE230">
            <v>896724</v>
          </cell>
          <cell r="AF230">
            <v>0</v>
          </cell>
          <cell r="AG230">
            <v>0</v>
          </cell>
          <cell r="AH230">
            <v>896724</v>
          </cell>
          <cell r="AI230">
            <v>0</v>
          </cell>
          <cell r="AJ230">
            <v>34344</v>
          </cell>
          <cell r="AK230">
            <v>931068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931068</v>
          </cell>
          <cell r="AR230">
            <v>221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BA230">
            <v>221</v>
          </cell>
          <cell r="BB230">
            <v>221</v>
          </cell>
          <cell r="BC230" t="str">
            <v>OAK BLUFFS</v>
          </cell>
          <cell r="BD230">
            <v>896724</v>
          </cell>
          <cell r="BE230">
            <v>880005</v>
          </cell>
          <cell r="BF230">
            <v>16719</v>
          </cell>
          <cell r="BG230">
            <v>81469.2</v>
          </cell>
          <cell r="BH230">
            <v>2282.8000000000002</v>
          </cell>
          <cell r="BL230">
            <v>0</v>
          </cell>
          <cell r="BM230">
            <v>100471</v>
          </cell>
          <cell r="BN230">
            <v>35637.754687969958</v>
          </cell>
          <cell r="CA230">
            <v>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Y231">
            <v>222</v>
          </cell>
          <cell r="AR231">
            <v>222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BA231">
            <v>222</v>
          </cell>
          <cell r="BB231">
            <v>222</v>
          </cell>
          <cell r="BC231" t="str">
            <v>OAKHAM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L231">
            <v>0</v>
          </cell>
          <cell r="BM231">
            <v>0</v>
          </cell>
          <cell r="BN231">
            <v>0</v>
          </cell>
          <cell r="CA231">
            <v>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4.325925925925926</v>
          </cell>
          <cell r="E232">
            <v>42756</v>
          </cell>
          <cell r="F232">
            <v>0</v>
          </cell>
          <cell r="G232">
            <v>4053</v>
          </cell>
          <cell r="H232">
            <v>46809</v>
          </cell>
          <cell r="J232">
            <v>4053</v>
          </cell>
          <cell r="K232">
            <v>4412</v>
          </cell>
          <cell r="L232">
            <v>8465</v>
          </cell>
          <cell r="N232">
            <v>38344</v>
          </cell>
          <cell r="P232">
            <v>4053</v>
          </cell>
          <cell r="Q232">
            <v>0</v>
          </cell>
          <cell r="R232">
            <v>0</v>
          </cell>
          <cell r="S232">
            <v>4412</v>
          </cell>
          <cell r="T232">
            <v>8465</v>
          </cell>
          <cell r="V232">
            <v>17073</v>
          </cell>
          <cell r="Y232">
            <v>223</v>
          </cell>
          <cell r="Z232">
            <v>4.325925925925926</v>
          </cell>
          <cell r="AA232">
            <v>0</v>
          </cell>
          <cell r="AD232">
            <v>0</v>
          </cell>
          <cell r="AE232">
            <v>42756</v>
          </cell>
          <cell r="AF232">
            <v>0</v>
          </cell>
          <cell r="AG232">
            <v>0</v>
          </cell>
          <cell r="AH232">
            <v>42756</v>
          </cell>
          <cell r="AI232">
            <v>0</v>
          </cell>
          <cell r="AJ232">
            <v>4053</v>
          </cell>
          <cell r="AK232">
            <v>46809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46809</v>
          </cell>
          <cell r="AR232">
            <v>223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BA232">
            <v>223</v>
          </cell>
          <cell r="BB232">
            <v>223</v>
          </cell>
          <cell r="BC232" t="str">
            <v>ORANGE</v>
          </cell>
          <cell r="BD232">
            <v>42756</v>
          </cell>
          <cell r="BE232">
            <v>38344</v>
          </cell>
          <cell r="BF232">
            <v>4412</v>
          </cell>
          <cell r="BG232">
            <v>0</v>
          </cell>
          <cell r="BH232">
            <v>8608</v>
          </cell>
          <cell r="BL232">
            <v>0</v>
          </cell>
          <cell r="BM232">
            <v>13020</v>
          </cell>
          <cell r="BN232">
            <v>4412</v>
          </cell>
          <cell r="CA232">
            <v>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Y233">
            <v>224</v>
          </cell>
          <cell r="AR233">
            <v>224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BA233">
            <v>224</v>
          </cell>
          <cell r="BB233">
            <v>224</v>
          </cell>
          <cell r="BC233" t="str">
            <v>ORLEANS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L233">
            <v>0</v>
          </cell>
          <cell r="BM233">
            <v>0</v>
          </cell>
          <cell r="BN233">
            <v>0</v>
          </cell>
          <cell r="CA233">
            <v>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Y234">
            <v>225</v>
          </cell>
          <cell r="AR234">
            <v>225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BA234">
            <v>225</v>
          </cell>
          <cell r="BB234">
            <v>225</v>
          </cell>
          <cell r="BC234" t="str">
            <v>OTIS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L234">
            <v>0</v>
          </cell>
          <cell r="BM234">
            <v>0</v>
          </cell>
          <cell r="BN234">
            <v>0</v>
          </cell>
          <cell r="CA234">
            <v>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34.008301471166732</v>
          </cell>
          <cell r="E235">
            <v>450062</v>
          </cell>
          <cell r="F235">
            <v>0</v>
          </cell>
          <cell r="G235">
            <v>31893</v>
          </cell>
          <cell r="H235">
            <v>481955</v>
          </cell>
          <cell r="J235">
            <v>31893</v>
          </cell>
          <cell r="K235">
            <v>36773.551945428917</v>
          </cell>
          <cell r="L235">
            <v>68666.551945428917</v>
          </cell>
          <cell r="N235">
            <v>413288.44805457105</v>
          </cell>
          <cell r="P235">
            <v>31893</v>
          </cell>
          <cell r="Q235">
            <v>0</v>
          </cell>
          <cell r="R235">
            <v>0</v>
          </cell>
          <cell r="S235">
            <v>36773.551945428917</v>
          </cell>
          <cell r="T235">
            <v>68666.551945428917</v>
          </cell>
          <cell r="V235">
            <v>114684.2</v>
          </cell>
          <cell r="Y235">
            <v>226</v>
          </cell>
          <cell r="Z235">
            <v>34.008301471166732</v>
          </cell>
          <cell r="AA235">
            <v>0</v>
          </cell>
          <cell r="AD235">
            <v>0</v>
          </cell>
          <cell r="AE235">
            <v>450062</v>
          </cell>
          <cell r="AF235">
            <v>0</v>
          </cell>
          <cell r="AG235">
            <v>0</v>
          </cell>
          <cell r="AH235">
            <v>450062</v>
          </cell>
          <cell r="AI235">
            <v>0</v>
          </cell>
          <cell r="AJ235">
            <v>31893</v>
          </cell>
          <cell r="AK235">
            <v>481955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481955</v>
          </cell>
          <cell r="AR235">
            <v>226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BA235">
            <v>226</v>
          </cell>
          <cell r="BB235">
            <v>226</v>
          </cell>
          <cell r="BC235" t="str">
            <v>OXFORD</v>
          </cell>
          <cell r="BD235">
            <v>450062</v>
          </cell>
          <cell r="BE235">
            <v>425660</v>
          </cell>
          <cell r="BF235">
            <v>24402</v>
          </cell>
          <cell r="BG235">
            <v>53275.199999999997</v>
          </cell>
          <cell r="BH235">
            <v>5114</v>
          </cell>
          <cell r="BL235">
            <v>0</v>
          </cell>
          <cell r="BM235">
            <v>82791.199999999997</v>
          </cell>
          <cell r="BN235">
            <v>36773.551945428917</v>
          </cell>
          <cell r="CA235">
            <v>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19.718598250695255</v>
          </cell>
          <cell r="E236">
            <v>314393</v>
          </cell>
          <cell r="F236">
            <v>0</v>
          </cell>
          <cell r="G236">
            <v>18483</v>
          </cell>
          <cell r="H236">
            <v>332876</v>
          </cell>
          <cell r="J236">
            <v>18483</v>
          </cell>
          <cell r="K236">
            <v>44698.316425827012</v>
          </cell>
          <cell r="L236">
            <v>63181.316425827012</v>
          </cell>
          <cell r="N236">
            <v>269694.68357417302</v>
          </cell>
          <cell r="P236">
            <v>18483</v>
          </cell>
          <cell r="Q236">
            <v>0</v>
          </cell>
          <cell r="R236">
            <v>0</v>
          </cell>
          <cell r="S236">
            <v>44698.316425827012</v>
          </cell>
          <cell r="T236">
            <v>63181.316425827012</v>
          </cell>
          <cell r="V236">
            <v>108603.6</v>
          </cell>
          <cell r="Y236">
            <v>227</v>
          </cell>
          <cell r="Z236">
            <v>19.718598250695255</v>
          </cell>
          <cell r="AA236">
            <v>0</v>
          </cell>
          <cell r="AD236">
            <v>0</v>
          </cell>
          <cell r="AE236">
            <v>314393</v>
          </cell>
          <cell r="AF236">
            <v>0</v>
          </cell>
          <cell r="AG236">
            <v>0</v>
          </cell>
          <cell r="AH236">
            <v>314393</v>
          </cell>
          <cell r="AI236">
            <v>0</v>
          </cell>
          <cell r="AJ236">
            <v>18483</v>
          </cell>
          <cell r="AK236">
            <v>332876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332876</v>
          </cell>
          <cell r="AR236">
            <v>227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BA236">
            <v>227</v>
          </cell>
          <cell r="BB236">
            <v>227</v>
          </cell>
          <cell r="BC236" t="str">
            <v>PALMER</v>
          </cell>
          <cell r="BD236">
            <v>314393</v>
          </cell>
          <cell r="BE236">
            <v>271201</v>
          </cell>
          <cell r="BF236">
            <v>43192</v>
          </cell>
          <cell r="BG236">
            <v>6486.5999999999995</v>
          </cell>
          <cell r="BH236">
            <v>40442</v>
          </cell>
          <cell r="BL236">
            <v>0</v>
          </cell>
          <cell r="BM236">
            <v>90120.6</v>
          </cell>
          <cell r="BN236">
            <v>44698.316425827012</v>
          </cell>
          <cell r="CA236">
            <v>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Y237">
            <v>228</v>
          </cell>
          <cell r="AR237">
            <v>228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BA237">
            <v>228</v>
          </cell>
          <cell r="BB237">
            <v>228</v>
          </cell>
          <cell r="BC237" t="str">
            <v>PAXTON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L237">
            <v>0</v>
          </cell>
          <cell r="BM237">
            <v>0</v>
          </cell>
          <cell r="BN237">
            <v>0</v>
          </cell>
          <cell r="CA237">
            <v>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60.215656389765549</v>
          </cell>
          <cell r="E238">
            <v>884296</v>
          </cell>
          <cell r="F238">
            <v>0</v>
          </cell>
          <cell r="G238">
            <v>56447</v>
          </cell>
          <cell r="H238">
            <v>940743</v>
          </cell>
          <cell r="J238">
            <v>56447</v>
          </cell>
          <cell r="K238">
            <v>68888.761868718168</v>
          </cell>
          <cell r="L238">
            <v>125335.76186871817</v>
          </cell>
          <cell r="N238">
            <v>815407.2381312818</v>
          </cell>
          <cell r="P238">
            <v>56447</v>
          </cell>
          <cell r="Q238">
            <v>0</v>
          </cell>
          <cell r="R238">
            <v>0</v>
          </cell>
          <cell r="S238">
            <v>68888.761868718168</v>
          </cell>
          <cell r="T238">
            <v>125335.76186871817</v>
          </cell>
          <cell r="V238">
            <v>144184</v>
          </cell>
          <cell r="Y238">
            <v>229</v>
          </cell>
          <cell r="Z238">
            <v>60.215656389765549</v>
          </cell>
          <cell r="AA238">
            <v>0</v>
          </cell>
          <cell r="AD238">
            <v>0</v>
          </cell>
          <cell r="AE238">
            <v>884296</v>
          </cell>
          <cell r="AF238">
            <v>0</v>
          </cell>
          <cell r="AG238">
            <v>0</v>
          </cell>
          <cell r="AH238">
            <v>884296</v>
          </cell>
          <cell r="AI238">
            <v>0</v>
          </cell>
          <cell r="AJ238">
            <v>56447</v>
          </cell>
          <cell r="AK238">
            <v>940743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940743</v>
          </cell>
          <cell r="AR238">
            <v>229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BA238">
            <v>229</v>
          </cell>
          <cell r="BB238">
            <v>229</v>
          </cell>
          <cell r="BC238" t="str">
            <v>PEABODY</v>
          </cell>
          <cell r="BD238">
            <v>884296</v>
          </cell>
          <cell r="BE238">
            <v>821108</v>
          </cell>
          <cell r="BF238">
            <v>63188</v>
          </cell>
          <cell r="BG238">
            <v>24549</v>
          </cell>
          <cell r="BH238">
            <v>0</v>
          </cell>
          <cell r="BL238">
            <v>0</v>
          </cell>
          <cell r="BM238">
            <v>87737</v>
          </cell>
          <cell r="BN238">
            <v>68888.761868718168</v>
          </cell>
          <cell r="CA238">
            <v>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Y239">
            <v>230</v>
          </cell>
          <cell r="AR239">
            <v>230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BA239">
            <v>230</v>
          </cell>
          <cell r="BB239">
            <v>230</v>
          </cell>
          <cell r="BC239" t="str">
            <v>PELHAM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L239">
            <v>0</v>
          </cell>
          <cell r="BM239">
            <v>0</v>
          </cell>
          <cell r="BN239">
            <v>0</v>
          </cell>
          <cell r="CA239">
            <v>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53.459482083663147</v>
          </cell>
          <cell r="E240">
            <v>817262</v>
          </cell>
          <cell r="F240">
            <v>0</v>
          </cell>
          <cell r="G240">
            <v>50126</v>
          </cell>
          <cell r="H240">
            <v>867388</v>
          </cell>
          <cell r="J240">
            <v>50126</v>
          </cell>
          <cell r="K240">
            <v>144828.37560744633</v>
          </cell>
          <cell r="L240">
            <v>194954.37560744633</v>
          </cell>
          <cell r="N240">
            <v>672433.6243925537</v>
          </cell>
          <cell r="P240">
            <v>50126</v>
          </cell>
          <cell r="Q240">
            <v>0</v>
          </cell>
          <cell r="R240">
            <v>0</v>
          </cell>
          <cell r="S240">
            <v>144828.37560744633</v>
          </cell>
          <cell r="T240">
            <v>194954.37560744633</v>
          </cell>
          <cell r="V240">
            <v>336351.4</v>
          </cell>
          <cell r="Y240">
            <v>231</v>
          </cell>
          <cell r="Z240">
            <v>53.459482083663147</v>
          </cell>
          <cell r="AA240">
            <v>0</v>
          </cell>
          <cell r="AD240">
            <v>0</v>
          </cell>
          <cell r="AE240">
            <v>817262</v>
          </cell>
          <cell r="AF240">
            <v>0</v>
          </cell>
          <cell r="AG240">
            <v>0</v>
          </cell>
          <cell r="AH240">
            <v>817262</v>
          </cell>
          <cell r="AI240">
            <v>0</v>
          </cell>
          <cell r="AJ240">
            <v>50126</v>
          </cell>
          <cell r="AK240">
            <v>867388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867388</v>
          </cell>
          <cell r="AR240">
            <v>231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BA240">
            <v>231</v>
          </cell>
          <cell r="BB240">
            <v>231</v>
          </cell>
          <cell r="BC240" t="str">
            <v>PEMBROKE</v>
          </cell>
          <cell r="BD240">
            <v>817262</v>
          </cell>
          <cell r="BE240">
            <v>686506</v>
          </cell>
          <cell r="BF240">
            <v>130756</v>
          </cell>
          <cell r="BG240">
            <v>60599.399999999994</v>
          </cell>
          <cell r="BH240">
            <v>94870</v>
          </cell>
          <cell r="BL240">
            <v>0</v>
          </cell>
          <cell r="BM240">
            <v>286225.40000000002</v>
          </cell>
          <cell r="BN240">
            <v>144828.37560744633</v>
          </cell>
          <cell r="CA240">
            <v>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Y241">
            <v>232</v>
          </cell>
          <cell r="AR241">
            <v>232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BA241">
            <v>232</v>
          </cell>
          <cell r="BB241">
            <v>232</v>
          </cell>
          <cell r="BC241" t="str">
            <v>PEPPERELL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L241">
            <v>0</v>
          </cell>
          <cell r="BM241">
            <v>0</v>
          </cell>
          <cell r="BN241">
            <v>0</v>
          </cell>
          <cell r="CA241">
            <v>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Y242">
            <v>233</v>
          </cell>
          <cell r="AR242">
            <v>233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BA242">
            <v>233</v>
          </cell>
          <cell r="BB242">
            <v>233</v>
          </cell>
          <cell r="BC242" t="str">
            <v>PERU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L242">
            <v>0</v>
          </cell>
          <cell r="BM242">
            <v>0</v>
          </cell>
          <cell r="BN242">
            <v>0</v>
          </cell>
          <cell r="CA242">
            <v>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Y243">
            <v>234</v>
          </cell>
          <cell r="AR243">
            <v>234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BA243">
            <v>234</v>
          </cell>
          <cell r="BB243">
            <v>234</v>
          </cell>
          <cell r="BC243" t="str">
            <v>PETERSHAM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L243">
            <v>0</v>
          </cell>
          <cell r="BM243">
            <v>0</v>
          </cell>
          <cell r="BN243">
            <v>0</v>
          </cell>
          <cell r="CA243">
            <v>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Y244">
            <v>235</v>
          </cell>
          <cell r="AR244">
            <v>235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BA244">
            <v>235</v>
          </cell>
          <cell r="BB244">
            <v>235</v>
          </cell>
          <cell r="BC244" t="str">
            <v>PHILLIPSTON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L244">
            <v>0</v>
          </cell>
          <cell r="BM244">
            <v>0</v>
          </cell>
          <cell r="BN244">
            <v>0</v>
          </cell>
          <cell r="CA244">
            <v>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177.59677419354838</v>
          </cell>
          <cell r="E245">
            <v>2659335</v>
          </cell>
          <cell r="F245">
            <v>0</v>
          </cell>
          <cell r="G245">
            <v>166523</v>
          </cell>
          <cell r="H245">
            <v>2825858</v>
          </cell>
          <cell r="J245">
            <v>166523</v>
          </cell>
          <cell r="K245">
            <v>157431.98480185086</v>
          </cell>
          <cell r="L245">
            <v>323954.98480185086</v>
          </cell>
          <cell r="N245">
            <v>2501903.0151981493</v>
          </cell>
          <cell r="P245">
            <v>166523</v>
          </cell>
          <cell r="Q245">
            <v>0</v>
          </cell>
          <cell r="R245">
            <v>0</v>
          </cell>
          <cell r="S245">
            <v>157431.98480185086</v>
          </cell>
          <cell r="T245">
            <v>323954.98480185086</v>
          </cell>
          <cell r="V245">
            <v>567439.19999999995</v>
          </cell>
          <cell r="Y245">
            <v>236</v>
          </cell>
          <cell r="Z245">
            <v>177.59677419354838</v>
          </cell>
          <cell r="AA245">
            <v>0</v>
          </cell>
          <cell r="AD245">
            <v>0</v>
          </cell>
          <cell r="AE245">
            <v>2659335</v>
          </cell>
          <cell r="AF245">
            <v>0</v>
          </cell>
          <cell r="AG245">
            <v>0</v>
          </cell>
          <cell r="AH245">
            <v>2659335</v>
          </cell>
          <cell r="AI245">
            <v>0</v>
          </cell>
          <cell r="AJ245">
            <v>166523</v>
          </cell>
          <cell r="AK245">
            <v>2825858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2825858</v>
          </cell>
          <cell r="AR245">
            <v>236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BA245">
            <v>236</v>
          </cell>
          <cell r="BB245">
            <v>236</v>
          </cell>
          <cell r="BC245" t="str">
            <v>PITTSFIELD</v>
          </cell>
          <cell r="BD245">
            <v>2659335</v>
          </cell>
          <cell r="BE245">
            <v>2547090</v>
          </cell>
          <cell r="BF245">
            <v>112245</v>
          </cell>
          <cell r="BG245">
            <v>194587.19999999998</v>
          </cell>
          <cell r="BH245">
            <v>94084</v>
          </cell>
          <cell r="BL245">
            <v>0</v>
          </cell>
          <cell r="BM245">
            <v>400916.19999999995</v>
          </cell>
          <cell r="BN245">
            <v>157431.98480185086</v>
          </cell>
          <cell r="CA245">
            <v>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Y246">
            <v>237</v>
          </cell>
          <cell r="AR246">
            <v>237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BA246">
            <v>237</v>
          </cell>
          <cell r="BB246">
            <v>237</v>
          </cell>
          <cell r="BC246" t="str">
            <v>PLAINFIELD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L246">
            <v>0</v>
          </cell>
          <cell r="BM246">
            <v>0</v>
          </cell>
          <cell r="BN246">
            <v>0</v>
          </cell>
          <cell r="CA246">
            <v>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39.222005274887046</v>
          </cell>
          <cell r="E247">
            <v>668521</v>
          </cell>
          <cell r="F247">
            <v>0</v>
          </cell>
          <cell r="G247">
            <v>36778</v>
          </cell>
          <cell r="H247">
            <v>705299</v>
          </cell>
          <cell r="J247">
            <v>36778</v>
          </cell>
          <cell r="K247">
            <v>45793.755563111241</v>
          </cell>
          <cell r="L247">
            <v>82571.755563111248</v>
          </cell>
          <cell r="N247">
            <v>622727.24443688872</v>
          </cell>
          <cell r="P247">
            <v>36778</v>
          </cell>
          <cell r="Q247">
            <v>0</v>
          </cell>
          <cell r="R247">
            <v>0</v>
          </cell>
          <cell r="S247">
            <v>45793.755563111241</v>
          </cell>
          <cell r="T247">
            <v>82571.755563111248</v>
          </cell>
          <cell r="V247">
            <v>162446.39999999999</v>
          </cell>
          <cell r="Y247">
            <v>238</v>
          </cell>
          <cell r="Z247">
            <v>39.222005274887046</v>
          </cell>
          <cell r="AA247">
            <v>0</v>
          </cell>
          <cell r="AD247">
            <v>0</v>
          </cell>
          <cell r="AE247">
            <v>668521</v>
          </cell>
          <cell r="AF247">
            <v>0</v>
          </cell>
          <cell r="AG247">
            <v>0</v>
          </cell>
          <cell r="AH247">
            <v>668521</v>
          </cell>
          <cell r="AI247">
            <v>0</v>
          </cell>
          <cell r="AJ247">
            <v>36778</v>
          </cell>
          <cell r="AK247">
            <v>705299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705299</v>
          </cell>
          <cell r="AR247">
            <v>238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BA247">
            <v>238</v>
          </cell>
          <cell r="BB247">
            <v>238</v>
          </cell>
          <cell r="BC247" t="str">
            <v>PLAINVILLE</v>
          </cell>
          <cell r="BD247">
            <v>668521</v>
          </cell>
          <cell r="BE247">
            <v>629693</v>
          </cell>
          <cell r="BF247">
            <v>38828</v>
          </cell>
          <cell r="BG247">
            <v>29996.399999999998</v>
          </cell>
          <cell r="BH247">
            <v>56844</v>
          </cell>
          <cell r="BL247">
            <v>0</v>
          </cell>
          <cell r="BM247">
            <v>125668.4</v>
          </cell>
          <cell r="BN247">
            <v>45793.755563111241</v>
          </cell>
          <cell r="CA247">
            <v>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579.65141051840999</v>
          </cell>
          <cell r="E248">
            <v>9432100</v>
          </cell>
          <cell r="F248">
            <v>0</v>
          </cell>
          <cell r="G248">
            <v>543512</v>
          </cell>
          <cell r="H248">
            <v>9975612</v>
          </cell>
          <cell r="J248">
            <v>543512</v>
          </cell>
          <cell r="K248">
            <v>1175761.4644312027</v>
          </cell>
          <cell r="L248">
            <v>1719273.4644312027</v>
          </cell>
          <cell r="N248">
            <v>8256338.535568797</v>
          </cell>
          <cell r="P248">
            <v>543512</v>
          </cell>
          <cell r="Q248">
            <v>0</v>
          </cell>
          <cell r="R248">
            <v>0</v>
          </cell>
          <cell r="S248">
            <v>1175761.4644312027</v>
          </cell>
          <cell r="T248">
            <v>1719273.4644312027</v>
          </cell>
          <cell r="V248">
            <v>2613774.2000000002</v>
          </cell>
          <cell r="Y248">
            <v>239</v>
          </cell>
          <cell r="Z248">
            <v>579.65141051840999</v>
          </cell>
          <cell r="AA248">
            <v>0</v>
          </cell>
          <cell r="AD248">
            <v>0</v>
          </cell>
          <cell r="AE248">
            <v>9432100</v>
          </cell>
          <cell r="AF248">
            <v>0</v>
          </cell>
          <cell r="AG248">
            <v>0</v>
          </cell>
          <cell r="AH248">
            <v>9432100</v>
          </cell>
          <cell r="AI248">
            <v>0</v>
          </cell>
          <cell r="AJ248">
            <v>543512</v>
          </cell>
          <cell r="AK248">
            <v>9975612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9975612</v>
          </cell>
          <cell r="AR248">
            <v>239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BA248">
            <v>239</v>
          </cell>
          <cell r="BB248">
            <v>239</v>
          </cell>
          <cell r="BC248" t="str">
            <v>PLYMOUTH</v>
          </cell>
          <cell r="BD248">
            <v>9432100</v>
          </cell>
          <cell r="BE248">
            <v>8399688</v>
          </cell>
          <cell r="BF248">
            <v>1032412</v>
          </cell>
          <cell r="BG248">
            <v>617301</v>
          </cell>
          <cell r="BH248">
            <v>420549.2</v>
          </cell>
          <cell r="BL248">
            <v>0</v>
          </cell>
          <cell r="BM248">
            <v>2070262.2</v>
          </cell>
          <cell r="BN248">
            <v>1175761.4644312027</v>
          </cell>
          <cell r="CA248">
            <v>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6234.8</v>
          </cell>
          <cell r="Y249">
            <v>240</v>
          </cell>
          <cell r="AR249">
            <v>240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BA249">
            <v>240</v>
          </cell>
          <cell r="BB249">
            <v>240</v>
          </cell>
          <cell r="BC249" t="str">
            <v>PLYMPTON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6234.8</v>
          </cell>
          <cell r="BL249">
            <v>0</v>
          </cell>
          <cell r="BM249">
            <v>6234.8</v>
          </cell>
          <cell r="BN249">
            <v>0</v>
          </cell>
          <cell r="CA249">
            <v>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Y250">
            <v>241</v>
          </cell>
          <cell r="AR250">
            <v>241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BA250">
            <v>241</v>
          </cell>
          <cell r="BB250">
            <v>241</v>
          </cell>
          <cell r="BC250" t="str">
            <v>PRINCETON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L250">
            <v>0</v>
          </cell>
          <cell r="BM250">
            <v>0</v>
          </cell>
          <cell r="BN250">
            <v>0</v>
          </cell>
          <cell r="CA250">
            <v>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3.0649038461538463</v>
          </cell>
          <cell r="E251">
            <v>177008</v>
          </cell>
          <cell r="F251">
            <v>0</v>
          </cell>
          <cell r="G251">
            <v>2872</v>
          </cell>
          <cell r="H251">
            <v>179880</v>
          </cell>
          <cell r="J251">
            <v>2872</v>
          </cell>
          <cell r="K251">
            <v>23594</v>
          </cell>
          <cell r="L251">
            <v>26466</v>
          </cell>
          <cell r="N251">
            <v>153414</v>
          </cell>
          <cell r="P251">
            <v>2872</v>
          </cell>
          <cell r="Q251">
            <v>0</v>
          </cell>
          <cell r="R251">
            <v>0</v>
          </cell>
          <cell r="S251">
            <v>23594</v>
          </cell>
          <cell r="T251">
            <v>26466</v>
          </cell>
          <cell r="V251">
            <v>113093.20000000001</v>
          </cell>
          <cell r="Y251">
            <v>242</v>
          </cell>
          <cell r="Z251">
            <v>3.0649038461538463</v>
          </cell>
          <cell r="AA251">
            <v>0</v>
          </cell>
          <cell r="AD251">
            <v>0</v>
          </cell>
          <cell r="AE251">
            <v>177008</v>
          </cell>
          <cell r="AF251">
            <v>0</v>
          </cell>
          <cell r="AG251">
            <v>0</v>
          </cell>
          <cell r="AH251">
            <v>177008</v>
          </cell>
          <cell r="AI251">
            <v>0</v>
          </cell>
          <cell r="AJ251">
            <v>2872</v>
          </cell>
          <cell r="AK251">
            <v>179880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179880</v>
          </cell>
          <cell r="AR251">
            <v>242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BA251">
            <v>242</v>
          </cell>
          <cell r="BB251">
            <v>242</v>
          </cell>
          <cell r="BC251" t="str">
            <v>PROVINCETOWN</v>
          </cell>
          <cell r="BD251">
            <v>177008</v>
          </cell>
          <cell r="BE251">
            <v>153414</v>
          </cell>
          <cell r="BF251">
            <v>23594</v>
          </cell>
          <cell r="BG251">
            <v>0</v>
          </cell>
          <cell r="BH251">
            <v>86627.200000000012</v>
          </cell>
          <cell r="BL251">
            <v>0</v>
          </cell>
          <cell r="BM251">
            <v>110221.20000000001</v>
          </cell>
          <cell r="BN251">
            <v>23594</v>
          </cell>
          <cell r="CA251">
            <v>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56.045244689677354</v>
          </cell>
          <cell r="E252">
            <v>913609</v>
          </cell>
          <cell r="F252">
            <v>0</v>
          </cell>
          <cell r="G252">
            <v>52552</v>
          </cell>
          <cell r="H252">
            <v>966161</v>
          </cell>
          <cell r="J252">
            <v>52552</v>
          </cell>
          <cell r="K252">
            <v>118191.37108602922</v>
          </cell>
          <cell r="L252">
            <v>170743.37108602922</v>
          </cell>
          <cell r="N252">
            <v>795417.62891397078</v>
          </cell>
          <cell r="P252">
            <v>52552</v>
          </cell>
          <cell r="Q252">
            <v>0</v>
          </cell>
          <cell r="R252">
            <v>0</v>
          </cell>
          <cell r="S252">
            <v>118191.37108602922</v>
          </cell>
          <cell r="T252">
            <v>170743.37108602922</v>
          </cell>
          <cell r="V252">
            <v>186151.8</v>
          </cell>
          <cell r="Y252">
            <v>243</v>
          </cell>
          <cell r="Z252">
            <v>56.045244689677354</v>
          </cell>
          <cell r="AA252">
            <v>0</v>
          </cell>
          <cell r="AD252">
            <v>0</v>
          </cell>
          <cell r="AE252">
            <v>913609</v>
          </cell>
          <cell r="AF252">
            <v>0</v>
          </cell>
          <cell r="AG252">
            <v>0</v>
          </cell>
          <cell r="AH252">
            <v>913609</v>
          </cell>
          <cell r="AI252">
            <v>0</v>
          </cell>
          <cell r="AJ252">
            <v>52552</v>
          </cell>
          <cell r="AK252">
            <v>966161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966161</v>
          </cell>
          <cell r="AR252">
            <v>243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BA252">
            <v>243</v>
          </cell>
          <cell r="BB252">
            <v>243</v>
          </cell>
          <cell r="BC252" t="str">
            <v>QUINCY</v>
          </cell>
          <cell r="BD252">
            <v>913609</v>
          </cell>
          <cell r="BE252">
            <v>800078</v>
          </cell>
          <cell r="BF252">
            <v>113531</v>
          </cell>
          <cell r="BG252">
            <v>20068.8</v>
          </cell>
          <cell r="BH252">
            <v>0</v>
          </cell>
          <cell r="BL252">
            <v>0</v>
          </cell>
          <cell r="BM252">
            <v>133599.79999999999</v>
          </cell>
          <cell r="BN252">
            <v>118191.37108602922</v>
          </cell>
          <cell r="CA252">
            <v>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451.36230020904702</v>
          </cell>
          <cell r="E253">
            <v>5413508.6503460361</v>
          </cell>
          <cell r="F253">
            <v>0</v>
          </cell>
          <cell r="G253">
            <v>275969</v>
          </cell>
          <cell r="H253">
            <v>5689477.6503460361</v>
          </cell>
          <cell r="J253">
            <v>275969</v>
          </cell>
          <cell r="K253">
            <v>249691.65034603607</v>
          </cell>
          <cell r="L253">
            <v>525660.65034603607</v>
          </cell>
          <cell r="N253">
            <v>5163817</v>
          </cell>
          <cell r="P253">
            <v>423242</v>
          </cell>
          <cell r="Q253">
            <v>2987045.4014466526</v>
          </cell>
          <cell r="R253">
            <v>147273</v>
          </cell>
          <cell r="S253">
            <v>249691.65034603607</v>
          </cell>
          <cell r="T253">
            <v>3512706.0517926887</v>
          </cell>
          <cell r="V253">
            <v>3933077.6517926888</v>
          </cell>
          <cell r="Y253">
            <v>244</v>
          </cell>
          <cell r="Z253">
            <v>451.36230020904702</v>
          </cell>
          <cell r="AA253">
            <v>0</v>
          </cell>
          <cell r="AD253">
            <v>157.05605786618457</v>
          </cell>
          <cell r="AE253">
            <v>8288726</v>
          </cell>
          <cell r="AF253">
            <v>2839772.4014466526</v>
          </cell>
          <cell r="AG253">
            <v>35444.948207303896</v>
          </cell>
          <cell r="AH253">
            <v>5413508.6503460361</v>
          </cell>
          <cell r="AI253">
            <v>0</v>
          </cell>
          <cell r="AJ253">
            <v>275969</v>
          </cell>
          <cell r="AK253">
            <v>5689477.6503460342</v>
          </cell>
          <cell r="AL253">
            <v>2839772.4014466526</v>
          </cell>
          <cell r="AM253">
            <v>0</v>
          </cell>
          <cell r="AN253">
            <v>147273</v>
          </cell>
          <cell r="AO253">
            <v>2987045.4014466526</v>
          </cell>
          <cell r="AP253">
            <v>8676523.0517927036</v>
          </cell>
          <cell r="AR253">
            <v>244</v>
          </cell>
          <cell r="AS253">
            <v>157.05605786618457</v>
          </cell>
          <cell r="AT253">
            <v>2839772.4014466526</v>
          </cell>
          <cell r="AU253">
            <v>0</v>
          </cell>
          <cell r="AV253">
            <v>147273</v>
          </cell>
          <cell r="AW253">
            <v>2987045.4014466526</v>
          </cell>
          <cell r="BA253">
            <v>244</v>
          </cell>
          <cell r="BB253">
            <v>244</v>
          </cell>
          <cell r="BC253" t="str">
            <v>RANDOLPH</v>
          </cell>
          <cell r="BD253">
            <v>5413508.6503460361</v>
          </cell>
          <cell r="BE253">
            <v>5163817</v>
          </cell>
          <cell r="BF253">
            <v>249691.65034603607</v>
          </cell>
          <cell r="BG253">
            <v>0</v>
          </cell>
          <cell r="BH253">
            <v>420371.60000000003</v>
          </cell>
          <cell r="BL253">
            <v>0</v>
          </cell>
          <cell r="BM253">
            <v>670063.25034603616</v>
          </cell>
          <cell r="BN253">
            <v>249691.65034603607</v>
          </cell>
          <cell r="CA253">
            <v>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Y254">
            <v>245</v>
          </cell>
          <cell r="AR254">
            <v>245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BA254">
            <v>245</v>
          </cell>
          <cell r="BB254">
            <v>245</v>
          </cell>
          <cell r="BC254" t="str">
            <v>RAYNHAM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L254">
            <v>0</v>
          </cell>
          <cell r="BM254">
            <v>0</v>
          </cell>
          <cell r="BN254">
            <v>0</v>
          </cell>
          <cell r="CA254">
            <v>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1.0280289330922245</v>
          </cell>
          <cell r="E255">
            <v>22204</v>
          </cell>
          <cell r="F255">
            <v>0</v>
          </cell>
          <cell r="G255">
            <v>962</v>
          </cell>
          <cell r="H255">
            <v>23166</v>
          </cell>
          <cell r="J255">
            <v>962</v>
          </cell>
          <cell r="K255">
            <v>2682</v>
          </cell>
          <cell r="L255">
            <v>3644</v>
          </cell>
          <cell r="N255">
            <v>19522</v>
          </cell>
          <cell r="P255">
            <v>962</v>
          </cell>
          <cell r="Q255">
            <v>0</v>
          </cell>
          <cell r="R255">
            <v>0</v>
          </cell>
          <cell r="S255">
            <v>2682</v>
          </cell>
          <cell r="T255">
            <v>3644</v>
          </cell>
          <cell r="V255">
            <v>3644</v>
          </cell>
          <cell r="Y255">
            <v>246</v>
          </cell>
          <cell r="Z255">
            <v>1.0280289330922245</v>
          </cell>
          <cell r="AA255">
            <v>0</v>
          </cell>
          <cell r="AD255">
            <v>0</v>
          </cell>
          <cell r="AE255">
            <v>22204</v>
          </cell>
          <cell r="AF255">
            <v>0</v>
          </cell>
          <cell r="AG255">
            <v>0</v>
          </cell>
          <cell r="AH255">
            <v>22204</v>
          </cell>
          <cell r="AI255">
            <v>0</v>
          </cell>
          <cell r="AJ255">
            <v>962</v>
          </cell>
          <cell r="AK255">
            <v>23166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23166</v>
          </cell>
          <cell r="AR255">
            <v>246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BA255">
            <v>246</v>
          </cell>
          <cell r="BB255">
            <v>246</v>
          </cell>
          <cell r="BC255" t="str">
            <v>READING</v>
          </cell>
          <cell r="BD255">
            <v>22204</v>
          </cell>
          <cell r="BE255">
            <v>19522</v>
          </cell>
          <cell r="BF255">
            <v>2682</v>
          </cell>
          <cell r="BG255">
            <v>0</v>
          </cell>
          <cell r="BH255">
            <v>0</v>
          </cell>
          <cell r="BL255">
            <v>0</v>
          </cell>
          <cell r="BM255">
            <v>2682</v>
          </cell>
          <cell r="BN255">
            <v>2682</v>
          </cell>
          <cell r="CA255">
            <v>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Y256">
            <v>247</v>
          </cell>
          <cell r="AR256">
            <v>247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BA256">
            <v>247</v>
          </cell>
          <cell r="BB256">
            <v>247</v>
          </cell>
          <cell r="BC256" t="str">
            <v>REHOBOTH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L256">
            <v>0</v>
          </cell>
          <cell r="BM256">
            <v>0</v>
          </cell>
          <cell r="BN256">
            <v>0</v>
          </cell>
          <cell r="CA256">
            <v>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432.66223080151013</v>
          </cell>
          <cell r="E257">
            <v>6454723</v>
          </cell>
          <cell r="F257">
            <v>0</v>
          </cell>
          <cell r="G257">
            <v>405684</v>
          </cell>
          <cell r="H257">
            <v>6860407</v>
          </cell>
          <cell r="J257">
            <v>405684</v>
          </cell>
          <cell r="K257">
            <v>836222.51304054097</v>
          </cell>
          <cell r="L257">
            <v>1241906.513040541</v>
          </cell>
          <cell r="N257">
            <v>5618500.4869594593</v>
          </cell>
          <cell r="P257">
            <v>405684</v>
          </cell>
          <cell r="Q257">
            <v>0</v>
          </cell>
          <cell r="R257">
            <v>0</v>
          </cell>
          <cell r="S257">
            <v>836222.51304054097</v>
          </cell>
          <cell r="T257">
            <v>1241906.513040541</v>
          </cell>
          <cell r="V257">
            <v>1983694.2000000002</v>
          </cell>
          <cell r="Y257">
            <v>248</v>
          </cell>
          <cell r="Z257">
            <v>432.66223080151013</v>
          </cell>
          <cell r="AA257">
            <v>0</v>
          </cell>
          <cell r="AD257">
            <v>0</v>
          </cell>
          <cell r="AE257">
            <v>6454723</v>
          </cell>
          <cell r="AF257">
            <v>0</v>
          </cell>
          <cell r="AG257">
            <v>0</v>
          </cell>
          <cell r="AH257">
            <v>6454723</v>
          </cell>
          <cell r="AI257">
            <v>0</v>
          </cell>
          <cell r="AJ257">
            <v>405684</v>
          </cell>
          <cell r="AK257">
            <v>6860407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6860407</v>
          </cell>
          <cell r="AR257">
            <v>248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BA257">
            <v>248</v>
          </cell>
          <cell r="BB257">
            <v>248</v>
          </cell>
          <cell r="BC257" t="str">
            <v>REVERE</v>
          </cell>
          <cell r="BD257">
            <v>6454723</v>
          </cell>
          <cell r="BE257">
            <v>5651979</v>
          </cell>
          <cell r="BF257">
            <v>802744</v>
          </cell>
          <cell r="BG257">
            <v>144167.4</v>
          </cell>
          <cell r="BH257">
            <v>631098.80000000005</v>
          </cell>
          <cell r="BL257">
            <v>0</v>
          </cell>
          <cell r="BM257">
            <v>1578010.2000000002</v>
          </cell>
          <cell r="BN257">
            <v>836222.51304054097</v>
          </cell>
          <cell r="CA257">
            <v>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Y258">
            <v>249</v>
          </cell>
          <cell r="AR258">
            <v>249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BA258">
            <v>249</v>
          </cell>
          <cell r="BB258">
            <v>249</v>
          </cell>
          <cell r="BC258" t="str">
            <v>RICHMOND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L258">
            <v>0</v>
          </cell>
          <cell r="BM258">
            <v>0</v>
          </cell>
          <cell r="BN258">
            <v>0</v>
          </cell>
          <cell r="CA258">
            <v>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Y259">
            <v>250</v>
          </cell>
          <cell r="AR259">
            <v>250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BA259">
            <v>250</v>
          </cell>
          <cell r="BB259">
            <v>250</v>
          </cell>
          <cell r="BC259" t="str">
            <v>ROCHESTER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L259">
            <v>0</v>
          </cell>
          <cell r="BM259">
            <v>0</v>
          </cell>
          <cell r="BN259">
            <v>0</v>
          </cell>
          <cell r="CA259">
            <v>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111.81828917537192</v>
          </cell>
          <cell r="E260">
            <v>1605888</v>
          </cell>
          <cell r="F260">
            <v>0</v>
          </cell>
          <cell r="G260">
            <v>104847</v>
          </cell>
          <cell r="H260">
            <v>1710735</v>
          </cell>
          <cell r="J260">
            <v>104847</v>
          </cell>
          <cell r="K260">
            <v>232983.61447549722</v>
          </cell>
          <cell r="L260">
            <v>337830.61447549722</v>
          </cell>
          <cell r="N260">
            <v>1372904.3855245027</v>
          </cell>
          <cell r="P260">
            <v>104847</v>
          </cell>
          <cell r="Q260">
            <v>0</v>
          </cell>
          <cell r="R260">
            <v>0</v>
          </cell>
          <cell r="S260">
            <v>232983.61447549722</v>
          </cell>
          <cell r="T260">
            <v>337830.61447549722</v>
          </cell>
          <cell r="V260">
            <v>383720.6</v>
          </cell>
          <cell r="Y260">
            <v>251</v>
          </cell>
          <cell r="Z260">
            <v>111.81828917537192</v>
          </cell>
          <cell r="AA260">
            <v>0</v>
          </cell>
          <cell r="AD260">
            <v>0</v>
          </cell>
          <cell r="AE260">
            <v>1605888</v>
          </cell>
          <cell r="AF260">
            <v>0</v>
          </cell>
          <cell r="AG260">
            <v>0</v>
          </cell>
          <cell r="AH260">
            <v>1605888</v>
          </cell>
          <cell r="AI260">
            <v>0</v>
          </cell>
          <cell r="AJ260">
            <v>104847</v>
          </cell>
          <cell r="AK260">
            <v>1710735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1710735</v>
          </cell>
          <cell r="AR260">
            <v>251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BA260">
            <v>251</v>
          </cell>
          <cell r="BB260">
            <v>251</v>
          </cell>
          <cell r="BC260" t="str">
            <v>ROCKLAND</v>
          </cell>
          <cell r="BD260">
            <v>1605888</v>
          </cell>
          <cell r="BE260">
            <v>1381084</v>
          </cell>
          <cell r="BF260">
            <v>224804</v>
          </cell>
          <cell r="BG260">
            <v>35223.599999999999</v>
          </cell>
          <cell r="BH260">
            <v>18846</v>
          </cell>
          <cell r="BL260">
            <v>0</v>
          </cell>
          <cell r="BM260">
            <v>278873.59999999998</v>
          </cell>
          <cell r="BN260">
            <v>232983.61447549722</v>
          </cell>
          <cell r="CA260">
            <v>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Y261">
            <v>252</v>
          </cell>
          <cell r="AR261">
            <v>252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BA261">
            <v>252</v>
          </cell>
          <cell r="BB261">
            <v>252</v>
          </cell>
          <cell r="BC261" t="str">
            <v>ROCKPORT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L261">
            <v>0</v>
          </cell>
          <cell r="BM261">
            <v>0</v>
          </cell>
          <cell r="BN261">
            <v>0</v>
          </cell>
          <cell r="CA261">
            <v>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1.0138248847926268</v>
          </cell>
          <cell r="E262">
            <v>33864</v>
          </cell>
          <cell r="F262">
            <v>0</v>
          </cell>
          <cell r="G262">
            <v>948</v>
          </cell>
          <cell r="H262">
            <v>34812</v>
          </cell>
          <cell r="J262">
            <v>948</v>
          </cell>
          <cell r="K262">
            <v>0</v>
          </cell>
          <cell r="L262">
            <v>948</v>
          </cell>
          <cell r="N262">
            <v>33864</v>
          </cell>
          <cell r="P262">
            <v>948</v>
          </cell>
          <cell r="Q262">
            <v>0</v>
          </cell>
          <cell r="R262">
            <v>0</v>
          </cell>
          <cell r="S262">
            <v>0</v>
          </cell>
          <cell r="T262">
            <v>948</v>
          </cell>
          <cell r="V262">
            <v>17264.400000000001</v>
          </cell>
          <cell r="Y262">
            <v>253</v>
          </cell>
          <cell r="Z262">
            <v>1.0138248847926268</v>
          </cell>
          <cell r="AA262">
            <v>0</v>
          </cell>
          <cell r="AD262">
            <v>0</v>
          </cell>
          <cell r="AE262">
            <v>33864</v>
          </cell>
          <cell r="AF262">
            <v>0</v>
          </cell>
          <cell r="AG262">
            <v>0</v>
          </cell>
          <cell r="AH262">
            <v>33864</v>
          </cell>
          <cell r="AI262">
            <v>0</v>
          </cell>
          <cell r="AJ262">
            <v>948</v>
          </cell>
          <cell r="AK262">
            <v>34812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34812</v>
          </cell>
          <cell r="AR262">
            <v>253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BA262">
            <v>253</v>
          </cell>
          <cell r="BB262">
            <v>253</v>
          </cell>
          <cell r="BC262" t="str">
            <v>ROWE</v>
          </cell>
          <cell r="BD262">
            <v>33864</v>
          </cell>
          <cell r="BE262">
            <v>36773</v>
          </cell>
          <cell r="BF262">
            <v>0</v>
          </cell>
          <cell r="BG262">
            <v>0</v>
          </cell>
          <cell r="BH262">
            <v>16316.400000000001</v>
          </cell>
          <cell r="BL262">
            <v>0</v>
          </cell>
          <cell r="BM262">
            <v>16316.400000000001</v>
          </cell>
          <cell r="BN262">
            <v>0</v>
          </cell>
          <cell r="CA262">
            <v>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V263">
            <v>0</v>
          </cell>
          <cell r="Y263">
            <v>254</v>
          </cell>
          <cell r="AR263">
            <v>254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BA263">
            <v>254</v>
          </cell>
          <cell r="BB263">
            <v>254</v>
          </cell>
          <cell r="BC263" t="str">
            <v>ROWLEY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L263">
            <v>0</v>
          </cell>
          <cell r="BM263">
            <v>0</v>
          </cell>
          <cell r="BN263">
            <v>0</v>
          </cell>
          <cell r="CA263">
            <v>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V264">
            <v>0</v>
          </cell>
          <cell r="Y264">
            <v>255</v>
          </cell>
          <cell r="AR264">
            <v>255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BA264">
            <v>255</v>
          </cell>
          <cell r="BB264">
            <v>255</v>
          </cell>
          <cell r="BC264" t="str">
            <v>ROYALSTON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L264">
            <v>0</v>
          </cell>
          <cell r="BM264">
            <v>0</v>
          </cell>
          <cell r="BN264">
            <v>0</v>
          </cell>
          <cell r="CA264">
            <v>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Y265">
            <v>256</v>
          </cell>
          <cell r="AR265">
            <v>256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BA265">
            <v>256</v>
          </cell>
          <cell r="BB265">
            <v>256</v>
          </cell>
          <cell r="BC265" t="str">
            <v>RUSSELL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L265">
            <v>0</v>
          </cell>
          <cell r="BM265">
            <v>0</v>
          </cell>
          <cell r="BN265">
            <v>0</v>
          </cell>
          <cell r="CA265">
            <v>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Y266">
            <v>257</v>
          </cell>
          <cell r="AR266">
            <v>257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BA266">
            <v>257</v>
          </cell>
          <cell r="BB266">
            <v>257</v>
          </cell>
          <cell r="BC266" t="str">
            <v>RUTLAND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L266">
            <v>0</v>
          </cell>
          <cell r="BM266">
            <v>0</v>
          </cell>
          <cell r="BN266">
            <v>0</v>
          </cell>
          <cell r="CA266">
            <v>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485.63061080730358</v>
          </cell>
          <cell r="E267">
            <v>6858299.0222999984</v>
          </cell>
          <cell r="F267">
            <v>0</v>
          </cell>
          <cell r="G267">
            <v>434506</v>
          </cell>
          <cell r="H267">
            <v>7292805.0222999984</v>
          </cell>
          <cell r="J267">
            <v>434506</v>
          </cell>
          <cell r="K267">
            <v>196850.1319273923</v>
          </cell>
          <cell r="L267">
            <v>631356.13192739233</v>
          </cell>
          <cell r="N267">
            <v>6661448.890372606</v>
          </cell>
          <cell r="P267">
            <v>455348</v>
          </cell>
          <cell r="Q267">
            <v>348449.97770000075</v>
          </cell>
          <cell r="R267">
            <v>20842</v>
          </cell>
          <cell r="S267">
            <v>196850.1319273923</v>
          </cell>
          <cell r="T267">
            <v>979806.10962739307</v>
          </cell>
          <cell r="V267">
            <v>1190330.7999999991</v>
          </cell>
          <cell r="Y267">
            <v>258</v>
          </cell>
          <cell r="Z267">
            <v>485.63061080730358</v>
          </cell>
          <cell r="AA267">
            <v>0</v>
          </cell>
          <cell r="AD267">
            <v>22.228166370200377</v>
          </cell>
          <cell r="AE267">
            <v>7185907</v>
          </cell>
          <cell r="AF267">
            <v>327607.97770000075</v>
          </cell>
          <cell r="AG267">
            <v>0</v>
          </cell>
          <cell r="AH267">
            <v>6858299.0222999984</v>
          </cell>
          <cell r="AI267">
            <v>0</v>
          </cell>
          <cell r="AJ267">
            <v>434506</v>
          </cell>
          <cell r="AK267">
            <v>7292805.0222999984</v>
          </cell>
          <cell r="AL267">
            <v>327607.97770000075</v>
          </cell>
          <cell r="AM267">
            <v>0</v>
          </cell>
          <cell r="AN267">
            <v>20842</v>
          </cell>
          <cell r="AO267">
            <v>348449.97770000075</v>
          </cell>
          <cell r="AP267">
            <v>7641255</v>
          </cell>
          <cell r="AR267">
            <v>258</v>
          </cell>
          <cell r="AS267">
            <v>22.228166370200377</v>
          </cell>
          <cell r="AT267">
            <v>327607.97770000075</v>
          </cell>
          <cell r="AU267">
            <v>0</v>
          </cell>
          <cell r="AV267">
            <v>20842</v>
          </cell>
          <cell r="AW267">
            <v>348449.97770000075</v>
          </cell>
          <cell r="BA267">
            <v>258</v>
          </cell>
          <cell r="BB267">
            <v>258</v>
          </cell>
          <cell r="BC267" t="str">
            <v>SALEM</v>
          </cell>
          <cell r="BD267">
            <v>6858299.0222999984</v>
          </cell>
          <cell r="BE267">
            <v>6693018</v>
          </cell>
          <cell r="BF267">
            <v>165281.02229999844</v>
          </cell>
          <cell r="BG267">
            <v>135945</v>
          </cell>
          <cell r="BH267">
            <v>106148.8</v>
          </cell>
          <cell r="BL267">
            <v>0</v>
          </cell>
          <cell r="BM267">
            <v>407374.82229999843</v>
          </cell>
          <cell r="BN267">
            <v>196850.1319273923</v>
          </cell>
          <cell r="CA267">
            <v>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Y268">
            <v>259</v>
          </cell>
          <cell r="AR268">
            <v>259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BA268">
            <v>259</v>
          </cell>
          <cell r="BB268">
            <v>259</v>
          </cell>
          <cell r="BC268" t="str">
            <v>SALISBURY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L268">
            <v>0</v>
          </cell>
          <cell r="BM268">
            <v>0</v>
          </cell>
          <cell r="BN268">
            <v>0</v>
          </cell>
          <cell r="CA268">
            <v>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Y269">
            <v>260</v>
          </cell>
          <cell r="AR269">
            <v>260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BA269">
            <v>260</v>
          </cell>
          <cell r="BB269">
            <v>260</v>
          </cell>
          <cell r="BC269" t="str">
            <v>SANDISFIELD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L269">
            <v>0</v>
          </cell>
          <cell r="BM269">
            <v>0</v>
          </cell>
          <cell r="BN269">
            <v>0</v>
          </cell>
          <cell r="CA269">
            <v>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221.29621785014402</v>
          </cell>
          <cell r="E270">
            <v>4013259</v>
          </cell>
          <cell r="F270">
            <v>0</v>
          </cell>
          <cell r="G270">
            <v>207496</v>
          </cell>
          <cell r="H270">
            <v>4220755</v>
          </cell>
          <cell r="J270">
            <v>207496</v>
          </cell>
          <cell r="K270">
            <v>221909.15741383733</v>
          </cell>
          <cell r="L270">
            <v>429405.15741383733</v>
          </cell>
          <cell r="N270">
            <v>3791349.8425861625</v>
          </cell>
          <cell r="P270">
            <v>207496</v>
          </cell>
          <cell r="Q270">
            <v>0</v>
          </cell>
          <cell r="R270">
            <v>0</v>
          </cell>
          <cell r="S270">
            <v>221909.15741383733</v>
          </cell>
          <cell r="T270">
            <v>429405.15741383733</v>
          </cell>
          <cell r="V270">
            <v>790680.6</v>
          </cell>
          <cell r="Y270">
            <v>261</v>
          </cell>
          <cell r="Z270">
            <v>221.29621785014402</v>
          </cell>
          <cell r="AA270">
            <v>0</v>
          </cell>
          <cell r="AD270">
            <v>0</v>
          </cell>
          <cell r="AE270">
            <v>4013259</v>
          </cell>
          <cell r="AF270">
            <v>0</v>
          </cell>
          <cell r="AG270">
            <v>0</v>
          </cell>
          <cell r="AH270">
            <v>4013259</v>
          </cell>
          <cell r="AI270">
            <v>0</v>
          </cell>
          <cell r="AJ270">
            <v>207496</v>
          </cell>
          <cell r="AK270">
            <v>4220755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4220755</v>
          </cell>
          <cell r="AR270">
            <v>261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BA270">
            <v>261</v>
          </cell>
          <cell r="BB270">
            <v>261</v>
          </cell>
          <cell r="BC270" t="str">
            <v>SANDWICH</v>
          </cell>
          <cell r="BD270">
            <v>4013259</v>
          </cell>
          <cell r="BE270">
            <v>3864552</v>
          </cell>
          <cell r="BF270">
            <v>148707</v>
          </cell>
          <cell r="BG270">
            <v>315228</v>
          </cell>
          <cell r="BH270">
            <v>119249.60000000001</v>
          </cell>
          <cell r="BL270">
            <v>0</v>
          </cell>
          <cell r="BM270">
            <v>583184.6</v>
          </cell>
          <cell r="BN270">
            <v>221909.15741383733</v>
          </cell>
          <cell r="CA270">
            <v>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211.33572655757217</v>
          </cell>
          <cell r="E271">
            <v>3490668</v>
          </cell>
          <cell r="F271">
            <v>0</v>
          </cell>
          <cell r="G271">
            <v>198171</v>
          </cell>
          <cell r="H271">
            <v>3688839</v>
          </cell>
          <cell r="J271">
            <v>198171</v>
          </cell>
          <cell r="K271">
            <v>338834.33702421084</v>
          </cell>
          <cell r="L271">
            <v>537005.33702421084</v>
          </cell>
          <cell r="N271">
            <v>3151833.662975789</v>
          </cell>
          <cell r="P271">
            <v>198171</v>
          </cell>
          <cell r="Q271">
            <v>0</v>
          </cell>
          <cell r="R271">
            <v>0</v>
          </cell>
          <cell r="S271">
            <v>338834.33702421084</v>
          </cell>
          <cell r="T271">
            <v>537005.33702421084</v>
          </cell>
          <cell r="V271">
            <v>965692.60000000009</v>
          </cell>
          <cell r="Y271">
            <v>262</v>
          </cell>
          <cell r="Z271">
            <v>211.33572655757217</v>
          </cell>
          <cell r="AA271">
            <v>0</v>
          </cell>
          <cell r="AD271">
            <v>0</v>
          </cell>
          <cell r="AE271">
            <v>3490668</v>
          </cell>
          <cell r="AF271">
            <v>0</v>
          </cell>
          <cell r="AG271">
            <v>0</v>
          </cell>
          <cell r="AH271">
            <v>3490668</v>
          </cell>
          <cell r="AI271">
            <v>0</v>
          </cell>
          <cell r="AJ271">
            <v>198171</v>
          </cell>
          <cell r="AK271">
            <v>3688839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3688839</v>
          </cell>
          <cell r="AR271">
            <v>262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BA271">
            <v>262</v>
          </cell>
          <cell r="BB271">
            <v>262</v>
          </cell>
          <cell r="BC271" t="str">
            <v>SAUGUS</v>
          </cell>
          <cell r="BD271">
            <v>3490668</v>
          </cell>
          <cell r="BE271">
            <v>3222104</v>
          </cell>
          <cell r="BF271">
            <v>268564</v>
          </cell>
          <cell r="BG271">
            <v>302602.8</v>
          </cell>
          <cell r="BH271">
            <v>196354.80000000002</v>
          </cell>
          <cell r="BL271">
            <v>0</v>
          </cell>
          <cell r="BM271">
            <v>767521.60000000009</v>
          </cell>
          <cell r="BN271">
            <v>338834.33702421084</v>
          </cell>
          <cell r="CA271">
            <v>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2.92741935483871</v>
          </cell>
          <cell r="E272">
            <v>50988</v>
          </cell>
          <cell r="F272">
            <v>0</v>
          </cell>
          <cell r="G272">
            <v>2744</v>
          </cell>
          <cell r="H272">
            <v>53732</v>
          </cell>
          <cell r="J272">
            <v>2744</v>
          </cell>
          <cell r="K272">
            <v>13146</v>
          </cell>
          <cell r="L272">
            <v>15890</v>
          </cell>
          <cell r="N272">
            <v>37842</v>
          </cell>
          <cell r="P272">
            <v>2744</v>
          </cell>
          <cell r="Q272">
            <v>0</v>
          </cell>
          <cell r="R272">
            <v>0</v>
          </cell>
          <cell r="S272">
            <v>13146</v>
          </cell>
          <cell r="T272">
            <v>15890</v>
          </cell>
          <cell r="V272">
            <v>15890</v>
          </cell>
          <cell r="Y272">
            <v>263</v>
          </cell>
          <cell r="Z272">
            <v>2.92741935483871</v>
          </cell>
          <cell r="AA272">
            <v>0</v>
          </cell>
          <cell r="AD272">
            <v>0</v>
          </cell>
          <cell r="AE272">
            <v>50988</v>
          </cell>
          <cell r="AF272">
            <v>0</v>
          </cell>
          <cell r="AG272">
            <v>0</v>
          </cell>
          <cell r="AH272">
            <v>50988</v>
          </cell>
          <cell r="AI272">
            <v>0</v>
          </cell>
          <cell r="AJ272">
            <v>2744</v>
          </cell>
          <cell r="AK272">
            <v>53732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53732</v>
          </cell>
          <cell r="AR272">
            <v>263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BA272">
            <v>263</v>
          </cell>
          <cell r="BB272">
            <v>263</v>
          </cell>
          <cell r="BC272" t="str">
            <v>SAVOY</v>
          </cell>
          <cell r="BD272">
            <v>50988</v>
          </cell>
          <cell r="BE272">
            <v>37842</v>
          </cell>
          <cell r="BF272">
            <v>13146</v>
          </cell>
          <cell r="BG272">
            <v>0</v>
          </cell>
          <cell r="BH272">
            <v>0</v>
          </cell>
          <cell r="BL272">
            <v>0</v>
          </cell>
          <cell r="BM272">
            <v>13146</v>
          </cell>
          <cell r="BN272">
            <v>13146</v>
          </cell>
          <cell r="CA272">
            <v>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18.256743256743256</v>
          </cell>
          <cell r="E273">
            <v>277342</v>
          </cell>
          <cell r="F273">
            <v>0</v>
          </cell>
          <cell r="G273">
            <v>17121</v>
          </cell>
          <cell r="H273">
            <v>294463</v>
          </cell>
          <cell r="J273">
            <v>17121</v>
          </cell>
          <cell r="K273">
            <v>28054</v>
          </cell>
          <cell r="L273">
            <v>45175</v>
          </cell>
          <cell r="N273">
            <v>249288</v>
          </cell>
          <cell r="P273">
            <v>17121</v>
          </cell>
          <cell r="Q273">
            <v>0</v>
          </cell>
          <cell r="R273">
            <v>0</v>
          </cell>
          <cell r="S273">
            <v>28054</v>
          </cell>
          <cell r="T273">
            <v>45175</v>
          </cell>
          <cell r="V273">
            <v>45175</v>
          </cell>
          <cell r="Y273">
            <v>264</v>
          </cell>
          <cell r="Z273">
            <v>18.256743256743256</v>
          </cell>
          <cell r="AA273">
            <v>0</v>
          </cell>
          <cell r="AD273">
            <v>0</v>
          </cell>
          <cell r="AE273">
            <v>277342</v>
          </cell>
          <cell r="AF273">
            <v>0</v>
          </cell>
          <cell r="AG273">
            <v>0</v>
          </cell>
          <cell r="AH273">
            <v>277342</v>
          </cell>
          <cell r="AI273">
            <v>0</v>
          </cell>
          <cell r="AJ273">
            <v>17121</v>
          </cell>
          <cell r="AK273">
            <v>294463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294463</v>
          </cell>
          <cell r="AR273">
            <v>264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BA273">
            <v>264</v>
          </cell>
          <cell r="BB273">
            <v>264</v>
          </cell>
          <cell r="BC273" t="str">
            <v>SCITUATE</v>
          </cell>
          <cell r="BD273">
            <v>277342</v>
          </cell>
          <cell r="BE273">
            <v>249288</v>
          </cell>
          <cell r="BF273">
            <v>28054</v>
          </cell>
          <cell r="BG273">
            <v>0</v>
          </cell>
          <cell r="BH273">
            <v>0</v>
          </cell>
          <cell r="BL273">
            <v>0</v>
          </cell>
          <cell r="BM273">
            <v>28054</v>
          </cell>
          <cell r="BN273">
            <v>28054</v>
          </cell>
          <cell r="CA273">
            <v>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2.2469733656174333</v>
          </cell>
          <cell r="E274">
            <v>42816</v>
          </cell>
          <cell r="F274">
            <v>0</v>
          </cell>
          <cell r="G274">
            <v>2103</v>
          </cell>
          <cell r="H274">
            <v>44919</v>
          </cell>
          <cell r="J274">
            <v>2103</v>
          </cell>
          <cell r="K274">
            <v>16678.252685221079</v>
          </cell>
          <cell r="L274">
            <v>18781.252685221079</v>
          </cell>
          <cell r="N274">
            <v>26137.747314778921</v>
          </cell>
          <cell r="P274">
            <v>2103</v>
          </cell>
          <cell r="Q274">
            <v>0</v>
          </cell>
          <cell r="R274">
            <v>0</v>
          </cell>
          <cell r="S274">
            <v>16678.252685221079</v>
          </cell>
          <cell r="T274">
            <v>18781.252685221079</v>
          </cell>
          <cell r="V274">
            <v>30784.6</v>
          </cell>
          <cell r="Y274">
            <v>265</v>
          </cell>
          <cell r="Z274">
            <v>2.2469733656174333</v>
          </cell>
          <cell r="AA274">
            <v>0</v>
          </cell>
          <cell r="AD274">
            <v>0</v>
          </cell>
          <cell r="AE274">
            <v>42816</v>
          </cell>
          <cell r="AF274">
            <v>0</v>
          </cell>
          <cell r="AG274">
            <v>0</v>
          </cell>
          <cell r="AH274">
            <v>42816</v>
          </cell>
          <cell r="AI274">
            <v>0</v>
          </cell>
          <cell r="AJ274">
            <v>2103</v>
          </cell>
          <cell r="AK274">
            <v>44919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44919</v>
          </cell>
          <cell r="AR274">
            <v>265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BA274">
            <v>265</v>
          </cell>
          <cell r="BB274">
            <v>265</v>
          </cell>
          <cell r="BC274" t="str">
            <v>SEEKONK</v>
          </cell>
          <cell r="BD274">
            <v>42816</v>
          </cell>
          <cell r="BE274">
            <v>27991</v>
          </cell>
          <cell r="BF274">
            <v>14825</v>
          </cell>
          <cell r="BG274">
            <v>7980.5999999999995</v>
          </cell>
          <cell r="BH274">
            <v>5876</v>
          </cell>
          <cell r="BL274">
            <v>0</v>
          </cell>
          <cell r="BM274">
            <v>28681.599999999999</v>
          </cell>
          <cell r="BN274">
            <v>16678.252685221079</v>
          </cell>
          <cell r="CA274">
            <v>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4.0651387213510262</v>
          </cell>
          <cell r="E275">
            <v>66066</v>
          </cell>
          <cell r="F275">
            <v>0</v>
          </cell>
          <cell r="G275">
            <v>3809</v>
          </cell>
          <cell r="H275">
            <v>69875</v>
          </cell>
          <cell r="J275">
            <v>3809</v>
          </cell>
          <cell r="K275">
            <v>10814</v>
          </cell>
          <cell r="L275">
            <v>14623</v>
          </cell>
          <cell r="N275">
            <v>55252</v>
          </cell>
          <cell r="P275">
            <v>3809</v>
          </cell>
          <cell r="Q275">
            <v>0</v>
          </cell>
          <cell r="R275">
            <v>0</v>
          </cell>
          <cell r="S275">
            <v>10814</v>
          </cell>
          <cell r="T275">
            <v>14623</v>
          </cell>
          <cell r="V275">
            <v>16356.2</v>
          </cell>
          <cell r="Y275">
            <v>266</v>
          </cell>
          <cell r="Z275">
            <v>4.0651387213510262</v>
          </cell>
          <cell r="AA275">
            <v>0</v>
          </cell>
          <cell r="AD275">
            <v>0</v>
          </cell>
          <cell r="AE275">
            <v>66066</v>
          </cell>
          <cell r="AF275">
            <v>0</v>
          </cell>
          <cell r="AG275">
            <v>0</v>
          </cell>
          <cell r="AH275">
            <v>66066</v>
          </cell>
          <cell r="AI275">
            <v>0</v>
          </cell>
          <cell r="AJ275">
            <v>3809</v>
          </cell>
          <cell r="AK275">
            <v>69875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69875</v>
          </cell>
          <cell r="AR275">
            <v>266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BA275">
            <v>266</v>
          </cell>
          <cell r="BB275">
            <v>266</v>
          </cell>
          <cell r="BC275" t="str">
            <v>SHARON</v>
          </cell>
          <cell r="BD275">
            <v>66066</v>
          </cell>
          <cell r="BE275">
            <v>55252</v>
          </cell>
          <cell r="BF275">
            <v>10814</v>
          </cell>
          <cell r="BG275">
            <v>0</v>
          </cell>
          <cell r="BH275">
            <v>1733.2</v>
          </cell>
          <cell r="BL275">
            <v>0</v>
          </cell>
          <cell r="BM275">
            <v>12547.2</v>
          </cell>
          <cell r="BN275">
            <v>10814</v>
          </cell>
          <cell r="CA275">
            <v>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Y276">
            <v>267</v>
          </cell>
          <cell r="AR276">
            <v>267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BA276">
            <v>267</v>
          </cell>
          <cell r="BB276">
            <v>267</v>
          </cell>
          <cell r="BC276" t="str">
            <v>SHEFFIELD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L276">
            <v>0</v>
          </cell>
          <cell r="BM276">
            <v>0</v>
          </cell>
          <cell r="BN276">
            <v>0</v>
          </cell>
          <cell r="CA276">
            <v>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Y277">
            <v>268</v>
          </cell>
          <cell r="AR277">
            <v>268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BA277">
            <v>268</v>
          </cell>
          <cell r="BB277">
            <v>268</v>
          </cell>
          <cell r="BC277" t="str">
            <v>SHELBURNE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L277">
            <v>0</v>
          </cell>
          <cell r="BM277">
            <v>0</v>
          </cell>
          <cell r="BN277">
            <v>0</v>
          </cell>
          <cell r="CA277">
            <v>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Y278">
            <v>269</v>
          </cell>
          <cell r="AR278">
            <v>269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BA278">
            <v>269</v>
          </cell>
          <cell r="BB278">
            <v>269</v>
          </cell>
          <cell r="BC278" t="str">
            <v>SHERBORN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L278">
            <v>0</v>
          </cell>
          <cell r="BM278">
            <v>0</v>
          </cell>
          <cell r="BN278">
            <v>0</v>
          </cell>
          <cell r="CA278">
            <v>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Y279">
            <v>270</v>
          </cell>
          <cell r="AR279">
            <v>270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BA279">
            <v>270</v>
          </cell>
          <cell r="BB279">
            <v>270</v>
          </cell>
          <cell r="BC279" t="str">
            <v>SHIRLEY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L279">
            <v>0</v>
          </cell>
          <cell r="BM279">
            <v>0</v>
          </cell>
          <cell r="BN279">
            <v>0</v>
          </cell>
          <cell r="CA279">
            <v>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29.039918239923153</v>
          </cell>
          <cell r="E280">
            <v>428253</v>
          </cell>
          <cell r="F280">
            <v>0</v>
          </cell>
          <cell r="G280">
            <v>27224</v>
          </cell>
          <cell r="H280">
            <v>455477</v>
          </cell>
          <cell r="J280">
            <v>27224</v>
          </cell>
          <cell r="K280">
            <v>10423.547878536068</v>
          </cell>
          <cell r="L280">
            <v>37647.547878536068</v>
          </cell>
          <cell r="N280">
            <v>417829.45212146395</v>
          </cell>
          <cell r="P280">
            <v>27224</v>
          </cell>
          <cell r="Q280">
            <v>0</v>
          </cell>
          <cell r="R280">
            <v>0</v>
          </cell>
          <cell r="S280">
            <v>10423.547878536068</v>
          </cell>
          <cell r="T280">
            <v>37647.547878536068</v>
          </cell>
          <cell r="V280">
            <v>49542</v>
          </cell>
          <cell r="Y280">
            <v>271</v>
          </cell>
          <cell r="Z280">
            <v>29.039918239923153</v>
          </cell>
          <cell r="AA280">
            <v>0</v>
          </cell>
          <cell r="AD280">
            <v>0</v>
          </cell>
          <cell r="AE280">
            <v>428253</v>
          </cell>
          <cell r="AF280">
            <v>0</v>
          </cell>
          <cell r="AG280">
            <v>0</v>
          </cell>
          <cell r="AH280">
            <v>428253</v>
          </cell>
          <cell r="AI280">
            <v>0</v>
          </cell>
          <cell r="AJ280">
            <v>27224</v>
          </cell>
          <cell r="AK280">
            <v>455477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455477</v>
          </cell>
          <cell r="AR280">
            <v>271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BA280">
            <v>271</v>
          </cell>
          <cell r="BB280">
            <v>271</v>
          </cell>
          <cell r="BC280" t="str">
            <v>SHREWSBURY</v>
          </cell>
          <cell r="BD280">
            <v>428253</v>
          </cell>
          <cell r="BE280">
            <v>421427</v>
          </cell>
          <cell r="BF280">
            <v>6826</v>
          </cell>
          <cell r="BG280">
            <v>15492</v>
          </cell>
          <cell r="BH280">
            <v>0</v>
          </cell>
          <cell r="BL280">
            <v>0</v>
          </cell>
          <cell r="BM280">
            <v>22318</v>
          </cell>
          <cell r="BN280">
            <v>10423.547878536068</v>
          </cell>
          <cell r="CA280">
            <v>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2.162962962962963</v>
          </cell>
          <cell r="E281">
            <v>40481</v>
          </cell>
          <cell r="F281">
            <v>0</v>
          </cell>
          <cell r="G281">
            <v>2030</v>
          </cell>
          <cell r="H281">
            <v>42511</v>
          </cell>
          <cell r="J281">
            <v>2030</v>
          </cell>
          <cell r="K281">
            <v>4647</v>
          </cell>
          <cell r="L281">
            <v>6677</v>
          </cell>
          <cell r="N281">
            <v>35834</v>
          </cell>
          <cell r="P281">
            <v>2030</v>
          </cell>
          <cell r="Q281">
            <v>0</v>
          </cell>
          <cell r="R281">
            <v>0</v>
          </cell>
          <cell r="S281">
            <v>4647</v>
          </cell>
          <cell r="T281">
            <v>6677</v>
          </cell>
          <cell r="V281">
            <v>15741</v>
          </cell>
          <cell r="Y281">
            <v>272</v>
          </cell>
          <cell r="Z281">
            <v>2.162962962962963</v>
          </cell>
          <cell r="AA281">
            <v>0</v>
          </cell>
          <cell r="AD281">
            <v>0</v>
          </cell>
          <cell r="AE281">
            <v>40481</v>
          </cell>
          <cell r="AF281">
            <v>0</v>
          </cell>
          <cell r="AG281">
            <v>0</v>
          </cell>
          <cell r="AH281">
            <v>40481</v>
          </cell>
          <cell r="AI281">
            <v>0</v>
          </cell>
          <cell r="AJ281">
            <v>2030</v>
          </cell>
          <cell r="AK281">
            <v>42511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42511</v>
          </cell>
          <cell r="AR281">
            <v>272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BA281">
            <v>272</v>
          </cell>
          <cell r="BB281">
            <v>272</v>
          </cell>
          <cell r="BC281" t="str">
            <v>SHUTESBURY</v>
          </cell>
          <cell r="BD281">
            <v>40481</v>
          </cell>
          <cell r="BE281">
            <v>35834</v>
          </cell>
          <cell r="BF281">
            <v>4647</v>
          </cell>
          <cell r="BG281">
            <v>0</v>
          </cell>
          <cell r="BH281">
            <v>9064</v>
          </cell>
          <cell r="BL281">
            <v>0</v>
          </cell>
          <cell r="BM281">
            <v>13711</v>
          </cell>
          <cell r="BN281">
            <v>4647</v>
          </cell>
          <cell r="CA281">
            <v>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8.4646697388632894</v>
          </cell>
          <cell r="E282">
            <v>126876</v>
          </cell>
          <cell r="F282">
            <v>0</v>
          </cell>
          <cell r="G282">
            <v>7938</v>
          </cell>
          <cell r="H282">
            <v>134814</v>
          </cell>
          <cell r="J282">
            <v>7938</v>
          </cell>
          <cell r="K282">
            <v>26072</v>
          </cell>
          <cell r="L282">
            <v>34010</v>
          </cell>
          <cell r="N282">
            <v>100804</v>
          </cell>
          <cell r="P282">
            <v>7938</v>
          </cell>
          <cell r="Q282">
            <v>0</v>
          </cell>
          <cell r="R282">
            <v>0</v>
          </cell>
          <cell r="S282">
            <v>26072</v>
          </cell>
          <cell r="T282">
            <v>34010</v>
          </cell>
          <cell r="V282">
            <v>70717.200000000012</v>
          </cell>
          <cell r="Y282">
            <v>273</v>
          </cell>
          <cell r="Z282">
            <v>8.4646697388632894</v>
          </cell>
          <cell r="AA282">
            <v>0</v>
          </cell>
          <cell r="AD282">
            <v>0</v>
          </cell>
          <cell r="AE282">
            <v>126876</v>
          </cell>
          <cell r="AF282">
            <v>0</v>
          </cell>
          <cell r="AG282">
            <v>0</v>
          </cell>
          <cell r="AH282">
            <v>126876</v>
          </cell>
          <cell r="AI282">
            <v>0</v>
          </cell>
          <cell r="AJ282">
            <v>7938</v>
          </cell>
          <cell r="AK282">
            <v>134814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134814</v>
          </cell>
          <cell r="AR282">
            <v>273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BA282">
            <v>273</v>
          </cell>
          <cell r="BB282">
            <v>273</v>
          </cell>
          <cell r="BC282" t="str">
            <v>SOMERSET</v>
          </cell>
          <cell r="BD282">
            <v>126876</v>
          </cell>
          <cell r="BE282">
            <v>100804</v>
          </cell>
          <cell r="BF282">
            <v>26072</v>
          </cell>
          <cell r="BG282">
            <v>0</v>
          </cell>
          <cell r="BH282">
            <v>36707.200000000004</v>
          </cell>
          <cell r="BL282">
            <v>0</v>
          </cell>
          <cell r="BM282">
            <v>62779.200000000004</v>
          </cell>
          <cell r="BN282">
            <v>26072</v>
          </cell>
          <cell r="CA282">
            <v>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410.53957107521347</v>
          </cell>
          <cell r="E283">
            <v>8196063</v>
          </cell>
          <cell r="F283">
            <v>0</v>
          </cell>
          <cell r="G283">
            <v>384947</v>
          </cell>
          <cell r="H283">
            <v>8581010</v>
          </cell>
          <cell r="J283">
            <v>384947</v>
          </cell>
          <cell r="K283">
            <v>701110.75994249387</v>
          </cell>
          <cell r="L283">
            <v>1086057.7599424939</v>
          </cell>
          <cell r="N283">
            <v>7494952.2400575057</v>
          </cell>
          <cell r="P283">
            <v>384947</v>
          </cell>
          <cell r="Q283">
            <v>0</v>
          </cell>
          <cell r="R283">
            <v>0</v>
          </cell>
          <cell r="S283">
            <v>701110.75994249387</v>
          </cell>
          <cell r="T283">
            <v>1086057.7599424939</v>
          </cell>
          <cell r="V283">
            <v>1296643</v>
          </cell>
          <cell r="Y283">
            <v>274</v>
          </cell>
          <cell r="Z283">
            <v>410.53957107521347</v>
          </cell>
          <cell r="AA283">
            <v>0</v>
          </cell>
          <cell r="AD283">
            <v>0</v>
          </cell>
          <cell r="AE283">
            <v>8196063</v>
          </cell>
          <cell r="AF283">
            <v>0</v>
          </cell>
          <cell r="AG283">
            <v>0</v>
          </cell>
          <cell r="AH283">
            <v>8196063</v>
          </cell>
          <cell r="AI283">
            <v>0</v>
          </cell>
          <cell r="AJ283">
            <v>384947</v>
          </cell>
          <cell r="AK283">
            <v>8581010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8581010</v>
          </cell>
          <cell r="AR283">
            <v>274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BA283">
            <v>274</v>
          </cell>
          <cell r="BB283">
            <v>274</v>
          </cell>
          <cell r="BC283" t="str">
            <v>SOMERVILLE</v>
          </cell>
          <cell r="BD283">
            <v>8196063</v>
          </cell>
          <cell r="BE283">
            <v>7558645</v>
          </cell>
          <cell r="BF283">
            <v>637418</v>
          </cell>
          <cell r="BG283">
            <v>274278</v>
          </cell>
          <cell r="BH283">
            <v>0</v>
          </cell>
          <cell r="BL283">
            <v>0</v>
          </cell>
          <cell r="BM283">
            <v>911696</v>
          </cell>
          <cell r="BN283">
            <v>701110.75994249387</v>
          </cell>
          <cell r="CA283">
            <v>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7.1629629629629656</v>
          </cell>
          <cell r="E284">
            <v>99603</v>
          </cell>
          <cell r="F284">
            <v>0</v>
          </cell>
          <cell r="G284">
            <v>6720</v>
          </cell>
          <cell r="H284">
            <v>106323</v>
          </cell>
          <cell r="J284">
            <v>6720</v>
          </cell>
          <cell r="K284">
            <v>16761.415283010603</v>
          </cell>
          <cell r="L284">
            <v>23481.415283010603</v>
          </cell>
          <cell r="N284">
            <v>82841.584716989397</v>
          </cell>
          <cell r="P284">
            <v>6720</v>
          </cell>
          <cell r="Q284">
            <v>0</v>
          </cell>
          <cell r="R284">
            <v>0</v>
          </cell>
          <cell r="S284">
            <v>16761.415283010603</v>
          </cell>
          <cell r="T284">
            <v>23481.415283010603</v>
          </cell>
          <cell r="V284">
            <v>47535.8</v>
          </cell>
          <cell r="Y284">
            <v>275</v>
          </cell>
          <cell r="Z284">
            <v>7.1629629629629656</v>
          </cell>
          <cell r="AA284">
            <v>0</v>
          </cell>
          <cell r="AD284">
            <v>0</v>
          </cell>
          <cell r="AE284">
            <v>99603</v>
          </cell>
          <cell r="AF284">
            <v>0</v>
          </cell>
          <cell r="AG284">
            <v>0</v>
          </cell>
          <cell r="AH284">
            <v>99603</v>
          </cell>
          <cell r="AI284">
            <v>0</v>
          </cell>
          <cell r="AJ284">
            <v>6720</v>
          </cell>
          <cell r="AK284">
            <v>106323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106323</v>
          </cell>
          <cell r="AR284">
            <v>275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BA284">
            <v>275</v>
          </cell>
          <cell r="BB284">
            <v>276</v>
          </cell>
          <cell r="BC284" t="str">
            <v>SOUTHAMPTON</v>
          </cell>
          <cell r="BD284">
            <v>99603</v>
          </cell>
          <cell r="BE284">
            <v>88844</v>
          </cell>
          <cell r="BF284">
            <v>10759</v>
          </cell>
          <cell r="BG284">
            <v>25848</v>
          </cell>
          <cell r="BH284">
            <v>4208.8</v>
          </cell>
          <cell r="BL284">
            <v>0</v>
          </cell>
          <cell r="BM284">
            <v>40815.800000000003</v>
          </cell>
          <cell r="BN284">
            <v>16761.415283010603</v>
          </cell>
          <cell r="CA284">
            <v>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1.0031152647975077</v>
          </cell>
          <cell r="E285">
            <v>18975</v>
          </cell>
          <cell r="F285">
            <v>0</v>
          </cell>
          <cell r="G285">
            <v>942</v>
          </cell>
          <cell r="H285">
            <v>19917</v>
          </cell>
          <cell r="J285">
            <v>942</v>
          </cell>
          <cell r="K285">
            <v>0</v>
          </cell>
          <cell r="L285">
            <v>942</v>
          </cell>
          <cell r="N285">
            <v>18975</v>
          </cell>
          <cell r="P285">
            <v>942</v>
          </cell>
          <cell r="Q285">
            <v>0</v>
          </cell>
          <cell r="R285">
            <v>0</v>
          </cell>
          <cell r="S285">
            <v>0</v>
          </cell>
          <cell r="T285">
            <v>942</v>
          </cell>
          <cell r="V285">
            <v>8659.6</v>
          </cell>
          <cell r="Y285">
            <v>276</v>
          </cell>
          <cell r="Z285">
            <v>1.0031152647975077</v>
          </cell>
          <cell r="AA285">
            <v>0</v>
          </cell>
          <cell r="AD285">
            <v>0</v>
          </cell>
          <cell r="AE285">
            <v>18975</v>
          </cell>
          <cell r="AF285">
            <v>0</v>
          </cell>
          <cell r="AG285">
            <v>0</v>
          </cell>
          <cell r="AH285">
            <v>18975</v>
          </cell>
          <cell r="AI285">
            <v>0</v>
          </cell>
          <cell r="AJ285">
            <v>942</v>
          </cell>
          <cell r="AK285">
            <v>19917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19917</v>
          </cell>
          <cell r="AR285">
            <v>276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BA285">
            <v>276</v>
          </cell>
          <cell r="BB285">
            <v>277</v>
          </cell>
          <cell r="BC285" t="str">
            <v>SOUTHBOROUGH</v>
          </cell>
          <cell r="BD285">
            <v>18975</v>
          </cell>
          <cell r="BE285">
            <v>21530</v>
          </cell>
          <cell r="BF285">
            <v>0</v>
          </cell>
          <cell r="BG285">
            <v>0</v>
          </cell>
          <cell r="BH285">
            <v>7717.6</v>
          </cell>
          <cell r="BL285">
            <v>0</v>
          </cell>
          <cell r="BM285">
            <v>7717.6</v>
          </cell>
          <cell r="BN285">
            <v>0</v>
          </cell>
          <cell r="CA285">
            <v>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110.49621744945323</v>
          </cell>
          <cell r="E286">
            <v>1495719</v>
          </cell>
          <cell r="F286">
            <v>0</v>
          </cell>
          <cell r="G286">
            <v>103610</v>
          </cell>
          <cell r="H286">
            <v>1599329</v>
          </cell>
          <cell r="J286">
            <v>103610</v>
          </cell>
          <cell r="K286">
            <v>391001.47713496175</v>
          </cell>
          <cell r="L286">
            <v>494611.47713496175</v>
          </cell>
          <cell r="N286">
            <v>1104717.5228650384</v>
          </cell>
          <cell r="P286">
            <v>103610</v>
          </cell>
          <cell r="Q286">
            <v>0</v>
          </cell>
          <cell r="R286">
            <v>0</v>
          </cell>
          <cell r="S286">
            <v>391001.47713496175</v>
          </cell>
          <cell r="T286">
            <v>494611.47713496175</v>
          </cell>
          <cell r="V286">
            <v>675637</v>
          </cell>
          <cell r="Y286">
            <v>277</v>
          </cell>
          <cell r="Z286">
            <v>110.49621744945323</v>
          </cell>
          <cell r="AA286">
            <v>0</v>
          </cell>
          <cell r="AD286">
            <v>0</v>
          </cell>
          <cell r="AE286">
            <v>1495719</v>
          </cell>
          <cell r="AF286">
            <v>0</v>
          </cell>
          <cell r="AG286">
            <v>0</v>
          </cell>
          <cell r="AH286">
            <v>1495719</v>
          </cell>
          <cell r="AI286">
            <v>0</v>
          </cell>
          <cell r="AJ286">
            <v>103610</v>
          </cell>
          <cell r="AK286">
            <v>1599329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1599329</v>
          </cell>
          <cell r="AR286">
            <v>277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BA286">
            <v>277</v>
          </cell>
          <cell r="BB286">
            <v>278</v>
          </cell>
          <cell r="BC286" t="str">
            <v>SOUTHBRIDGE</v>
          </cell>
          <cell r="BD286">
            <v>1495719</v>
          </cell>
          <cell r="BE286">
            <v>1146040</v>
          </cell>
          <cell r="BF286">
            <v>349679</v>
          </cell>
          <cell r="BG286">
            <v>177945.60000000001</v>
          </cell>
          <cell r="BH286">
            <v>44402.400000000001</v>
          </cell>
          <cell r="BL286">
            <v>0</v>
          </cell>
          <cell r="BM286">
            <v>572027</v>
          </cell>
          <cell r="BN286">
            <v>391001.47713496175</v>
          </cell>
          <cell r="CA286">
            <v>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130.83174071746669</v>
          </cell>
          <cell r="E287">
            <v>1732932</v>
          </cell>
          <cell r="F287">
            <v>0</v>
          </cell>
          <cell r="G287">
            <v>122671</v>
          </cell>
          <cell r="H287">
            <v>1855603</v>
          </cell>
          <cell r="J287">
            <v>122671</v>
          </cell>
          <cell r="K287">
            <v>182242.85936782934</v>
          </cell>
          <cell r="L287">
            <v>304913.85936782934</v>
          </cell>
          <cell r="N287">
            <v>1550689.1406321707</v>
          </cell>
          <cell r="P287">
            <v>122671</v>
          </cell>
          <cell r="Q287">
            <v>0</v>
          </cell>
          <cell r="R287">
            <v>0</v>
          </cell>
          <cell r="S287">
            <v>182242.85936782934</v>
          </cell>
          <cell r="T287">
            <v>304913.85936782934</v>
          </cell>
          <cell r="V287">
            <v>498388.6</v>
          </cell>
          <cell r="Y287">
            <v>278</v>
          </cell>
          <cell r="Z287">
            <v>130.83174071746669</v>
          </cell>
          <cell r="AA287">
            <v>0</v>
          </cell>
          <cell r="AD287">
            <v>0</v>
          </cell>
          <cell r="AE287">
            <v>1732932</v>
          </cell>
          <cell r="AF287">
            <v>0</v>
          </cell>
          <cell r="AG287">
            <v>0</v>
          </cell>
          <cell r="AH287">
            <v>1732932</v>
          </cell>
          <cell r="AI287">
            <v>0</v>
          </cell>
          <cell r="AJ287">
            <v>122671</v>
          </cell>
          <cell r="AK287">
            <v>1855603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1855603</v>
          </cell>
          <cell r="AR287">
            <v>278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BA287">
            <v>278</v>
          </cell>
          <cell r="BB287">
            <v>275</v>
          </cell>
          <cell r="BC287" t="str">
            <v>SOUTH HADLEY</v>
          </cell>
          <cell r="BD287">
            <v>1732932</v>
          </cell>
          <cell r="BE287">
            <v>1581664</v>
          </cell>
          <cell r="BF287">
            <v>151268</v>
          </cell>
          <cell r="BG287">
            <v>133386</v>
          </cell>
          <cell r="BH287">
            <v>91063.6</v>
          </cell>
          <cell r="BL287">
            <v>0</v>
          </cell>
          <cell r="BM287">
            <v>375717.6</v>
          </cell>
          <cell r="BN287">
            <v>182242.85936782934</v>
          </cell>
          <cell r="CA287">
            <v>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Y288">
            <v>279</v>
          </cell>
          <cell r="AR288">
            <v>279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BA288">
            <v>279</v>
          </cell>
          <cell r="BB288">
            <v>279</v>
          </cell>
          <cell r="BC288" t="str">
            <v>SOUTHWICK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L288">
            <v>0</v>
          </cell>
          <cell r="BM288">
            <v>0</v>
          </cell>
          <cell r="BN288">
            <v>0</v>
          </cell>
          <cell r="CA288">
            <v>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Y289">
            <v>280</v>
          </cell>
          <cell r="AR289">
            <v>280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BA289">
            <v>280</v>
          </cell>
          <cell r="BB289">
            <v>280</v>
          </cell>
          <cell r="BC289" t="str">
            <v>SPENCER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L289">
            <v>0</v>
          </cell>
          <cell r="BM289">
            <v>0</v>
          </cell>
          <cell r="BN289">
            <v>0</v>
          </cell>
          <cell r="CA289">
            <v>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4500.1294089516014</v>
          </cell>
          <cell r="E290">
            <v>60690645</v>
          </cell>
          <cell r="F290">
            <v>0</v>
          </cell>
          <cell r="G290">
            <v>4219548</v>
          </cell>
          <cell r="H290">
            <v>64910193</v>
          </cell>
          <cell r="J290">
            <v>4219548</v>
          </cell>
          <cell r="K290">
            <v>7714994.7926875558</v>
          </cell>
          <cell r="L290">
            <v>11934542.792687556</v>
          </cell>
          <cell r="N290">
            <v>52975650.207312442</v>
          </cell>
          <cell r="P290">
            <v>4219548</v>
          </cell>
          <cell r="Q290">
            <v>0</v>
          </cell>
          <cell r="R290">
            <v>0</v>
          </cell>
          <cell r="S290">
            <v>7714994.7926875558</v>
          </cell>
          <cell r="T290">
            <v>11934542.792687556</v>
          </cell>
          <cell r="V290">
            <v>17071111.399999999</v>
          </cell>
          <cell r="Y290">
            <v>281</v>
          </cell>
          <cell r="Z290">
            <v>4500.1294089516014</v>
          </cell>
          <cell r="AA290">
            <v>0</v>
          </cell>
          <cell r="AD290">
            <v>0</v>
          </cell>
          <cell r="AE290">
            <v>60690645</v>
          </cell>
          <cell r="AF290">
            <v>0</v>
          </cell>
          <cell r="AG290">
            <v>0</v>
          </cell>
          <cell r="AH290">
            <v>60690645</v>
          </cell>
          <cell r="AI290">
            <v>0</v>
          </cell>
          <cell r="AJ290">
            <v>4219548</v>
          </cell>
          <cell r="AK290">
            <v>64910193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64910193</v>
          </cell>
          <cell r="AR290">
            <v>281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BA290">
            <v>281</v>
          </cell>
          <cell r="BB290">
            <v>281</v>
          </cell>
          <cell r="BC290" t="str">
            <v>SPRINGFIELD</v>
          </cell>
          <cell r="BD290">
            <v>60690645</v>
          </cell>
          <cell r="BE290">
            <v>53848908</v>
          </cell>
          <cell r="BF290">
            <v>6841737</v>
          </cell>
          <cell r="BG290">
            <v>3760480.8</v>
          </cell>
          <cell r="BH290">
            <v>2249345.6</v>
          </cell>
          <cell r="BL290">
            <v>0</v>
          </cell>
          <cell r="BM290">
            <v>12851563.4</v>
          </cell>
          <cell r="BN290">
            <v>7714994.7926875558</v>
          </cell>
          <cell r="CA290">
            <v>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Y291">
            <v>282</v>
          </cell>
          <cell r="AR291">
            <v>282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BA291">
            <v>282</v>
          </cell>
          <cell r="BB291">
            <v>282</v>
          </cell>
          <cell r="BC291" t="str">
            <v>STERLING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L291">
            <v>0</v>
          </cell>
          <cell r="BM291">
            <v>0</v>
          </cell>
          <cell r="BN291">
            <v>0</v>
          </cell>
          <cell r="CA291">
            <v>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Y292">
            <v>283</v>
          </cell>
          <cell r="AR292">
            <v>283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BA292">
            <v>283</v>
          </cell>
          <cell r="BB292">
            <v>283</v>
          </cell>
          <cell r="BC292" t="str">
            <v>STOCKBRIDGE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L292">
            <v>0</v>
          </cell>
          <cell r="BM292">
            <v>0</v>
          </cell>
          <cell r="BN292">
            <v>0</v>
          </cell>
          <cell r="CA292">
            <v>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109.31286386204475</v>
          </cell>
          <cell r="E293">
            <v>1670705</v>
          </cell>
          <cell r="F293">
            <v>0</v>
          </cell>
          <cell r="G293">
            <v>102498</v>
          </cell>
          <cell r="H293">
            <v>1773203</v>
          </cell>
          <cell r="J293">
            <v>102498</v>
          </cell>
          <cell r="K293">
            <v>194802.52689161841</v>
          </cell>
          <cell r="L293">
            <v>297300.52689161838</v>
          </cell>
          <cell r="N293">
            <v>1475902.4731083815</v>
          </cell>
          <cell r="P293">
            <v>102498</v>
          </cell>
          <cell r="Q293">
            <v>0</v>
          </cell>
          <cell r="R293">
            <v>0</v>
          </cell>
          <cell r="S293">
            <v>194802.52689161841</v>
          </cell>
          <cell r="T293">
            <v>297300.52689161838</v>
          </cell>
          <cell r="V293">
            <v>572912.80000000005</v>
          </cell>
          <cell r="Y293">
            <v>284</v>
          </cell>
          <cell r="Z293">
            <v>109.31286386204475</v>
          </cell>
          <cell r="AA293">
            <v>0</v>
          </cell>
          <cell r="AD293">
            <v>0</v>
          </cell>
          <cell r="AE293">
            <v>1670705</v>
          </cell>
          <cell r="AF293">
            <v>0</v>
          </cell>
          <cell r="AG293">
            <v>0</v>
          </cell>
          <cell r="AH293">
            <v>1670705</v>
          </cell>
          <cell r="AI293">
            <v>0</v>
          </cell>
          <cell r="AJ293">
            <v>102498</v>
          </cell>
          <cell r="AK293">
            <v>1773203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1773203</v>
          </cell>
          <cell r="AR293">
            <v>284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BA293">
            <v>284</v>
          </cell>
          <cell r="BB293">
            <v>284</v>
          </cell>
          <cell r="BC293" t="str">
            <v>STONEHAM</v>
          </cell>
          <cell r="BD293">
            <v>1670705</v>
          </cell>
          <cell r="BE293">
            <v>1530356</v>
          </cell>
          <cell r="BF293">
            <v>140349</v>
          </cell>
          <cell r="BG293">
            <v>234491.4</v>
          </cell>
          <cell r="BH293">
            <v>95574.400000000009</v>
          </cell>
          <cell r="BL293">
            <v>0</v>
          </cell>
          <cell r="BM293">
            <v>470414.80000000005</v>
          </cell>
          <cell r="BN293">
            <v>194802.52689161841</v>
          </cell>
          <cell r="CA293">
            <v>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149.86160883242329</v>
          </cell>
          <cell r="E294">
            <v>2173735</v>
          </cell>
          <cell r="F294">
            <v>0</v>
          </cell>
          <cell r="G294">
            <v>140499</v>
          </cell>
          <cell r="H294">
            <v>2314234</v>
          </cell>
          <cell r="J294">
            <v>140499</v>
          </cell>
          <cell r="K294">
            <v>152540.119659916</v>
          </cell>
          <cell r="L294">
            <v>293039.11965991603</v>
          </cell>
          <cell r="N294">
            <v>2021194.880340084</v>
          </cell>
          <cell r="P294">
            <v>140499</v>
          </cell>
          <cell r="Q294">
            <v>0</v>
          </cell>
          <cell r="R294">
            <v>0</v>
          </cell>
          <cell r="S294">
            <v>152540.119659916</v>
          </cell>
          <cell r="T294">
            <v>293039.11965991603</v>
          </cell>
          <cell r="V294">
            <v>512822.4</v>
          </cell>
          <cell r="Y294">
            <v>285</v>
          </cell>
          <cell r="Z294">
            <v>149.86160883242329</v>
          </cell>
          <cell r="AA294">
            <v>0</v>
          </cell>
          <cell r="AD294">
            <v>0</v>
          </cell>
          <cell r="AE294">
            <v>2173735</v>
          </cell>
          <cell r="AF294">
            <v>0</v>
          </cell>
          <cell r="AG294">
            <v>0</v>
          </cell>
          <cell r="AH294">
            <v>2173735</v>
          </cell>
          <cell r="AI294">
            <v>0</v>
          </cell>
          <cell r="AJ294">
            <v>140499</v>
          </cell>
          <cell r="AK294">
            <v>2314234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2314234</v>
          </cell>
          <cell r="AR294">
            <v>285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BA294">
            <v>285</v>
          </cell>
          <cell r="BB294">
            <v>285</v>
          </cell>
          <cell r="BC294" t="str">
            <v>STOUGHTON</v>
          </cell>
          <cell r="BD294">
            <v>2173735</v>
          </cell>
          <cell r="BE294">
            <v>2050906</v>
          </cell>
          <cell r="BF294">
            <v>122829</v>
          </cell>
          <cell r="BG294">
            <v>127944</v>
          </cell>
          <cell r="BH294">
            <v>121550.40000000001</v>
          </cell>
          <cell r="BL294">
            <v>0</v>
          </cell>
          <cell r="BM294">
            <v>372323.4</v>
          </cell>
          <cell r="BN294">
            <v>152540.119659916</v>
          </cell>
          <cell r="CA294">
            <v>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Y295">
            <v>286</v>
          </cell>
          <cell r="AR295">
            <v>286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BA295">
            <v>286</v>
          </cell>
          <cell r="BB295">
            <v>286</v>
          </cell>
          <cell r="BC295" t="str">
            <v>STOW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L295">
            <v>0</v>
          </cell>
          <cell r="BM295">
            <v>0</v>
          </cell>
          <cell r="BN295">
            <v>0</v>
          </cell>
          <cell r="CA295">
            <v>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11.666666666666666</v>
          </cell>
          <cell r="E296">
            <v>171661</v>
          </cell>
          <cell r="F296">
            <v>0</v>
          </cell>
          <cell r="G296">
            <v>10941</v>
          </cell>
          <cell r="H296">
            <v>182602</v>
          </cell>
          <cell r="J296">
            <v>10941</v>
          </cell>
          <cell r="K296">
            <v>34791</v>
          </cell>
          <cell r="L296">
            <v>45732</v>
          </cell>
          <cell r="N296">
            <v>136870</v>
          </cell>
          <cell r="P296">
            <v>10941</v>
          </cell>
          <cell r="Q296">
            <v>0</v>
          </cell>
          <cell r="R296">
            <v>0</v>
          </cell>
          <cell r="S296">
            <v>34791</v>
          </cell>
          <cell r="T296">
            <v>45732</v>
          </cell>
          <cell r="V296">
            <v>45732</v>
          </cell>
          <cell r="Y296">
            <v>287</v>
          </cell>
          <cell r="Z296">
            <v>11.666666666666666</v>
          </cell>
          <cell r="AA296">
            <v>0</v>
          </cell>
          <cell r="AD296">
            <v>0</v>
          </cell>
          <cell r="AE296">
            <v>171661</v>
          </cell>
          <cell r="AF296">
            <v>0</v>
          </cell>
          <cell r="AG296">
            <v>0</v>
          </cell>
          <cell r="AH296">
            <v>171661</v>
          </cell>
          <cell r="AI296">
            <v>0</v>
          </cell>
          <cell r="AJ296">
            <v>10941</v>
          </cell>
          <cell r="AK296">
            <v>182602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182602</v>
          </cell>
          <cell r="AR296">
            <v>287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BA296">
            <v>287</v>
          </cell>
          <cell r="BB296">
            <v>287</v>
          </cell>
          <cell r="BC296" t="str">
            <v>STURBRIDGE</v>
          </cell>
          <cell r="BD296">
            <v>171661</v>
          </cell>
          <cell r="BE296">
            <v>136870</v>
          </cell>
          <cell r="BF296">
            <v>34791</v>
          </cell>
          <cell r="BG296">
            <v>0</v>
          </cell>
          <cell r="BH296">
            <v>0</v>
          </cell>
          <cell r="BL296">
            <v>0</v>
          </cell>
          <cell r="BM296">
            <v>34791</v>
          </cell>
          <cell r="BN296">
            <v>34791</v>
          </cell>
          <cell r="CA296">
            <v>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6.9839373959304361</v>
          </cell>
          <cell r="E297">
            <v>122415</v>
          </cell>
          <cell r="F297">
            <v>0</v>
          </cell>
          <cell r="G297">
            <v>6549</v>
          </cell>
          <cell r="H297">
            <v>128964</v>
          </cell>
          <cell r="J297">
            <v>6549</v>
          </cell>
          <cell r="K297">
            <v>23746.45152856745</v>
          </cell>
          <cell r="L297">
            <v>30295.45152856745</v>
          </cell>
          <cell r="N297">
            <v>98668.548471432558</v>
          </cell>
          <cell r="P297">
            <v>6549</v>
          </cell>
          <cell r="Q297">
            <v>0</v>
          </cell>
          <cell r="R297">
            <v>0</v>
          </cell>
          <cell r="S297">
            <v>23746.45152856745</v>
          </cell>
          <cell r="T297">
            <v>30295.45152856745</v>
          </cell>
          <cell r="V297">
            <v>55176.6</v>
          </cell>
          <cell r="Y297">
            <v>288</v>
          </cell>
          <cell r="Z297">
            <v>6.9839373959304361</v>
          </cell>
          <cell r="AA297">
            <v>0</v>
          </cell>
          <cell r="AD297">
            <v>0</v>
          </cell>
          <cell r="AE297">
            <v>122415</v>
          </cell>
          <cell r="AF297">
            <v>0</v>
          </cell>
          <cell r="AG297">
            <v>0</v>
          </cell>
          <cell r="AH297">
            <v>122415</v>
          </cell>
          <cell r="AI297">
            <v>0</v>
          </cell>
          <cell r="AJ297">
            <v>6549</v>
          </cell>
          <cell r="AK297">
            <v>128964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128964</v>
          </cell>
          <cell r="AR297">
            <v>288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BA297">
            <v>288</v>
          </cell>
          <cell r="BB297">
            <v>288</v>
          </cell>
          <cell r="BC297" t="str">
            <v>SUDBURY</v>
          </cell>
          <cell r="BD297">
            <v>122415</v>
          </cell>
          <cell r="BE297">
            <v>106194</v>
          </cell>
          <cell r="BF297">
            <v>16221</v>
          </cell>
          <cell r="BG297">
            <v>32406.6</v>
          </cell>
          <cell r="BH297">
            <v>0</v>
          </cell>
          <cell r="BL297">
            <v>0</v>
          </cell>
          <cell r="BM297">
            <v>48627.6</v>
          </cell>
          <cell r="BN297">
            <v>23746.45152856745</v>
          </cell>
          <cell r="CA297">
            <v>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Y298">
            <v>289</v>
          </cell>
          <cell r="AR298">
            <v>289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BA298">
            <v>289</v>
          </cell>
          <cell r="BB298">
            <v>289</v>
          </cell>
          <cell r="BC298" t="str">
            <v>SUNDERLAND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L298">
            <v>0</v>
          </cell>
          <cell r="BM298">
            <v>0</v>
          </cell>
          <cell r="BN298">
            <v>0</v>
          </cell>
          <cell r="CA298">
            <v>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1.0007017543859646</v>
          </cell>
          <cell r="E299">
            <v>13273</v>
          </cell>
          <cell r="F299">
            <v>0</v>
          </cell>
          <cell r="G299">
            <v>936</v>
          </cell>
          <cell r="H299">
            <v>14209</v>
          </cell>
          <cell r="J299">
            <v>936</v>
          </cell>
          <cell r="K299">
            <v>2011.6729771612604</v>
          </cell>
          <cell r="L299">
            <v>2947.6729771612604</v>
          </cell>
          <cell r="N299">
            <v>11261.327022838739</v>
          </cell>
          <cell r="P299">
            <v>936</v>
          </cell>
          <cell r="Q299">
            <v>0</v>
          </cell>
          <cell r="R299">
            <v>0</v>
          </cell>
          <cell r="S299">
            <v>2011.6729771612604</v>
          </cell>
          <cell r="T299">
            <v>2947.6729771612604</v>
          </cell>
          <cell r="V299">
            <v>9598.7999999999993</v>
          </cell>
          <cell r="Y299">
            <v>290</v>
          </cell>
          <cell r="Z299">
            <v>1.0007017543859646</v>
          </cell>
          <cell r="AA299">
            <v>0</v>
          </cell>
          <cell r="AD299">
            <v>0</v>
          </cell>
          <cell r="AE299">
            <v>13273</v>
          </cell>
          <cell r="AF299">
            <v>0</v>
          </cell>
          <cell r="AG299">
            <v>0</v>
          </cell>
          <cell r="AH299">
            <v>13273</v>
          </cell>
          <cell r="AI299">
            <v>0</v>
          </cell>
          <cell r="AJ299">
            <v>936</v>
          </cell>
          <cell r="AK299">
            <v>14209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14209</v>
          </cell>
          <cell r="AR299">
            <v>290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BA299">
            <v>290</v>
          </cell>
          <cell r="BB299">
            <v>290</v>
          </cell>
          <cell r="BC299" t="str">
            <v>SUTTON</v>
          </cell>
          <cell r="BD299">
            <v>13273</v>
          </cell>
          <cell r="BE299">
            <v>14438</v>
          </cell>
          <cell r="BF299">
            <v>0</v>
          </cell>
          <cell r="BG299">
            <v>8662.7999999999993</v>
          </cell>
          <cell r="BH299">
            <v>0</v>
          </cell>
          <cell r="BL299">
            <v>0</v>
          </cell>
          <cell r="BM299">
            <v>8662.7999999999993</v>
          </cell>
          <cell r="BN299">
            <v>2011.6729771612604</v>
          </cell>
          <cell r="CA299">
            <v>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51.836353961423043</v>
          </cell>
          <cell r="E300">
            <v>840736</v>
          </cell>
          <cell r="F300">
            <v>0</v>
          </cell>
          <cell r="G300">
            <v>48614</v>
          </cell>
          <cell r="H300">
            <v>889350</v>
          </cell>
          <cell r="J300">
            <v>48614</v>
          </cell>
          <cell r="K300">
            <v>154967.96135445032</v>
          </cell>
          <cell r="L300">
            <v>203581.96135445032</v>
          </cell>
          <cell r="N300">
            <v>685768.03864554968</v>
          </cell>
          <cell r="P300">
            <v>48614</v>
          </cell>
          <cell r="Q300">
            <v>0</v>
          </cell>
          <cell r="R300">
            <v>0</v>
          </cell>
          <cell r="S300">
            <v>154967.96135445032</v>
          </cell>
          <cell r="T300">
            <v>203581.96135445032</v>
          </cell>
          <cell r="V300">
            <v>376936</v>
          </cell>
          <cell r="Y300">
            <v>291</v>
          </cell>
          <cell r="Z300">
            <v>51.836353961423043</v>
          </cell>
          <cell r="AA300">
            <v>0</v>
          </cell>
          <cell r="AD300">
            <v>0</v>
          </cell>
          <cell r="AE300">
            <v>840736</v>
          </cell>
          <cell r="AF300">
            <v>0</v>
          </cell>
          <cell r="AG300">
            <v>0</v>
          </cell>
          <cell r="AH300">
            <v>840736</v>
          </cell>
          <cell r="AI300">
            <v>0</v>
          </cell>
          <cell r="AJ300">
            <v>48614</v>
          </cell>
          <cell r="AK300">
            <v>889350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889350</v>
          </cell>
          <cell r="AR300">
            <v>291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BA300">
            <v>291</v>
          </cell>
          <cell r="BB300">
            <v>291</v>
          </cell>
          <cell r="BC300" t="str">
            <v>SWAMPSCOTT</v>
          </cell>
          <cell r="BD300">
            <v>840736</v>
          </cell>
          <cell r="BE300">
            <v>738200</v>
          </cell>
          <cell r="BF300">
            <v>102536</v>
          </cell>
          <cell r="BG300">
            <v>225786</v>
          </cell>
          <cell r="BH300">
            <v>0</v>
          </cell>
          <cell r="BL300">
            <v>0</v>
          </cell>
          <cell r="BM300">
            <v>328322</v>
          </cell>
          <cell r="BN300">
            <v>154967.96135445032</v>
          </cell>
          <cell r="CA300">
            <v>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9.2995573491851449</v>
          </cell>
          <cell r="E301">
            <v>120607</v>
          </cell>
          <cell r="F301">
            <v>0</v>
          </cell>
          <cell r="G301">
            <v>8728</v>
          </cell>
          <cell r="H301">
            <v>129335</v>
          </cell>
          <cell r="J301">
            <v>8728</v>
          </cell>
          <cell r="K301">
            <v>19456.815126859005</v>
          </cell>
          <cell r="L301">
            <v>28184.815126859005</v>
          </cell>
          <cell r="N301">
            <v>101150.184873141</v>
          </cell>
          <cell r="P301">
            <v>8728</v>
          </cell>
          <cell r="Q301">
            <v>0</v>
          </cell>
          <cell r="R301">
            <v>0</v>
          </cell>
          <cell r="S301">
            <v>19456.815126859005</v>
          </cell>
          <cell r="T301">
            <v>28184.815126859005</v>
          </cell>
          <cell r="V301">
            <v>35326.6</v>
          </cell>
          <cell r="Y301">
            <v>292</v>
          </cell>
          <cell r="Z301">
            <v>9.2995573491851449</v>
          </cell>
          <cell r="AA301">
            <v>0</v>
          </cell>
          <cell r="AD301">
            <v>0</v>
          </cell>
          <cell r="AE301">
            <v>120607</v>
          </cell>
          <cell r="AF301">
            <v>0</v>
          </cell>
          <cell r="AG301">
            <v>0</v>
          </cell>
          <cell r="AH301">
            <v>120607</v>
          </cell>
          <cell r="AI301">
            <v>0</v>
          </cell>
          <cell r="AJ301">
            <v>8728</v>
          </cell>
          <cell r="AK301">
            <v>129335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129335</v>
          </cell>
          <cell r="AR301">
            <v>292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BA301">
            <v>292</v>
          </cell>
          <cell r="BB301">
            <v>292</v>
          </cell>
          <cell r="BC301" t="str">
            <v>SWANSEA</v>
          </cell>
          <cell r="BD301">
            <v>120607</v>
          </cell>
          <cell r="BE301">
            <v>101293</v>
          </cell>
          <cell r="BF301">
            <v>19314</v>
          </cell>
          <cell r="BG301">
            <v>615</v>
          </cell>
          <cell r="BH301">
            <v>6669.6</v>
          </cell>
          <cell r="BL301">
            <v>0</v>
          </cell>
          <cell r="BM301">
            <v>26598.6</v>
          </cell>
          <cell r="BN301">
            <v>19456.815126859005</v>
          </cell>
          <cell r="CA301">
            <v>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76.472295856187188</v>
          </cell>
          <cell r="E302">
            <v>1060518</v>
          </cell>
          <cell r="F302">
            <v>0</v>
          </cell>
          <cell r="G302">
            <v>71703</v>
          </cell>
          <cell r="H302">
            <v>1132221</v>
          </cell>
          <cell r="J302">
            <v>71703</v>
          </cell>
          <cell r="K302">
            <v>231764.61221295755</v>
          </cell>
          <cell r="L302">
            <v>303467.61221295758</v>
          </cell>
          <cell r="N302">
            <v>828753.38778704242</v>
          </cell>
          <cell r="P302">
            <v>71703</v>
          </cell>
          <cell r="Q302">
            <v>0</v>
          </cell>
          <cell r="R302">
            <v>0</v>
          </cell>
          <cell r="S302">
            <v>231764.61221295755</v>
          </cell>
          <cell r="T302">
            <v>303467.61221295758</v>
          </cell>
          <cell r="V302">
            <v>514069</v>
          </cell>
          <cell r="Y302">
            <v>293</v>
          </cell>
          <cell r="Z302">
            <v>76.472295856187188</v>
          </cell>
          <cell r="AA302">
            <v>0</v>
          </cell>
          <cell r="AD302">
            <v>0</v>
          </cell>
          <cell r="AE302">
            <v>1060518</v>
          </cell>
          <cell r="AF302">
            <v>0</v>
          </cell>
          <cell r="AG302">
            <v>0</v>
          </cell>
          <cell r="AH302">
            <v>1060518</v>
          </cell>
          <cell r="AI302">
            <v>0</v>
          </cell>
          <cell r="AJ302">
            <v>71703</v>
          </cell>
          <cell r="AK302">
            <v>1132221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1132221</v>
          </cell>
          <cell r="AR302">
            <v>293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BA302">
            <v>293</v>
          </cell>
          <cell r="BB302">
            <v>293</v>
          </cell>
          <cell r="BC302" t="str">
            <v>TAUNTON</v>
          </cell>
          <cell r="BD302">
            <v>1060518</v>
          </cell>
          <cell r="BE302">
            <v>850004</v>
          </cell>
          <cell r="BF302">
            <v>210514</v>
          </cell>
          <cell r="BG302">
            <v>91510.8</v>
          </cell>
          <cell r="BH302">
            <v>140341.20000000001</v>
          </cell>
          <cell r="BL302">
            <v>0</v>
          </cell>
          <cell r="BM302">
            <v>442366</v>
          </cell>
          <cell r="BN302">
            <v>231764.61221295755</v>
          </cell>
          <cell r="CA302">
            <v>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V303">
            <v>0</v>
          </cell>
          <cell r="Y303">
            <v>294</v>
          </cell>
          <cell r="AR303">
            <v>294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BA303">
            <v>294</v>
          </cell>
          <cell r="BB303">
            <v>294</v>
          </cell>
          <cell r="BC303" t="str">
            <v>TEMPLETON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L303">
            <v>0</v>
          </cell>
          <cell r="BM303">
            <v>0</v>
          </cell>
          <cell r="BN303">
            <v>0</v>
          </cell>
          <cell r="CA303">
            <v>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62.011312782315215</v>
          </cell>
          <cell r="E304">
            <v>1035117</v>
          </cell>
          <cell r="F304">
            <v>0</v>
          </cell>
          <cell r="G304">
            <v>58150</v>
          </cell>
          <cell r="H304">
            <v>1093267</v>
          </cell>
          <cell r="J304">
            <v>58150</v>
          </cell>
          <cell r="K304">
            <v>56457</v>
          </cell>
          <cell r="L304">
            <v>114607</v>
          </cell>
          <cell r="N304">
            <v>978660</v>
          </cell>
          <cell r="P304">
            <v>58150</v>
          </cell>
          <cell r="Q304">
            <v>0</v>
          </cell>
          <cell r="R304">
            <v>0</v>
          </cell>
          <cell r="S304">
            <v>56457</v>
          </cell>
          <cell r="T304">
            <v>114607</v>
          </cell>
          <cell r="V304">
            <v>134660.6</v>
          </cell>
          <cell r="Y304">
            <v>295</v>
          </cell>
          <cell r="Z304">
            <v>62.011312782315215</v>
          </cell>
          <cell r="AA304">
            <v>0</v>
          </cell>
          <cell r="AD304">
            <v>0</v>
          </cell>
          <cell r="AE304">
            <v>1035117</v>
          </cell>
          <cell r="AF304">
            <v>0</v>
          </cell>
          <cell r="AG304">
            <v>0</v>
          </cell>
          <cell r="AH304">
            <v>1035117</v>
          </cell>
          <cell r="AI304">
            <v>0</v>
          </cell>
          <cell r="AJ304">
            <v>58150</v>
          </cell>
          <cell r="AK304">
            <v>1093267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1093267</v>
          </cell>
          <cell r="AR304">
            <v>295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BA304">
            <v>295</v>
          </cell>
          <cell r="BB304">
            <v>295</v>
          </cell>
          <cell r="BC304" t="str">
            <v>TEWKSBURY</v>
          </cell>
          <cell r="BD304">
            <v>1035117</v>
          </cell>
          <cell r="BE304">
            <v>978660</v>
          </cell>
          <cell r="BF304">
            <v>56457</v>
          </cell>
          <cell r="BG304">
            <v>0</v>
          </cell>
          <cell r="BH304">
            <v>20053.600000000002</v>
          </cell>
          <cell r="BL304">
            <v>0</v>
          </cell>
          <cell r="BM304">
            <v>76510.600000000006</v>
          </cell>
          <cell r="BN304">
            <v>56457</v>
          </cell>
          <cell r="CA304">
            <v>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33.488372093023258</v>
          </cell>
          <cell r="E305">
            <v>875619</v>
          </cell>
          <cell r="F305">
            <v>0</v>
          </cell>
          <cell r="G305">
            <v>31401</v>
          </cell>
          <cell r="H305">
            <v>907020</v>
          </cell>
          <cell r="J305">
            <v>31401</v>
          </cell>
          <cell r="K305">
            <v>88841.816385966871</v>
          </cell>
          <cell r="L305">
            <v>120242.81638596687</v>
          </cell>
          <cell r="N305">
            <v>786777.18361403316</v>
          </cell>
          <cell r="P305">
            <v>31401</v>
          </cell>
          <cell r="Q305">
            <v>0</v>
          </cell>
          <cell r="R305">
            <v>0</v>
          </cell>
          <cell r="S305">
            <v>88841.816385966871</v>
          </cell>
          <cell r="T305">
            <v>120242.81638596687</v>
          </cell>
          <cell r="V305">
            <v>209666.8</v>
          </cell>
          <cell r="Y305">
            <v>296</v>
          </cell>
          <cell r="Z305">
            <v>33.488372093023258</v>
          </cell>
          <cell r="AA305">
            <v>0</v>
          </cell>
          <cell r="AD305">
            <v>0</v>
          </cell>
          <cell r="AE305">
            <v>875619</v>
          </cell>
          <cell r="AF305">
            <v>0</v>
          </cell>
          <cell r="AG305">
            <v>0</v>
          </cell>
          <cell r="AH305">
            <v>875619</v>
          </cell>
          <cell r="AI305">
            <v>0</v>
          </cell>
          <cell r="AJ305">
            <v>31401</v>
          </cell>
          <cell r="AK305">
            <v>907020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907020</v>
          </cell>
          <cell r="AR305">
            <v>296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BA305">
            <v>296</v>
          </cell>
          <cell r="BB305">
            <v>296</v>
          </cell>
          <cell r="BC305" t="str">
            <v>TISBURY</v>
          </cell>
          <cell r="BD305">
            <v>875619</v>
          </cell>
          <cell r="BE305">
            <v>813824</v>
          </cell>
          <cell r="BF305">
            <v>61795</v>
          </cell>
          <cell r="BG305">
            <v>116470.8</v>
          </cell>
          <cell r="BH305">
            <v>0</v>
          </cell>
          <cell r="BL305">
            <v>0</v>
          </cell>
          <cell r="BM305">
            <v>178265.8</v>
          </cell>
          <cell r="BN305">
            <v>88841.816385966871</v>
          </cell>
          <cell r="CA305">
            <v>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Y306">
            <v>297</v>
          </cell>
          <cell r="AR306">
            <v>297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BA306">
            <v>297</v>
          </cell>
          <cell r="BB306">
            <v>297</v>
          </cell>
          <cell r="BC306" t="str">
            <v>TOLLAND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L306">
            <v>0</v>
          </cell>
          <cell r="BM306">
            <v>0</v>
          </cell>
          <cell r="BN306">
            <v>0</v>
          </cell>
          <cell r="CA306">
            <v>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0</v>
          </cell>
          <cell r="Y307">
            <v>298</v>
          </cell>
          <cell r="AR307">
            <v>298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BA307">
            <v>298</v>
          </cell>
          <cell r="BB307">
            <v>298</v>
          </cell>
          <cell r="BC307" t="str">
            <v>TOPSFIELD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L307">
            <v>0</v>
          </cell>
          <cell r="BM307">
            <v>0</v>
          </cell>
          <cell r="BN307">
            <v>0</v>
          </cell>
          <cell r="CA307">
            <v>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Y308">
            <v>299</v>
          </cell>
          <cell r="AR308">
            <v>299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BA308">
            <v>299</v>
          </cell>
          <cell r="BB308">
            <v>299</v>
          </cell>
          <cell r="BC308" t="str">
            <v>TOWNSEND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L308">
            <v>0</v>
          </cell>
          <cell r="BM308">
            <v>0</v>
          </cell>
          <cell r="BN308">
            <v>0</v>
          </cell>
          <cell r="CA308">
            <v>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4.0816402478274867</v>
          </cell>
          <cell r="E309">
            <v>149130</v>
          </cell>
          <cell r="F309">
            <v>0</v>
          </cell>
          <cell r="G309">
            <v>3826</v>
          </cell>
          <cell r="H309">
            <v>152956</v>
          </cell>
          <cell r="J309">
            <v>3826</v>
          </cell>
          <cell r="K309">
            <v>32377</v>
          </cell>
          <cell r="L309">
            <v>36203</v>
          </cell>
          <cell r="N309">
            <v>116753</v>
          </cell>
          <cell r="P309">
            <v>3826</v>
          </cell>
          <cell r="Q309">
            <v>0</v>
          </cell>
          <cell r="R309">
            <v>0</v>
          </cell>
          <cell r="S309">
            <v>32377</v>
          </cell>
          <cell r="T309">
            <v>36203</v>
          </cell>
          <cell r="V309">
            <v>42259.8</v>
          </cell>
          <cell r="Y309">
            <v>300</v>
          </cell>
          <cell r="Z309">
            <v>4.0816402478274867</v>
          </cell>
          <cell r="AA309">
            <v>0</v>
          </cell>
          <cell r="AD309">
            <v>0</v>
          </cell>
          <cell r="AE309">
            <v>149130</v>
          </cell>
          <cell r="AF309">
            <v>0</v>
          </cell>
          <cell r="AG309">
            <v>0</v>
          </cell>
          <cell r="AH309">
            <v>149130</v>
          </cell>
          <cell r="AI309">
            <v>0</v>
          </cell>
          <cell r="AJ309">
            <v>3826</v>
          </cell>
          <cell r="AK309">
            <v>152956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152956</v>
          </cell>
          <cell r="AR309">
            <v>300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BA309">
            <v>300</v>
          </cell>
          <cell r="BB309">
            <v>300</v>
          </cell>
          <cell r="BC309" t="str">
            <v>TRURO</v>
          </cell>
          <cell r="BD309">
            <v>149130</v>
          </cell>
          <cell r="BE309">
            <v>116753</v>
          </cell>
          <cell r="BF309">
            <v>32377</v>
          </cell>
          <cell r="BG309">
            <v>0</v>
          </cell>
          <cell r="BH309">
            <v>6056.8</v>
          </cell>
          <cell r="BL309">
            <v>0</v>
          </cell>
          <cell r="BM309">
            <v>38433.800000000003</v>
          </cell>
          <cell r="BN309">
            <v>32377</v>
          </cell>
          <cell r="CA309">
            <v>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73.808570298379422</v>
          </cell>
          <cell r="E310">
            <v>1169488</v>
          </cell>
          <cell r="F310">
            <v>0</v>
          </cell>
          <cell r="G310">
            <v>69218</v>
          </cell>
          <cell r="H310">
            <v>1238706</v>
          </cell>
          <cell r="J310">
            <v>69218</v>
          </cell>
          <cell r="K310">
            <v>96555</v>
          </cell>
          <cell r="L310">
            <v>165773</v>
          </cell>
          <cell r="N310">
            <v>1072933</v>
          </cell>
          <cell r="P310">
            <v>69218</v>
          </cell>
          <cell r="Q310">
            <v>0</v>
          </cell>
          <cell r="R310">
            <v>0</v>
          </cell>
          <cell r="S310">
            <v>96555</v>
          </cell>
          <cell r="T310">
            <v>165773</v>
          </cell>
          <cell r="V310">
            <v>215606.2</v>
          </cell>
          <cell r="Y310">
            <v>301</v>
          </cell>
          <cell r="Z310">
            <v>73.808570298379422</v>
          </cell>
          <cell r="AA310">
            <v>0</v>
          </cell>
          <cell r="AD310">
            <v>0</v>
          </cell>
          <cell r="AE310">
            <v>1169488</v>
          </cell>
          <cell r="AF310">
            <v>0</v>
          </cell>
          <cell r="AG310">
            <v>0</v>
          </cell>
          <cell r="AH310">
            <v>1169488</v>
          </cell>
          <cell r="AI310">
            <v>0</v>
          </cell>
          <cell r="AJ310">
            <v>69218</v>
          </cell>
          <cell r="AK310">
            <v>1238706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1238706</v>
          </cell>
          <cell r="AR310">
            <v>301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BA310">
            <v>301</v>
          </cell>
          <cell r="BB310">
            <v>301</v>
          </cell>
          <cell r="BC310" t="str">
            <v>TYNGSBOROUGH</v>
          </cell>
          <cell r="BD310">
            <v>1169488</v>
          </cell>
          <cell r="BE310">
            <v>1072933</v>
          </cell>
          <cell r="BF310">
            <v>96555</v>
          </cell>
          <cell r="BG310">
            <v>0</v>
          </cell>
          <cell r="BH310">
            <v>49833.200000000004</v>
          </cell>
          <cell r="BL310">
            <v>0</v>
          </cell>
          <cell r="BM310">
            <v>146388.20000000001</v>
          </cell>
          <cell r="BN310">
            <v>96555</v>
          </cell>
          <cell r="CA310">
            <v>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Y311">
            <v>302</v>
          </cell>
          <cell r="AR311">
            <v>302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BA311">
            <v>302</v>
          </cell>
          <cell r="BB311">
            <v>302</v>
          </cell>
          <cell r="BC311" t="str">
            <v>TYRINGHAM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L311">
            <v>0</v>
          </cell>
          <cell r="BM311">
            <v>0</v>
          </cell>
          <cell r="BN311">
            <v>0</v>
          </cell>
          <cell r="CA311">
            <v>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Y312">
            <v>303</v>
          </cell>
          <cell r="AR312">
            <v>303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BA312">
            <v>303</v>
          </cell>
          <cell r="BB312">
            <v>303</v>
          </cell>
          <cell r="BC312" t="str">
            <v>UPTON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L312">
            <v>0</v>
          </cell>
          <cell r="BM312">
            <v>0</v>
          </cell>
          <cell r="BN312">
            <v>0</v>
          </cell>
          <cell r="CA312">
            <v>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  <cell r="Y313">
            <v>304</v>
          </cell>
          <cell r="AR313">
            <v>304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BA313">
            <v>304</v>
          </cell>
          <cell r="BB313">
            <v>304</v>
          </cell>
          <cell r="BC313" t="str">
            <v>UXBRIDGE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L313">
            <v>0</v>
          </cell>
          <cell r="BM313">
            <v>0</v>
          </cell>
          <cell r="BN313">
            <v>0</v>
          </cell>
          <cell r="CA313">
            <v>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68.42678200449221</v>
          </cell>
          <cell r="E314">
            <v>957116</v>
          </cell>
          <cell r="F314">
            <v>0</v>
          </cell>
          <cell r="G314">
            <v>64169</v>
          </cell>
          <cell r="H314">
            <v>1021285</v>
          </cell>
          <cell r="J314">
            <v>64169</v>
          </cell>
          <cell r="K314">
            <v>53700.88932610445</v>
          </cell>
          <cell r="L314">
            <v>117869.88932610446</v>
          </cell>
          <cell r="N314">
            <v>903415.11067389557</v>
          </cell>
          <cell r="P314">
            <v>64169</v>
          </cell>
          <cell r="Q314">
            <v>0</v>
          </cell>
          <cell r="R314">
            <v>0</v>
          </cell>
          <cell r="S314">
            <v>53700.88932610445</v>
          </cell>
          <cell r="T314">
            <v>117869.88932610446</v>
          </cell>
          <cell r="V314">
            <v>219167.8</v>
          </cell>
          <cell r="Y314">
            <v>305</v>
          </cell>
          <cell r="Z314">
            <v>68.42678200449221</v>
          </cell>
          <cell r="AA314">
            <v>0</v>
          </cell>
          <cell r="AD314">
            <v>0</v>
          </cell>
          <cell r="AE314">
            <v>957116</v>
          </cell>
          <cell r="AF314">
            <v>0</v>
          </cell>
          <cell r="AG314">
            <v>0</v>
          </cell>
          <cell r="AH314">
            <v>957116</v>
          </cell>
          <cell r="AI314">
            <v>0</v>
          </cell>
          <cell r="AJ314">
            <v>64169</v>
          </cell>
          <cell r="AK314">
            <v>1021285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1021285</v>
          </cell>
          <cell r="AR314">
            <v>305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BA314">
            <v>305</v>
          </cell>
          <cell r="BB314">
            <v>305</v>
          </cell>
          <cell r="BC314" t="str">
            <v>WAKEFIELD</v>
          </cell>
          <cell r="BD314">
            <v>957116</v>
          </cell>
          <cell r="BE314">
            <v>911454</v>
          </cell>
          <cell r="BF314">
            <v>45662</v>
          </cell>
          <cell r="BG314">
            <v>34617.599999999999</v>
          </cell>
          <cell r="BH314">
            <v>74719.199999999997</v>
          </cell>
          <cell r="BL314">
            <v>0</v>
          </cell>
          <cell r="BM314">
            <v>154998.79999999999</v>
          </cell>
          <cell r="BN314">
            <v>53700.88932610445</v>
          </cell>
          <cell r="CA314">
            <v>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9.3333333333333357</v>
          </cell>
          <cell r="E315">
            <v>131145</v>
          </cell>
          <cell r="F315">
            <v>0</v>
          </cell>
          <cell r="G315">
            <v>8750</v>
          </cell>
          <cell r="H315">
            <v>139895</v>
          </cell>
          <cell r="J315">
            <v>8750</v>
          </cell>
          <cell r="K315">
            <v>35579.571512879047</v>
          </cell>
          <cell r="L315">
            <v>44329.571512879047</v>
          </cell>
          <cell r="N315">
            <v>95565.428487120953</v>
          </cell>
          <cell r="P315">
            <v>8750</v>
          </cell>
          <cell r="Q315">
            <v>0</v>
          </cell>
          <cell r="R315">
            <v>0</v>
          </cell>
          <cell r="S315">
            <v>35579.571512879047</v>
          </cell>
          <cell r="T315">
            <v>44329.571512879047</v>
          </cell>
          <cell r="V315">
            <v>78292</v>
          </cell>
          <cell r="Y315">
            <v>306</v>
          </cell>
          <cell r="Z315">
            <v>9.3333333333333357</v>
          </cell>
          <cell r="AA315">
            <v>0</v>
          </cell>
          <cell r="AD315">
            <v>0</v>
          </cell>
          <cell r="AE315">
            <v>131145</v>
          </cell>
          <cell r="AF315">
            <v>0</v>
          </cell>
          <cell r="AG315">
            <v>0</v>
          </cell>
          <cell r="AH315">
            <v>131145</v>
          </cell>
          <cell r="AI315">
            <v>0</v>
          </cell>
          <cell r="AJ315">
            <v>8750</v>
          </cell>
          <cell r="AK315">
            <v>139895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139895</v>
          </cell>
          <cell r="AR315">
            <v>306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BA315">
            <v>306</v>
          </cell>
          <cell r="BB315">
            <v>306</v>
          </cell>
          <cell r="BC315" t="str">
            <v>WALES</v>
          </cell>
          <cell r="BD315">
            <v>131145</v>
          </cell>
          <cell r="BE315">
            <v>103216</v>
          </cell>
          <cell r="BF315">
            <v>27929</v>
          </cell>
          <cell r="BG315">
            <v>32945.4</v>
          </cell>
          <cell r="BH315">
            <v>8667.6</v>
          </cell>
          <cell r="BL315">
            <v>0</v>
          </cell>
          <cell r="BM315">
            <v>69542</v>
          </cell>
          <cell r="BN315">
            <v>35579.571512879047</v>
          </cell>
          <cell r="CA315">
            <v>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43.031104606175134</v>
          </cell>
          <cell r="E316">
            <v>746711</v>
          </cell>
          <cell r="F316">
            <v>0</v>
          </cell>
          <cell r="G316">
            <v>40339</v>
          </cell>
          <cell r="H316">
            <v>787050</v>
          </cell>
          <cell r="J316">
            <v>40339</v>
          </cell>
          <cell r="K316">
            <v>116096.2203205337</v>
          </cell>
          <cell r="L316">
            <v>156435.2203205337</v>
          </cell>
          <cell r="N316">
            <v>630614.77967946627</v>
          </cell>
          <cell r="P316">
            <v>40339</v>
          </cell>
          <cell r="Q316">
            <v>0</v>
          </cell>
          <cell r="R316">
            <v>0</v>
          </cell>
          <cell r="S316">
            <v>116096.2203205337</v>
          </cell>
          <cell r="T316">
            <v>156435.2203205337</v>
          </cell>
          <cell r="V316">
            <v>248897.6</v>
          </cell>
          <cell r="Y316">
            <v>307</v>
          </cell>
          <cell r="Z316">
            <v>43.031104606175134</v>
          </cell>
          <cell r="AA316">
            <v>0</v>
          </cell>
          <cell r="AD316">
            <v>0</v>
          </cell>
          <cell r="AE316">
            <v>746711</v>
          </cell>
          <cell r="AF316">
            <v>0</v>
          </cell>
          <cell r="AG316">
            <v>0</v>
          </cell>
          <cell r="AH316">
            <v>746711</v>
          </cell>
          <cell r="AI316">
            <v>0</v>
          </cell>
          <cell r="AJ316">
            <v>40339</v>
          </cell>
          <cell r="AK316">
            <v>787050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787050</v>
          </cell>
          <cell r="AR316">
            <v>307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BA316">
            <v>307</v>
          </cell>
          <cell r="BB316">
            <v>307</v>
          </cell>
          <cell r="BC316" t="str">
            <v>WALPOLE</v>
          </cell>
          <cell r="BD316">
            <v>746711</v>
          </cell>
          <cell r="BE316">
            <v>657544</v>
          </cell>
          <cell r="BF316">
            <v>89167</v>
          </cell>
          <cell r="BG316">
            <v>115964.4</v>
          </cell>
          <cell r="BH316">
            <v>3427.2000000000003</v>
          </cell>
          <cell r="BL316">
            <v>0</v>
          </cell>
          <cell r="BM316">
            <v>208558.6</v>
          </cell>
          <cell r="BN316">
            <v>116096.2203205337</v>
          </cell>
          <cell r="CA316">
            <v>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17.688006328405503</v>
          </cell>
          <cell r="E317">
            <v>361713</v>
          </cell>
          <cell r="F317">
            <v>0</v>
          </cell>
          <cell r="G317">
            <v>16581</v>
          </cell>
          <cell r="H317">
            <v>378294</v>
          </cell>
          <cell r="J317">
            <v>16581</v>
          </cell>
          <cell r="K317">
            <v>63573.803745427038</v>
          </cell>
          <cell r="L317">
            <v>80154.803745427038</v>
          </cell>
          <cell r="N317">
            <v>298139.19625457295</v>
          </cell>
          <cell r="P317">
            <v>16581</v>
          </cell>
          <cell r="Q317">
            <v>0</v>
          </cell>
          <cell r="R317">
            <v>0</v>
          </cell>
          <cell r="S317">
            <v>63573.803745427038</v>
          </cell>
          <cell r="T317">
            <v>80154.803745427038</v>
          </cell>
          <cell r="V317">
            <v>118977.2</v>
          </cell>
          <cell r="Y317">
            <v>308</v>
          </cell>
          <cell r="Z317">
            <v>17.688006328405503</v>
          </cell>
          <cell r="AA317">
            <v>0</v>
          </cell>
          <cell r="AD317">
            <v>0</v>
          </cell>
          <cell r="AE317">
            <v>361713</v>
          </cell>
          <cell r="AF317">
            <v>0</v>
          </cell>
          <cell r="AG317">
            <v>0</v>
          </cell>
          <cell r="AH317">
            <v>361713</v>
          </cell>
          <cell r="AI317">
            <v>0</v>
          </cell>
          <cell r="AJ317">
            <v>16581</v>
          </cell>
          <cell r="AK317">
            <v>378294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378294</v>
          </cell>
          <cell r="AR317">
            <v>308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BA317">
            <v>308</v>
          </cell>
          <cell r="BB317">
            <v>308</v>
          </cell>
          <cell r="BC317" t="str">
            <v>WALTHAM</v>
          </cell>
          <cell r="BD317">
            <v>361713</v>
          </cell>
          <cell r="BE317">
            <v>308056</v>
          </cell>
          <cell r="BF317">
            <v>53657</v>
          </cell>
          <cell r="BG317">
            <v>42704.4</v>
          </cell>
          <cell r="BH317">
            <v>6034.8</v>
          </cell>
          <cell r="BL317">
            <v>0</v>
          </cell>
          <cell r="BM317">
            <v>102396.2</v>
          </cell>
          <cell r="BN317">
            <v>63573.803745427038</v>
          </cell>
          <cell r="CA317">
            <v>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3.0303030303030303</v>
          </cell>
          <cell r="E318">
            <v>42336</v>
          </cell>
          <cell r="F318">
            <v>0</v>
          </cell>
          <cell r="G318">
            <v>2844</v>
          </cell>
          <cell r="H318">
            <v>45180</v>
          </cell>
          <cell r="J318">
            <v>2844</v>
          </cell>
          <cell r="K318">
            <v>3110.8617925668004</v>
          </cell>
          <cell r="L318">
            <v>5954.8617925668004</v>
          </cell>
          <cell r="N318">
            <v>39225.1382074332</v>
          </cell>
          <cell r="P318">
            <v>2844</v>
          </cell>
          <cell r="Q318">
            <v>0</v>
          </cell>
          <cell r="R318">
            <v>0</v>
          </cell>
          <cell r="S318">
            <v>3110.8617925668004</v>
          </cell>
          <cell r="T318">
            <v>5954.8617925668004</v>
          </cell>
          <cell r="V318">
            <v>16708.599999999999</v>
          </cell>
          <cell r="Y318">
            <v>309</v>
          </cell>
          <cell r="Z318">
            <v>3.0303030303030303</v>
          </cell>
          <cell r="AA318">
            <v>0</v>
          </cell>
          <cell r="AD318">
            <v>0</v>
          </cell>
          <cell r="AE318">
            <v>42336</v>
          </cell>
          <cell r="AF318">
            <v>0</v>
          </cell>
          <cell r="AG318">
            <v>0</v>
          </cell>
          <cell r="AH318">
            <v>42336</v>
          </cell>
          <cell r="AI318">
            <v>0</v>
          </cell>
          <cell r="AJ318">
            <v>2844</v>
          </cell>
          <cell r="AK318">
            <v>45180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45180</v>
          </cell>
          <cell r="AR318">
            <v>309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BA318">
            <v>309</v>
          </cell>
          <cell r="BB318">
            <v>309</v>
          </cell>
          <cell r="BC318" t="str">
            <v>WARE</v>
          </cell>
          <cell r="BD318">
            <v>42336</v>
          </cell>
          <cell r="BE318">
            <v>49458</v>
          </cell>
          <cell r="BF318">
            <v>0</v>
          </cell>
          <cell r="BG318">
            <v>13396.199999999999</v>
          </cell>
          <cell r="BH318">
            <v>468.40000000000003</v>
          </cell>
          <cell r="BL318">
            <v>0</v>
          </cell>
          <cell r="BM318">
            <v>13864.599999999999</v>
          </cell>
          <cell r="BN318">
            <v>3110.8617925668004</v>
          </cell>
          <cell r="CA318">
            <v>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98.832752911580371</v>
          </cell>
          <cell r="E319">
            <v>1488045</v>
          </cell>
          <cell r="F319">
            <v>0</v>
          </cell>
          <cell r="G319">
            <v>92669</v>
          </cell>
          <cell r="H319">
            <v>1580714</v>
          </cell>
          <cell r="J319">
            <v>92669</v>
          </cell>
          <cell r="K319">
            <v>152706.96353085028</v>
          </cell>
          <cell r="L319">
            <v>245375.96353085028</v>
          </cell>
          <cell r="N319">
            <v>1335338.0364691496</v>
          </cell>
          <cell r="P319">
            <v>92669</v>
          </cell>
          <cell r="Q319">
            <v>0</v>
          </cell>
          <cell r="R319">
            <v>0</v>
          </cell>
          <cell r="S319">
            <v>152706.96353085028</v>
          </cell>
          <cell r="T319">
            <v>245375.96353085028</v>
          </cell>
          <cell r="V319">
            <v>493840.6</v>
          </cell>
          <cell r="Y319">
            <v>310</v>
          </cell>
          <cell r="Z319">
            <v>98.832752911580371</v>
          </cell>
          <cell r="AA319">
            <v>0</v>
          </cell>
          <cell r="AD319">
            <v>0</v>
          </cell>
          <cell r="AE319">
            <v>1488045</v>
          </cell>
          <cell r="AF319">
            <v>0</v>
          </cell>
          <cell r="AG319">
            <v>0</v>
          </cell>
          <cell r="AH319">
            <v>1488045</v>
          </cell>
          <cell r="AI319">
            <v>0</v>
          </cell>
          <cell r="AJ319">
            <v>92669</v>
          </cell>
          <cell r="AK319">
            <v>1580714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1580714</v>
          </cell>
          <cell r="AR319">
            <v>310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BA319">
            <v>310</v>
          </cell>
          <cell r="BB319">
            <v>310</v>
          </cell>
          <cell r="BC319" t="str">
            <v>WAREHAM</v>
          </cell>
          <cell r="BD319">
            <v>1488045</v>
          </cell>
          <cell r="BE319">
            <v>1373965</v>
          </cell>
          <cell r="BF319">
            <v>114080</v>
          </cell>
          <cell r="BG319">
            <v>166338</v>
          </cell>
          <cell r="BH319">
            <v>120753.60000000001</v>
          </cell>
          <cell r="BL319">
            <v>0</v>
          </cell>
          <cell r="BM319">
            <v>401171.6</v>
          </cell>
          <cell r="BN319">
            <v>152706.96353085028</v>
          </cell>
          <cell r="CA319">
            <v>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Y320">
            <v>311</v>
          </cell>
          <cell r="AR320">
            <v>311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BA320">
            <v>311</v>
          </cell>
          <cell r="BB320">
            <v>311</v>
          </cell>
          <cell r="BC320" t="str">
            <v>WARREN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L320">
            <v>0</v>
          </cell>
          <cell r="BM320">
            <v>0</v>
          </cell>
          <cell r="BN320">
            <v>0</v>
          </cell>
          <cell r="CA320">
            <v>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Y321">
            <v>312</v>
          </cell>
          <cell r="AR321">
            <v>312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BA321">
            <v>312</v>
          </cell>
          <cell r="BB321">
            <v>312</v>
          </cell>
          <cell r="BC321" t="str">
            <v>WARWICK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L321">
            <v>0</v>
          </cell>
          <cell r="BM321">
            <v>0</v>
          </cell>
          <cell r="BN321">
            <v>0</v>
          </cell>
          <cell r="CA321">
            <v>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Y322">
            <v>313</v>
          </cell>
          <cell r="AR322">
            <v>313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BA322">
            <v>313</v>
          </cell>
          <cell r="BB322">
            <v>313</v>
          </cell>
          <cell r="BC322" t="str">
            <v>WASHINGTON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L322">
            <v>0</v>
          </cell>
          <cell r="BM322">
            <v>0</v>
          </cell>
          <cell r="BN322">
            <v>0</v>
          </cell>
          <cell r="CA322">
            <v>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6.2135250237660502</v>
          </cell>
          <cell r="E323">
            <v>160137</v>
          </cell>
          <cell r="F323">
            <v>0</v>
          </cell>
          <cell r="G323">
            <v>5818</v>
          </cell>
          <cell r="H323">
            <v>165955</v>
          </cell>
          <cell r="J323">
            <v>5818</v>
          </cell>
          <cell r="K323">
            <v>28784.229610786391</v>
          </cell>
          <cell r="L323">
            <v>34602.229610786395</v>
          </cell>
          <cell r="N323">
            <v>131352.77038921361</v>
          </cell>
          <cell r="P323">
            <v>5818</v>
          </cell>
          <cell r="Q323">
            <v>0</v>
          </cell>
          <cell r="R323">
            <v>0</v>
          </cell>
          <cell r="S323">
            <v>28784.229610786391</v>
          </cell>
          <cell r="T323">
            <v>34602.229610786395</v>
          </cell>
          <cell r="V323">
            <v>43103.4</v>
          </cell>
          <cell r="Y323">
            <v>314</v>
          </cell>
          <cell r="Z323">
            <v>6.2135250237660502</v>
          </cell>
          <cell r="AA323">
            <v>0</v>
          </cell>
          <cell r="AD323">
            <v>0</v>
          </cell>
          <cell r="AE323">
            <v>160137</v>
          </cell>
          <cell r="AF323">
            <v>0</v>
          </cell>
          <cell r="AG323">
            <v>0</v>
          </cell>
          <cell r="AH323">
            <v>160137</v>
          </cell>
          <cell r="AI323">
            <v>0</v>
          </cell>
          <cell r="AJ323">
            <v>5818</v>
          </cell>
          <cell r="AK323">
            <v>165955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165955</v>
          </cell>
          <cell r="AR323">
            <v>314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BA323">
            <v>314</v>
          </cell>
          <cell r="BB323">
            <v>314</v>
          </cell>
          <cell r="BC323" t="str">
            <v>WATERTOWN</v>
          </cell>
          <cell r="BD323">
            <v>160137</v>
          </cell>
          <cell r="BE323">
            <v>133924</v>
          </cell>
          <cell r="BF323">
            <v>26213</v>
          </cell>
          <cell r="BG323">
            <v>11072.4</v>
          </cell>
          <cell r="BH323">
            <v>0</v>
          </cell>
          <cell r="BL323">
            <v>0</v>
          </cell>
          <cell r="BM323">
            <v>37285.4</v>
          </cell>
          <cell r="BN323">
            <v>28784.229610786391</v>
          </cell>
          <cell r="CA323">
            <v>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V324">
            <v>0</v>
          </cell>
          <cell r="Y324">
            <v>315</v>
          </cell>
          <cell r="AR324">
            <v>315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BA324">
            <v>315</v>
          </cell>
          <cell r="BB324">
            <v>315</v>
          </cell>
          <cell r="BC324" t="str">
            <v>WAYLAND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L324">
            <v>0</v>
          </cell>
          <cell r="BM324">
            <v>0</v>
          </cell>
          <cell r="BN324">
            <v>0</v>
          </cell>
          <cell r="CA324">
            <v>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24.302371174573199</v>
          </cell>
          <cell r="E325">
            <v>351543</v>
          </cell>
          <cell r="F325">
            <v>0</v>
          </cell>
          <cell r="G325">
            <v>22785</v>
          </cell>
          <cell r="H325">
            <v>374328</v>
          </cell>
          <cell r="J325">
            <v>22785</v>
          </cell>
          <cell r="K325">
            <v>96950.681876122908</v>
          </cell>
          <cell r="L325">
            <v>119735.68187612291</v>
          </cell>
          <cell r="N325">
            <v>254592.31812387711</v>
          </cell>
          <cell r="P325">
            <v>22785</v>
          </cell>
          <cell r="Q325">
            <v>0</v>
          </cell>
          <cell r="R325">
            <v>0</v>
          </cell>
          <cell r="S325">
            <v>96950.681876122908</v>
          </cell>
          <cell r="T325">
            <v>119735.68187612291</v>
          </cell>
          <cell r="V325">
            <v>157242</v>
          </cell>
          <cell r="Y325">
            <v>316</v>
          </cell>
          <cell r="Z325">
            <v>24.302371174573199</v>
          </cell>
          <cell r="AA325">
            <v>0</v>
          </cell>
          <cell r="AD325">
            <v>0</v>
          </cell>
          <cell r="AE325">
            <v>351543</v>
          </cell>
          <cell r="AF325">
            <v>0</v>
          </cell>
          <cell r="AG325">
            <v>0</v>
          </cell>
          <cell r="AH325">
            <v>351543</v>
          </cell>
          <cell r="AI325">
            <v>0</v>
          </cell>
          <cell r="AJ325">
            <v>22785</v>
          </cell>
          <cell r="AK325">
            <v>374328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374328</v>
          </cell>
          <cell r="AR325">
            <v>316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BA325">
            <v>316</v>
          </cell>
          <cell r="BB325">
            <v>316</v>
          </cell>
          <cell r="BC325" t="str">
            <v>WEBSTER</v>
          </cell>
          <cell r="BD325">
            <v>351543</v>
          </cell>
          <cell r="BE325">
            <v>264497</v>
          </cell>
          <cell r="BF325">
            <v>87046</v>
          </cell>
          <cell r="BG325">
            <v>42652.2</v>
          </cell>
          <cell r="BH325">
            <v>4758.8</v>
          </cell>
          <cell r="BL325">
            <v>0</v>
          </cell>
          <cell r="BM325">
            <v>134457</v>
          </cell>
          <cell r="BN325">
            <v>96950.681876122908</v>
          </cell>
          <cell r="CA325">
            <v>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Y326">
            <v>317</v>
          </cell>
          <cell r="AR326">
            <v>317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BA326">
            <v>317</v>
          </cell>
          <cell r="BB326">
            <v>317</v>
          </cell>
          <cell r="BC326" t="str">
            <v>WELLESLEY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L326">
            <v>0</v>
          </cell>
          <cell r="BM326">
            <v>0</v>
          </cell>
          <cell r="BN326">
            <v>0</v>
          </cell>
          <cell r="CA326">
            <v>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Y327">
            <v>318</v>
          </cell>
          <cell r="AR327">
            <v>318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BA327">
            <v>318</v>
          </cell>
          <cell r="BB327">
            <v>318</v>
          </cell>
          <cell r="BC327" t="str">
            <v>WELLFLEET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L327">
            <v>0</v>
          </cell>
          <cell r="BM327">
            <v>0</v>
          </cell>
          <cell r="BN327">
            <v>0</v>
          </cell>
          <cell r="CA327">
            <v>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Y328">
            <v>319</v>
          </cell>
          <cell r="AR328">
            <v>319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BA328">
            <v>319</v>
          </cell>
          <cell r="BB328">
            <v>319</v>
          </cell>
          <cell r="BC328" t="str">
            <v>WENDELL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L328">
            <v>0</v>
          </cell>
          <cell r="BM328">
            <v>0</v>
          </cell>
          <cell r="BN328">
            <v>0</v>
          </cell>
          <cell r="CA328">
            <v>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Y329">
            <v>320</v>
          </cell>
          <cell r="AR329">
            <v>320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BA329">
            <v>320</v>
          </cell>
          <cell r="BB329">
            <v>320</v>
          </cell>
          <cell r="BC329" t="str">
            <v>WENHAM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L329">
            <v>0</v>
          </cell>
          <cell r="BM329">
            <v>0</v>
          </cell>
          <cell r="BN329">
            <v>0</v>
          </cell>
          <cell r="CA329">
            <v>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9.0256238727660172</v>
          </cell>
          <cell r="E330">
            <v>160541</v>
          </cell>
          <cell r="F330">
            <v>0</v>
          </cell>
          <cell r="G330">
            <v>8461</v>
          </cell>
          <cell r="H330">
            <v>169002</v>
          </cell>
          <cell r="J330">
            <v>8461</v>
          </cell>
          <cell r="K330">
            <v>7810</v>
          </cell>
          <cell r="L330">
            <v>16271</v>
          </cell>
          <cell r="N330">
            <v>152731</v>
          </cell>
          <cell r="P330">
            <v>8461</v>
          </cell>
          <cell r="Q330">
            <v>0</v>
          </cell>
          <cell r="R330">
            <v>0</v>
          </cell>
          <cell r="S330">
            <v>7810</v>
          </cell>
          <cell r="T330">
            <v>16271</v>
          </cell>
          <cell r="V330">
            <v>30984.2</v>
          </cell>
          <cell r="Y330">
            <v>321</v>
          </cell>
          <cell r="Z330">
            <v>9.0256238727660172</v>
          </cell>
          <cell r="AA330">
            <v>0</v>
          </cell>
          <cell r="AD330">
            <v>0</v>
          </cell>
          <cell r="AE330">
            <v>160541</v>
          </cell>
          <cell r="AF330">
            <v>0</v>
          </cell>
          <cell r="AG330">
            <v>0</v>
          </cell>
          <cell r="AH330">
            <v>160541</v>
          </cell>
          <cell r="AI330">
            <v>0</v>
          </cell>
          <cell r="AJ330">
            <v>8461</v>
          </cell>
          <cell r="AK330">
            <v>169002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169002</v>
          </cell>
          <cell r="AR330">
            <v>321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BA330">
            <v>321</v>
          </cell>
          <cell r="BB330">
            <v>328</v>
          </cell>
          <cell r="BC330" t="str">
            <v>WESTBOROUGH</v>
          </cell>
          <cell r="BD330">
            <v>160541</v>
          </cell>
          <cell r="BE330">
            <v>152731</v>
          </cell>
          <cell r="BF330">
            <v>7810</v>
          </cell>
          <cell r="BG330">
            <v>0</v>
          </cell>
          <cell r="BH330">
            <v>14713.2</v>
          </cell>
          <cell r="BL330">
            <v>0</v>
          </cell>
          <cell r="BM330">
            <v>22523.200000000001</v>
          </cell>
          <cell r="BN330">
            <v>7810</v>
          </cell>
          <cell r="CA330">
            <v>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10.093247287008122</v>
          </cell>
          <cell r="E331">
            <v>191295</v>
          </cell>
          <cell r="F331">
            <v>0</v>
          </cell>
          <cell r="G331">
            <v>9460</v>
          </cell>
          <cell r="H331">
            <v>200755</v>
          </cell>
          <cell r="J331">
            <v>9460</v>
          </cell>
          <cell r="K331">
            <v>38864.116104361201</v>
          </cell>
          <cell r="L331">
            <v>48324.116104361201</v>
          </cell>
          <cell r="N331">
            <v>152430.88389563881</v>
          </cell>
          <cell r="P331">
            <v>9460</v>
          </cell>
          <cell r="Q331">
            <v>0</v>
          </cell>
          <cell r="R331">
            <v>0</v>
          </cell>
          <cell r="S331">
            <v>38864.116104361201</v>
          </cell>
          <cell r="T331">
            <v>48324.116104361201</v>
          </cell>
          <cell r="V331">
            <v>63098</v>
          </cell>
          <cell r="Y331">
            <v>322</v>
          </cell>
          <cell r="Z331">
            <v>10.093247287008122</v>
          </cell>
          <cell r="AA331">
            <v>0</v>
          </cell>
          <cell r="AD331">
            <v>0</v>
          </cell>
          <cell r="AE331">
            <v>191295</v>
          </cell>
          <cell r="AF331">
            <v>0</v>
          </cell>
          <cell r="AG331">
            <v>0</v>
          </cell>
          <cell r="AH331">
            <v>191295</v>
          </cell>
          <cell r="AI331">
            <v>0</v>
          </cell>
          <cell r="AJ331">
            <v>9460</v>
          </cell>
          <cell r="AK331">
            <v>200755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200755</v>
          </cell>
          <cell r="AR331">
            <v>322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BA331">
            <v>322</v>
          </cell>
          <cell r="BB331">
            <v>321</v>
          </cell>
          <cell r="BC331" t="str">
            <v>WEST BOYLSTON</v>
          </cell>
          <cell r="BD331">
            <v>191295</v>
          </cell>
          <cell r="BE331">
            <v>155080</v>
          </cell>
          <cell r="BF331">
            <v>36215</v>
          </cell>
          <cell r="BG331">
            <v>11407.8</v>
          </cell>
          <cell r="BH331">
            <v>6015.2000000000007</v>
          </cell>
          <cell r="BL331">
            <v>0</v>
          </cell>
          <cell r="BM331">
            <v>53638</v>
          </cell>
          <cell r="BN331">
            <v>38864.116104361201</v>
          </cell>
          <cell r="CA331">
            <v>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3.0488540410132696</v>
          </cell>
          <cell r="E332">
            <v>45799</v>
          </cell>
          <cell r="F332">
            <v>0</v>
          </cell>
          <cell r="G332">
            <v>2860</v>
          </cell>
          <cell r="H332">
            <v>48659</v>
          </cell>
          <cell r="J332">
            <v>2860</v>
          </cell>
          <cell r="K332">
            <v>1027</v>
          </cell>
          <cell r="L332">
            <v>3887</v>
          </cell>
          <cell r="N332">
            <v>44772</v>
          </cell>
          <cell r="P332">
            <v>2860</v>
          </cell>
          <cell r="Q332">
            <v>0</v>
          </cell>
          <cell r="R332">
            <v>0</v>
          </cell>
          <cell r="S332">
            <v>1027</v>
          </cell>
          <cell r="T332">
            <v>3887</v>
          </cell>
          <cell r="V332">
            <v>16581.800000000003</v>
          </cell>
          <cell r="Y332">
            <v>323</v>
          </cell>
          <cell r="Z332">
            <v>3.0488540410132696</v>
          </cell>
          <cell r="AA332">
            <v>0</v>
          </cell>
          <cell r="AD332">
            <v>0</v>
          </cell>
          <cell r="AE332">
            <v>45799</v>
          </cell>
          <cell r="AF332">
            <v>0</v>
          </cell>
          <cell r="AG332">
            <v>0</v>
          </cell>
          <cell r="AH332">
            <v>45799</v>
          </cell>
          <cell r="AI332">
            <v>0</v>
          </cell>
          <cell r="AJ332">
            <v>2860</v>
          </cell>
          <cell r="AK332">
            <v>48659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48659</v>
          </cell>
          <cell r="AR332">
            <v>323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BA332">
            <v>323</v>
          </cell>
          <cell r="BB332">
            <v>322</v>
          </cell>
          <cell r="BC332" t="str">
            <v>WEST BRIDGEWATER</v>
          </cell>
          <cell r="BD332">
            <v>45799</v>
          </cell>
          <cell r="BE332">
            <v>44772</v>
          </cell>
          <cell r="BF332">
            <v>1027</v>
          </cell>
          <cell r="BG332">
            <v>0</v>
          </cell>
          <cell r="BH332">
            <v>12694.800000000001</v>
          </cell>
          <cell r="BL332">
            <v>0</v>
          </cell>
          <cell r="BM332">
            <v>13721.800000000001</v>
          </cell>
          <cell r="BN332">
            <v>1027</v>
          </cell>
          <cell r="CA332">
            <v>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V333">
            <v>0</v>
          </cell>
          <cell r="Y333">
            <v>324</v>
          </cell>
          <cell r="AR333">
            <v>324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BA333">
            <v>324</v>
          </cell>
          <cell r="BB333">
            <v>323</v>
          </cell>
          <cell r="BC333" t="str">
            <v>WEST BROOKFIELD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L333">
            <v>0</v>
          </cell>
          <cell r="BM333">
            <v>0</v>
          </cell>
          <cell r="BN333">
            <v>0</v>
          </cell>
          <cell r="CA333">
            <v>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69.327388662682836</v>
          </cell>
          <cell r="E334">
            <v>831759</v>
          </cell>
          <cell r="F334">
            <v>0</v>
          </cell>
          <cell r="G334">
            <v>65008</v>
          </cell>
          <cell r="H334">
            <v>896767</v>
          </cell>
          <cell r="J334">
            <v>65008</v>
          </cell>
          <cell r="K334">
            <v>175206.85330047825</v>
          </cell>
          <cell r="L334">
            <v>240214.85330047825</v>
          </cell>
          <cell r="N334">
            <v>656552.14669952169</v>
          </cell>
          <cell r="P334">
            <v>65008</v>
          </cell>
          <cell r="Q334">
            <v>0</v>
          </cell>
          <cell r="R334">
            <v>0</v>
          </cell>
          <cell r="S334">
            <v>175206.85330047825</v>
          </cell>
          <cell r="T334">
            <v>240214.85330047825</v>
          </cell>
          <cell r="V334">
            <v>451097.59999999998</v>
          </cell>
          <cell r="Y334">
            <v>325</v>
          </cell>
          <cell r="Z334">
            <v>69.327388662682836</v>
          </cell>
          <cell r="AA334">
            <v>0</v>
          </cell>
          <cell r="AD334">
            <v>0</v>
          </cell>
          <cell r="AE334">
            <v>831759</v>
          </cell>
          <cell r="AF334">
            <v>0</v>
          </cell>
          <cell r="AG334">
            <v>0</v>
          </cell>
          <cell r="AH334">
            <v>831759</v>
          </cell>
          <cell r="AI334">
            <v>0</v>
          </cell>
          <cell r="AJ334">
            <v>65008</v>
          </cell>
          <cell r="AK334">
            <v>896767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896767</v>
          </cell>
          <cell r="AR334">
            <v>325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BA334">
            <v>325</v>
          </cell>
          <cell r="BB334">
            <v>329</v>
          </cell>
          <cell r="BC334" t="str">
            <v>WESTFIELD</v>
          </cell>
          <cell r="BD334">
            <v>831759</v>
          </cell>
          <cell r="BE334">
            <v>658472</v>
          </cell>
          <cell r="BF334">
            <v>173287</v>
          </cell>
          <cell r="BG334">
            <v>8267.4</v>
          </cell>
          <cell r="BH334">
            <v>204535.2</v>
          </cell>
          <cell r="BL334">
            <v>0</v>
          </cell>
          <cell r="BM334">
            <v>386089.6</v>
          </cell>
          <cell r="BN334">
            <v>175206.85330047825</v>
          </cell>
          <cell r="CA334">
            <v>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14.469598206510501</v>
          </cell>
          <cell r="E335">
            <v>195970</v>
          </cell>
          <cell r="F335">
            <v>0</v>
          </cell>
          <cell r="G335">
            <v>13566</v>
          </cell>
          <cell r="H335">
            <v>209536</v>
          </cell>
          <cell r="J335">
            <v>13566</v>
          </cell>
          <cell r="K335">
            <v>11273.772661834961</v>
          </cell>
          <cell r="L335">
            <v>24839.772661834962</v>
          </cell>
          <cell r="N335">
            <v>184696.22733816504</v>
          </cell>
          <cell r="P335">
            <v>13566</v>
          </cell>
          <cell r="Q335">
            <v>0</v>
          </cell>
          <cell r="R335">
            <v>0</v>
          </cell>
          <cell r="S335">
            <v>11273.772661834961</v>
          </cell>
          <cell r="T335">
            <v>24839.772661834962</v>
          </cell>
          <cell r="V335">
            <v>30005.599999999999</v>
          </cell>
          <cell r="Y335">
            <v>326</v>
          </cell>
          <cell r="Z335">
            <v>14.469598206510501</v>
          </cell>
          <cell r="AA335">
            <v>0</v>
          </cell>
          <cell r="AD335">
            <v>0</v>
          </cell>
          <cell r="AE335">
            <v>195970</v>
          </cell>
          <cell r="AF335">
            <v>0</v>
          </cell>
          <cell r="AG335">
            <v>0</v>
          </cell>
          <cell r="AH335">
            <v>195970</v>
          </cell>
          <cell r="AI335">
            <v>0</v>
          </cell>
          <cell r="AJ335">
            <v>13566</v>
          </cell>
          <cell r="AK335">
            <v>209536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209536</v>
          </cell>
          <cell r="AR335">
            <v>326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BA335">
            <v>326</v>
          </cell>
          <cell r="BB335">
            <v>330</v>
          </cell>
          <cell r="BC335" t="str">
            <v>WESTFORD</v>
          </cell>
          <cell r="BD335">
            <v>195970</v>
          </cell>
          <cell r="BE335">
            <v>185315</v>
          </cell>
          <cell r="BF335">
            <v>10655</v>
          </cell>
          <cell r="BG335">
            <v>2664.6</v>
          </cell>
          <cell r="BH335">
            <v>3120</v>
          </cell>
          <cell r="BL335">
            <v>0</v>
          </cell>
          <cell r="BM335">
            <v>16439.599999999999</v>
          </cell>
          <cell r="BN335">
            <v>11273.772661834961</v>
          </cell>
          <cell r="CA335">
            <v>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5.2444444444444445</v>
          </cell>
          <cell r="E336">
            <v>92295</v>
          </cell>
          <cell r="F336">
            <v>0</v>
          </cell>
          <cell r="G336">
            <v>4921</v>
          </cell>
          <cell r="H336">
            <v>97216</v>
          </cell>
          <cell r="J336">
            <v>4921</v>
          </cell>
          <cell r="K336">
            <v>7652.1003976171805</v>
          </cell>
          <cell r="L336">
            <v>12573.100397617181</v>
          </cell>
          <cell r="N336">
            <v>84642.899602382822</v>
          </cell>
          <cell r="P336">
            <v>4921</v>
          </cell>
          <cell r="Q336">
            <v>0</v>
          </cell>
          <cell r="R336">
            <v>0</v>
          </cell>
          <cell r="S336">
            <v>7652.1003976171805</v>
          </cell>
          <cell r="T336">
            <v>12573.100397617181</v>
          </cell>
          <cell r="V336">
            <v>17357.599999999999</v>
          </cell>
          <cell r="Y336">
            <v>327</v>
          </cell>
          <cell r="Z336">
            <v>5.2444444444444445</v>
          </cell>
          <cell r="AA336">
            <v>0</v>
          </cell>
          <cell r="AD336">
            <v>0</v>
          </cell>
          <cell r="AE336">
            <v>92295</v>
          </cell>
          <cell r="AF336">
            <v>0</v>
          </cell>
          <cell r="AG336">
            <v>0</v>
          </cell>
          <cell r="AH336">
            <v>92295</v>
          </cell>
          <cell r="AI336">
            <v>0</v>
          </cell>
          <cell r="AJ336">
            <v>4921</v>
          </cell>
          <cell r="AK336">
            <v>97216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97216</v>
          </cell>
          <cell r="AR336">
            <v>327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BA336">
            <v>327</v>
          </cell>
          <cell r="BB336">
            <v>331</v>
          </cell>
          <cell r="BC336" t="str">
            <v>WESTHAMPTON</v>
          </cell>
          <cell r="BD336">
            <v>92295</v>
          </cell>
          <cell r="BE336">
            <v>86090</v>
          </cell>
          <cell r="BF336">
            <v>6205</v>
          </cell>
          <cell r="BG336">
            <v>6231.5999999999995</v>
          </cell>
          <cell r="BH336">
            <v>0</v>
          </cell>
          <cell r="BL336">
            <v>0</v>
          </cell>
          <cell r="BM336">
            <v>12436.599999999999</v>
          </cell>
          <cell r="BN336">
            <v>7652.1003976171805</v>
          </cell>
          <cell r="CA336">
            <v>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Y337">
            <v>328</v>
          </cell>
          <cell r="AR337">
            <v>328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BA337">
            <v>328</v>
          </cell>
          <cell r="BB337">
            <v>332</v>
          </cell>
          <cell r="BC337" t="str">
            <v>WESTMINSTER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L337">
            <v>0</v>
          </cell>
          <cell r="BM337">
            <v>0</v>
          </cell>
          <cell r="BN337">
            <v>0</v>
          </cell>
          <cell r="CA337">
            <v>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Y338">
            <v>329</v>
          </cell>
          <cell r="AR338">
            <v>329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BA338">
            <v>329</v>
          </cell>
          <cell r="BB338">
            <v>324</v>
          </cell>
          <cell r="BC338" t="str">
            <v>WEST NEWBURY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L338">
            <v>0</v>
          </cell>
          <cell r="BM338">
            <v>0</v>
          </cell>
          <cell r="BN338">
            <v>0</v>
          </cell>
          <cell r="CA338">
            <v>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Y339">
            <v>330</v>
          </cell>
          <cell r="AR339">
            <v>330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BA339">
            <v>330</v>
          </cell>
          <cell r="BB339">
            <v>333</v>
          </cell>
          <cell r="BC339" t="str">
            <v>WESTON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L339">
            <v>0</v>
          </cell>
          <cell r="BM339">
            <v>0</v>
          </cell>
          <cell r="BN339">
            <v>0</v>
          </cell>
          <cell r="CA339">
            <v>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34.113900631141149</v>
          </cell>
          <cell r="E340">
            <v>528073</v>
          </cell>
          <cell r="F340">
            <v>0</v>
          </cell>
          <cell r="G340">
            <v>31992</v>
          </cell>
          <cell r="H340">
            <v>560065</v>
          </cell>
          <cell r="J340">
            <v>31992</v>
          </cell>
          <cell r="K340">
            <v>22836.514771579245</v>
          </cell>
          <cell r="L340">
            <v>54828.514771579241</v>
          </cell>
          <cell r="N340">
            <v>505236.48522842076</v>
          </cell>
          <cell r="P340">
            <v>31992</v>
          </cell>
          <cell r="Q340">
            <v>0</v>
          </cell>
          <cell r="R340">
            <v>0</v>
          </cell>
          <cell r="S340">
            <v>22836.514771579245</v>
          </cell>
          <cell r="T340">
            <v>54828.514771579241</v>
          </cell>
          <cell r="V340">
            <v>124923.8</v>
          </cell>
          <cell r="Y340">
            <v>331</v>
          </cell>
          <cell r="Z340">
            <v>34.113900631141149</v>
          </cell>
          <cell r="AA340">
            <v>0</v>
          </cell>
          <cell r="AD340">
            <v>0</v>
          </cell>
          <cell r="AE340">
            <v>528073</v>
          </cell>
          <cell r="AF340">
            <v>0</v>
          </cell>
          <cell r="AG340">
            <v>0</v>
          </cell>
          <cell r="AH340">
            <v>528073</v>
          </cell>
          <cell r="AI340">
            <v>0</v>
          </cell>
          <cell r="AJ340">
            <v>31992</v>
          </cell>
          <cell r="AK340">
            <v>560065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560065</v>
          </cell>
          <cell r="AR340">
            <v>331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BA340">
            <v>331</v>
          </cell>
          <cell r="BB340">
            <v>334</v>
          </cell>
          <cell r="BC340" t="str">
            <v>WESTPORT</v>
          </cell>
          <cell r="BD340">
            <v>528073</v>
          </cell>
          <cell r="BE340">
            <v>511410</v>
          </cell>
          <cell r="BF340">
            <v>16663</v>
          </cell>
          <cell r="BG340">
            <v>26584.799999999999</v>
          </cell>
          <cell r="BH340">
            <v>49684</v>
          </cell>
          <cell r="BL340">
            <v>0</v>
          </cell>
          <cell r="BM340">
            <v>92931.8</v>
          </cell>
          <cell r="BN340">
            <v>22836.514771579245</v>
          </cell>
          <cell r="CA340">
            <v>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88.712458840044462</v>
          </cell>
          <cell r="E341">
            <v>1215783</v>
          </cell>
          <cell r="F341">
            <v>0</v>
          </cell>
          <cell r="G341">
            <v>83176</v>
          </cell>
          <cell r="H341">
            <v>1298959</v>
          </cell>
          <cell r="J341">
            <v>83176</v>
          </cell>
          <cell r="K341">
            <v>285773.02154408279</v>
          </cell>
          <cell r="L341">
            <v>368949.02154408279</v>
          </cell>
          <cell r="N341">
            <v>930009.97845591721</v>
          </cell>
          <cell r="P341">
            <v>83176</v>
          </cell>
          <cell r="Q341">
            <v>0</v>
          </cell>
          <cell r="R341">
            <v>0</v>
          </cell>
          <cell r="S341">
            <v>285773.02154408279</v>
          </cell>
          <cell r="T341">
            <v>368949.02154408279</v>
          </cell>
          <cell r="V341">
            <v>507927.2</v>
          </cell>
          <cell r="Y341">
            <v>332</v>
          </cell>
          <cell r="Z341">
            <v>88.712458840044462</v>
          </cell>
          <cell r="AA341">
            <v>0</v>
          </cell>
          <cell r="AD341">
            <v>0</v>
          </cell>
          <cell r="AE341">
            <v>1215783</v>
          </cell>
          <cell r="AF341">
            <v>0</v>
          </cell>
          <cell r="AG341">
            <v>0</v>
          </cell>
          <cell r="AH341">
            <v>1215783</v>
          </cell>
          <cell r="AI341">
            <v>0</v>
          </cell>
          <cell r="AJ341">
            <v>83176</v>
          </cell>
          <cell r="AK341">
            <v>1298959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1298959</v>
          </cell>
          <cell r="AR341">
            <v>332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BA341">
            <v>332</v>
          </cell>
          <cell r="BB341">
            <v>325</v>
          </cell>
          <cell r="BC341" t="str">
            <v>WEST SPRINGFIELD</v>
          </cell>
          <cell r="BD341">
            <v>1215783</v>
          </cell>
          <cell r="BE341">
            <v>948602</v>
          </cell>
          <cell r="BF341">
            <v>267181</v>
          </cell>
          <cell r="BG341">
            <v>80062.2</v>
          </cell>
          <cell r="BH341">
            <v>77508</v>
          </cell>
          <cell r="BL341">
            <v>0</v>
          </cell>
          <cell r="BM341">
            <v>424751.2</v>
          </cell>
          <cell r="BN341">
            <v>285773.02154408279</v>
          </cell>
          <cell r="CA341">
            <v>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Y342">
            <v>333</v>
          </cell>
          <cell r="AR342">
            <v>333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BA342">
            <v>333</v>
          </cell>
          <cell r="BB342">
            <v>326</v>
          </cell>
          <cell r="BC342" t="str">
            <v>WEST STOCKBRIDGE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L342">
            <v>0</v>
          </cell>
          <cell r="BM342">
            <v>0</v>
          </cell>
          <cell r="BN342">
            <v>0</v>
          </cell>
          <cell r="CA342">
            <v>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V343">
            <v>0</v>
          </cell>
          <cell r="Y343">
            <v>334</v>
          </cell>
          <cell r="AR343">
            <v>334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BA343">
            <v>334</v>
          </cell>
          <cell r="BB343">
            <v>327</v>
          </cell>
          <cell r="BC343" t="str">
            <v>WEST TISBURY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L343">
            <v>0</v>
          </cell>
          <cell r="BM343">
            <v>0</v>
          </cell>
          <cell r="BN343">
            <v>0</v>
          </cell>
          <cell r="CA343">
            <v>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1.0341555977229602</v>
          </cell>
          <cell r="E344">
            <v>20744</v>
          </cell>
          <cell r="F344">
            <v>0</v>
          </cell>
          <cell r="G344">
            <v>968</v>
          </cell>
          <cell r="H344">
            <v>21712</v>
          </cell>
          <cell r="J344">
            <v>968</v>
          </cell>
          <cell r="K344">
            <v>1397.8151268590034</v>
          </cell>
          <cell r="L344">
            <v>2365.8151268590036</v>
          </cell>
          <cell r="N344">
            <v>19346.184873140995</v>
          </cell>
          <cell r="P344">
            <v>968</v>
          </cell>
          <cell r="Q344">
            <v>0</v>
          </cell>
          <cell r="R344">
            <v>0</v>
          </cell>
          <cell r="S344">
            <v>1397.8151268590034</v>
          </cell>
          <cell r="T344">
            <v>2365.8151268590036</v>
          </cell>
          <cell r="V344">
            <v>3650.8</v>
          </cell>
          <cell r="Y344">
            <v>335</v>
          </cell>
          <cell r="Z344">
            <v>1.0341555977229602</v>
          </cell>
          <cell r="AA344">
            <v>0</v>
          </cell>
          <cell r="AD344">
            <v>0</v>
          </cell>
          <cell r="AE344">
            <v>20744</v>
          </cell>
          <cell r="AF344">
            <v>0</v>
          </cell>
          <cell r="AG344">
            <v>0</v>
          </cell>
          <cell r="AH344">
            <v>20744</v>
          </cell>
          <cell r="AI344">
            <v>0</v>
          </cell>
          <cell r="AJ344">
            <v>968</v>
          </cell>
          <cell r="AK344">
            <v>21712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21712</v>
          </cell>
          <cell r="AR344">
            <v>335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BA344">
            <v>335</v>
          </cell>
          <cell r="BB344">
            <v>335</v>
          </cell>
          <cell r="BC344" t="str">
            <v>WESTWOOD</v>
          </cell>
          <cell r="BD344">
            <v>20744</v>
          </cell>
          <cell r="BE344">
            <v>19489</v>
          </cell>
          <cell r="BF344">
            <v>1255</v>
          </cell>
          <cell r="BG344">
            <v>615</v>
          </cell>
          <cell r="BH344">
            <v>812.80000000000007</v>
          </cell>
          <cell r="BL344">
            <v>0</v>
          </cell>
          <cell r="BM344">
            <v>2682.8</v>
          </cell>
          <cell r="BN344">
            <v>1397.8151268590034</v>
          </cell>
          <cell r="CA344">
            <v>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307.15948932968757</v>
          </cell>
          <cell r="E345">
            <v>4891549</v>
          </cell>
          <cell r="F345">
            <v>0</v>
          </cell>
          <cell r="G345">
            <v>288012</v>
          </cell>
          <cell r="H345">
            <v>5179561</v>
          </cell>
          <cell r="J345">
            <v>288012</v>
          </cell>
          <cell r="K345">
            <v>875148.79382104613</v>
          </cell>
          <cell r="L345">
            <v>1163160.7938210461</v>
          </cell>
          <cell r="N345">
            <v>4016400.2061789539</v>
          </cell>
          <cell r="P345">
            <v>288012</v>
          </cell>
          <cell r="Q345">
            <v>0</v>
          </cell>
          <cell r="R345">
            <v>0</v>
          </cell>
          <cell r="S345">
            <v>875148.79382104613</v>
          </cell>
          <cell r="T345">
            <v>1163160.7938210461</v>
          </cell>
          <cell r="V345">
            <v>1797943.7999999998</v>
          </cell>
          <cell r="Y345">
            <v>336</v>
          </cell>
          <cell r="Z345">
            <v>307.15948932968757</v>
          </cell>
          <cell r="AA345">
            <v>0</v>
          </cell>
          <cell r="AD345">
            <v>0</v>
          </cell>
          <cell r="AE345">
            <v>4891549</v>
          </cell>
          <cell r="AF345">
            <v>0</v>
          </cell>
          <cell r="AG345">
            <v>0</v>
          </cell>
          <cell r="AH345">
            <v>4891549</v>
          </cell>
          <cell r="AI345">
            <v>0</v>
          </cell>
          <cell r="AJ345">
            <v>288012</v>
          </cell>
          <cell r="AK345">
            <v>5179561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5179561</v>
          </cell>
          <cell r="AR345">
            <v>336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BA345">
            <v>336</v>
          </cell>
          <cell r="BB345">
            <v>336</v>
          </cell>
          <cell r="BC345" t="str">
            <v>WEYMOUTH</v>
          </cell>
          <cell r="BD345">
            <v>4891549</v>
          </cell>
          <cell r="BE345">
            <v>4119677</v>
          </cell>
          <cell r="BF345">
            <v>771872</v>
          </cell>
          <cell r="BG345">
            <v>444737.39999999997</v>
          </cell>
          <cell r="BH345">
            <v>293322.40000000002</v>
          </cell>
          <cell r="BL345">
            <v>0</v>
          </cell>
          <cell r="BM345">
            <v>1509931.7999999998</v>
          </cell>
          <cell r="BN345">
            <v>875148.79382104613</v>
          </cell>
          <cell r="CA345">
            <v>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2.9999999999999996</v>
          </cell>
          <cell r="E346">
            <v>85407</v>
          </cell>
          <cell r="F346">
            <v>0</v>
          </cell>
          <cell r="G346">
            <v>2814</v>
          </cell>
          <cell r="H346">
            <v>88221</v>
          </cell>
          <cell r="J346">
            <v>2814</v>
          </cell>
          <cell r="K346">
            <v>19920.736780081344</v>
          </cell>
          <cell r="L346">
            <v>22734.736780081344</v>
          </cell>
          <cell r="N346">
            <v>65486.263219918656</v>
          </cell>
          <cell r="P346">
            <v>2814</v>
          </cell>
          <cell r="Q346">
            <v>0</v>
          </cell>
          <cell r="R346">
            <v>0</v>
          </cell>
          <cell r="S346">
            <v>19920.736780081344</v>
          </cell>
          <cell r="T346">
            <v>22734.736780081344</v>
          </cell>
          <cell r="V346">
            <v>45893.799999999996</v>
          </cell>
          <cell r="Y346">
            <v>337</v>
          </cell>
          <cell r="Z346">
            <v>2.9999999999999996</v>
          </cell>
          <cell r="AA346">
            <v>0</v>
          </cell>
          <cell r="AD346">
            <v>0</v>
          </cell>
          <cell r="AE346">
            <v>85407</v>
          </cell>
          <cell r="AF346">
            <v>0</v>
          </cell>
          <cell r="AG346">
            <v>0</v>
          </cell>
          <cell r="AH346">
            <v>85407</v>
          </cell>
          <cell r="AI346">
            <v>0</v>
          </cell>
          <cell r="AJ346">
            <v>2814</v>
          </cell>
          <cell r="AK346">
            <v>88221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88221</v>
          </cell>
          <cell r="AR346">
            <v>337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BA346">
            <v>337</v>
          </cell>
          <cell r="BB346">
            <v>337</v>
          </cell>
          <cell r="BC346" t="str">
            <v>WHATELY</v>
          </cell>
          <cell r="BD346">
            <v>85407</v>
          </cell>
          <cell r="BE346">
            <v>70917</v>
          </cell>
          <cell r="BF346">
            <v>14490</v>
          </cell>
          <cell r="BG346">
            <v>23386.2</v>
          </cell>
          <cell r="BH346">
            <v>5203.6000000000004</v>
          </cell>
          <cell r="BL346">
            <v>0</v>
          </cell>
          <cell r="BM346">
            <v>43079.799999999996</v>
          </cell>
          <cell r="BN346">
            <v>19920.736780081344</v>
          </cell>
          <cell r="CA346">
            <v>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Y347">
            <v>338</v>
          </cell>
          <cell r="AR347">
            <v>338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BA347">
            <v>338</v>
          </cell>
          <cell r="BB347">
            <v>338</v>
          </cell>
          <cell r="BC347" t="str">
            <v>WHITMAN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L347">
            <v>0</v>
          </cell>
          <cell r="BM347">
            <v>0</v>
          </cell>
          <cell r="BN347">
            <v>0</v>
          </cell>
          <cell r="CA347">
            <v>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Y348">
            <v>339</v>
          </cell>
          <cell r="AR348">
            <v>339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BA348">
            <v>339</v>
          </cell>
          <cell r="BB348">
            <v>339</v>
          </cell>
          <cell r="BC348" t="str">
            <v>WILBRAHAM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L348">
            <v>0</v>
          </cell>
          <cell r="BM348">
            <v>0</v>
          </cell>
          <cell r="BN348">
            <v>0</v>
          </cell>
          <cell r="CA348">
            <v>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15.325925925925931</v>
          </cell>
          <cell r="E349">
            <v>286545</v>
          </cell>
          <cell r="F349">
            <v>0</v>
          </cell>
          <cell r="G349">
            <v>14364</v>
          </cell>
          <cell r="H349">
            <v>300909</v>
          </cell>
          <cell r="J349">
            <v>14364</v>
          </cell>
          <cell r="K349">
            <v>34097.332884003081</v>
          </cell>
          <cell r="L349">
            <v>48461.332884003081</v>
          </cell>
          <cell r="N349">
            <v>252447.66711599691</v>
          </cell>
          <cell r="P349">
            <v>14364</v>
          </cell>
          <cell r="Q349">
            <v>0</v>
          </cell>
          <cell r="R349">
            <v>0</v>
          </cell>
          <cell r="S349">
            <v>34097.332884003081</v>
          </cell>
          <cell r="T349">
            <v>48461.332884003081</v>
          </cell>
          <cell r="V349">
            <v>89281.600000000006</v>
          </cell>
          <cell r="Y349">
            <v>340</v>
          </cell>
          <cell r="Z349">
            <v>15.325925925925931</v>
          </cell>
          <cell r="AA349">
            <v>0</v>
          </cell>
          <cell r="AD349">
            <v>0</v>
          </cell>
          <cell r="AE349">
            <v>286545</v>
          </cell>
          <cell r="AF349">
            <v>0</v>
          </cell>
          <cell r="AG349">
            <v>0</v>
          </cell>
          <cell r="AH349">
            <v>286545</v>
          </cell>
          <cell r="AI349">
            <v>0</v>
          </cell>
          <cell r="AJ349">
            <v>14364</v>
          </cell>
          <cell r="AK349">
            <v>300909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300909</v>
          </cell>
          <cell r="AR349">
            <v>340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BA349">
            <v>340</v>
          </cell>
          <cell r="BB349">
            <v>340</v>
          </cell>
          <cell r="BC349" t="str">
            <v>WILLIAMSBURG</v>
          </cell>
          <cell r="BD349">
            <v>286545</v>
          </cell>
          <cell r="BE349">
            <v>264794</v>
          </cell>
          <cell r="BF349">
            <v>21751</v>
          </cell>
          <cell r="BG349">
            <v>53166.6</v>
          </cell>
          <cell r="BH349">
            <v>0</v>
          </cell>
          <cell r="BL349">
            <v>0</v>
          </cell>
          <cell r="BM349">
            <v>74917.600000000006</v>
          </cell>
          <cell r="BN349">
            <v>34097.332884003081</v>
          </cell>
          <cell r="CA349">
            <v>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0</v>
          </cell>
          <cell r="Y350">
            <v>341</v>
          </cell>
          <cell r="AR350">
            <v>341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BA350">
            <v>341</v>
          </cell>
          <cell r="BB350">
            <v>341</v>
          </cell>
          <cell r="BC350" t="str">
            <v>WILLIAMSTOWN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L350">
            <v>0</v>
          </cell>
          <cell r="BM350">
            <v>0</v>
          </cell>
          <cell r="BN350">
            <v>0</v>
          </cell>
          <cell r="CA350">
            <v>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4.2144638403990022</v>
          </cell>
          <cell r="E351">
            <v>63518</v>
          </cell>
          <cell r="F351">
            <v>0</v>
          </cell>
          <cell r="G351">
            <v>3952</v>
          </cell>
          <cell r="H351">
            <v>67470</v>
          </cell>
          <cell r="J351">
            <v>3952</v>
          </cell>
          <cell r="K351">
            <v>2034</v>
          </cell>
          <cell r="L351">
            <v>5986</v>
          </cell>
          <cell r="N351">
            <v>61484</v>
          </cell>
          <cell r="P351">
            <v>3952</v>
          </cell>
          <cell r="Q351">
            <v>0</v>
          </cell>
          <cell r="R351">
            <v>0</v>
          </cell>
          <cell r="S351">
            <v>2034</v>
          </cell>
          <cell r="T351">
            <v>5986</v>
          </cell>
          <cell r="V351">
            <v>15121.6</v>
          </cell>
          <cell r="Y351">
            <v>342</v>
          </cell>
          <cell r="Z351">
            <v>4.2144638403990022</v>
          </cell>
          <cell r="AA351">
            <v>0</v>
          </cell>
          <cell r="AD351">
            <v>0</v>
          </cell>
          <cell r="AE351">
            <v>63518</v>
          </cell>
          <cell r="AF351">
            <v>0</v>
          </cell>
          <cell r="AG351">
            <v>0</v>
          </cell>
          <cell r="AH351">
            <v>63518</v>
          </cell>
          <cell r="AI351">
            <v>0</v>
          </cell>
          <cell r="AJ351">
            <v>3952</v>
          </cell>
          <cell r="AK351">
            <v>67470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67470</v>
          </cell>
          <cell r="AR351">
            <v>342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BA351">
            <v>342</v>
          </cell>
          <cell r="BB351">
            <v>342</v>
          </cell>
          <cell r="BC351" t="str">
            <v>WILMINGTON</v>
          </cell>
          <cell r="BD351">
            <v>63518</v>
          </cell>
          <cell r="BE351">
            <v>61484</v>
          </cell>
          <cell r="BF351">
            <v>2034</v>
          </cell>
          <cell r="BG351">
            <v>0</v>
          </cell>
          <cell r="BH351">
            <v>9135.6</v>
          </cell>
          <cell r="BL351">
            <v>0</v>
          </cell>
          <cell r="BM351">
            <v>11169.6</v>
          </cell>
          <cell r="BN351">
            <v>2034</v>
          </cell>
          <cell r="CA351">
            <v>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23.549295774647884</v>
          </cell>
          <cell r="E352">
            <v>282402</v>
          </cell>
          <cell r="F352">
            <v>0</v>
          </cell>
          <cell r="G352">
            <v>22080</v>
          </cell>
          <cell r="H352">
            <v>304482</v>
          </cell>
          <cell r="J352">
            <v>22080</v>
          </cell>
          <cell r="K352">
            <v>26762</v>
          </cell>
          <cell r="L352">
            <v>48842</v>
          </cell>
          <cell r="N352">
            <v>255640</v>
          </cell>
          <cell r="P352">
            <v>22080</v>
          </cell>
          <cell r="Q352">
            <v>0</v>
          </cell>
          <cell r="R352">
            <v>0</v>
          </cell>
          <cell r="S352">
            <v>26762</v>
          </cell>
          <cell r="T352">
            <v>48842</v>
          </cell>
          <cell r="V352">
            <v>48842</v>
          </cell>
          <cell r="Y352">
            <v>343</v>
          </cell>
          <cell r="Z352">
            <v>23.549295774647884</v>
          </cell>
          <cell r="AA352">
            <v>0</v>
          </cell>
          <cell r="AD352">
            <v>0</v>
          </cell>
          <cell r="AE352">
            <v>282402</v>
          </cell>
          <cell r="AF352">
            <v>0</v>
          </cell>
          <cell r="AG352">
            <v>0</v>
          </cell>
          <cell r="AH352">
            <v>282402</v>
          </cell>
          <cell r="AI352">
            <v>0</v>
          </cell>
          <cell r="AJ352">
            <v>22080</v>
          </cell>
          <cell r="AK352">
            <v>304482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304482</v>
          </cell>
          <cell r="AR352">
            <v>343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BA352">
            <v>343</v>
          </cell>
          <cell r="BB352">
            <v>343</v>
          </cell>
          <cell r="BC352" t="str">
            <v>WINCHENDON</v>
          </cell>
          <cell r="BD352">
            <v>282402</v>
          </cell>
          <cell r="BE352">
            <v>255640</v>
          </cell>
          <cell r="BF352">
            <v>26762</v>
          </cell>
          <cell r="BG352">
            <v>0</v>
          </cell>
          <cell r="BH352">
            <v>0</v>
          </cell>
          <cell r="BL352">
            <v>0</v>
          </cell>
          <cell r="BM352">
            <v>26762</v>
          </cell>
          <cell r="BN352">
            <v>26762</v>
          </cell>
          <cell r="CA352">
            <v>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1.0280289330922245</v>
          </cell>
          <cell r="E353">
            <v>19071</v>
          </cell>
          <cell r="F353">
            <v>0</v>
          </cell>
          <cell r="G353">
            <v>962</v>
          </cell>
          <cell r="H353">
            <v>20033</v>
          </cell>
          <cell r="J353">
            <v>962</v>
          </cell>
          <cell r="K353">
            <v>5428.5459742992507</v>
          </cell>
          <cell r="L353">
            <v>6390.5459742992507</v>
          </cell>
          <cell r="N353">
            <v>13642.45402570075</v>
          </cell>
          <cell r="P353">
            <v>962</v>
          </cell>
          <cell r="Q353">
            <v>0</v>
          </cell>
          <cell r="R353">
            <v>0</v>
          </cell>
          <cell r="S353">
            <v>5428.5459742992507</v>
          </cell>
          <cell r="T353">
            <v>6390.5459742992507</v>
          </cell>
          <cell r="V353">
            <v>7420.6</v>
          </cell>
          <cell r="Y353">
            <v>344</v>
          </cell>
          <cell r="Z353">
            <v>1.0280289330922245</v>
          </cell>
          <cell r="AA353">
            <v>0</v>
          </cell>
          <cell r="AD353">
            <v>0</v>
          </cell>
          <cell r="AE353">
            <v>19071</v>
          </cell>
          <cell r="AF353">
            <v>0</v>
          </cell>
          <cell r="AG353">
            <v>0</v>
          </cell>
          <cell r="AH353">
            <v>19071</v>
          </cell>
          <cell r="AI353">
            <v>0</v>
          </cell>
          <cell r="AJ353">
            <v>962</v>
          </cell>
          <cell r="AK353">
            <v>20033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20033</v>
          </cell>
          <cell r="AR353">
            <v>344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BA353">
            <v>344</v>
          </cell>
          <cell r="BB353">
            <v>344</v>
          </cell>
          <cell r="BC353" t="str">
            <v>WINCHESTER</v>
          </cell>
          <cell r="BD353">
            <v>19071</v>
          </cell>
          <cell r="BE353">
            <v>13954</v>
          </cell>
          <cell r="BF353">
            <v>5117</v>
          </cell>
          <cell r="BG353">
            <v>1341.6</v>
          </cell>
          <cell r="BH353">
            <v>0</v>
          </cell>
          <cell r="BL353">
            <v>0</v>
          </cell>
          <cell r="BM353">
            <v>6458.6</v>
          </cell>
          <cell r="BN353">
            <v>5428.5459742992507</v>
          </cell>
          <cell r="CA353">
            <v>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V354">
            <v>0</v>
          </cell>
          <cell r="Y354">
            <v>345</v>
          </cell>
          <cell r="AR354">
            <v>345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BA354">
            <v>345</v>
          </cell>
          <cell r="BB354">
            <v>345</v>
          </cell>
          <cell r="BC354" t="str">
            <v>WINDSOR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L354">
            <v>0</v>
          </cell>
          <cell r="BM354">
            <v>0</v>
          </cell>
          <cell r="BN354">
            <v>0</v>
          </cell>
          <cell r="CA354">
            <v>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22.517974471004791</v>
          </cell>
          <cell r="E355">
            <v>324909</v>
          </cell>
          <cell r="F355">
            <v>0</v>
          </cell>
          <cell r="G355">
            <v>21114</v>
          </cell>
          <cell r="H355">
            <v>346023</v>
          </cell>
          <cell r="J355">
            <v>21114</v>
          </cell>
          <cell r="K355">
            <v>0</v>
          </cell>
          <cell r="L355">
            <v>21114</v>
          </cell>
          <cell r="N355">
            <v>324909</v>
          </cell>
          <cell r="P355">
            <v>21114</v>
          </cell>
          <cell r="Q355">
            <v>0</v>
          </cell>
          <cell r="R355">
            <v>0</v>
          </cell>
          <cell r="S355">
            <v>0</v>
          </cell>
          <cell r="T355">
            <v>21114</v>
          </cell>
          <cell r="V355">
            <v>93782</v>
          </cell>
          <cell r="Y355">
            <v>346</v>
          </cell>
          <cell r="Z355">
            <v>22.517974471004791</v>
          </cell>
          <cell r="AA355">
            <v>0</v>
          </cell>
          <cell r="AD355">
            <v>0</v>
          </cell>
          <cell r="AE355">
            <v>324909</v>
          </cell>
          <cell r="AF355">
            <v>0</v>
          </cell>
          <cell r="AG355">
            <v>0</v>
          </cell>
          <cell r="AH355">
            <v>324909</v>
          </cell>
          <cell r="AI355">
            <v>0</v>
          </cell>
          <cell r="AJ355">
            <v>21114</v>
          </cell>
          <cell r="AK355">
            <v>346023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346023</v>
          </cell>
          <cell r="AR355">
            <v>346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BA355">
            <v>346</v>
          </cell>
          <cell r="BB355">
            <v>346</v>
          </cell>
          <cell r="BC355" t="str">
            <v>WINTHROP</v>
          </cell>
          <cell r="BD355">
            <v>324909</v>
          </cell>
          <cell r="BE355">
            <v>326540</v>
          </cell>
          <cell r="BF355">
            <v>0</v>
          </cell>
          <cell r="BG355">
            <v>0</v>
          </cell>
          <cell r="BH355">
            <v>72668</v>
          </cell>
          <cell r="BL355">
            <v>0</v>
          </cell>
          <cell r="BM355">
            <v>72668</v>
          </cell>
          <cell r="BN355">
            <v>0</v>
          </cell>
          <cell r="CA355">
            <v>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31.794678448174462</v>
          </cell>
          <cell r="E356">
            <v>575454</v>
          </cell>
          <cell r="F356">
            <v>0</v>
          </cell>
          <cell r="G356">
            <v>29811</v>
          </cell>
          <cell r="H356">
            <v>605265</v>
          </cell>
          <cell r="J356">
            <v>29811</v>
          </cell>
          <cell r="K356">
            <v>57038.068248279138</v>
          </cell>
          <cell r="L356">
            <v>86849.068248279131</v>
          </cell>
          <cell r="N356">
            <v>518415.93175172084</v>
          </cell>
          <cell r="P356">
            <v>29811</v>
          </cell>
          <cell r="Q356">
            <v>0</v>
          </cell>
          <cell r="R356">
            <v>0</v>
          </cell>
          <cell r="S356">
            <v>57038.068248279138</v>
          </cell>
          <cell r="T356">
            <v>86849.068248279131</v>
          </cell>
          <cell r="V356">
            <v>187998</v>
          </cell>
          <cell r="Y356">
            <v>347</v>
          </cell>
          <cell r="Z356">
            <v>31.794678448174462</v>
          </cell>
          <cell r="AA356">
            <v>0</v>
          </cell>
          <cell r="AD356">
            <v>0</v>
          </cell>
          <cell r="AE356">
            <v>575454</v>
          </cell>
          <cell r="AF356">
            <v>0</v>
          </cell>
          <cell r="AG356">
            <v>0</v>
          </cell>
          <cell r="AH356">
            <v>575454</v>
          </cell>
          <cell r="AI356">
            <v>0</v>
          </cell>
          <cell r="AJ356">
            <v>29811</v>
          </cell>
          <cell r="AK356">
            <v>605265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605265</v>
          </cell>
          <cell r="AR356">
            <v>347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BA356">
            <v>347</v>
          </cell>
          <cell r="BB356">
            <v>347</v>
          </cell>
          <cell r="BC356" t="str">
            <v>WOBURN</v>
          </cell>
          <cell r="BD356">
            <v>575454</v>
          </cell>
          <cell r="BE356">
            <v>546774</v>
          </cell>
          <cell r="BF356">
            <v>28680</v>
          </cell>
          <cell r="BG356">
            <v>122117.4</v>
          </cell>
          <cell r="BH356">
            <v>7389.6</v>
          </cell>
          <cell r="BL356">
            <v>0</v>
          </cell>
          <cell r="BM356">
            <v>158187</v>
          </cell>
          <cell r="BN356">
            <v>57038.068248279138</v>
          </cell>
          <cell r="CA356">
            <v>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1976.2048604303238</v>
          </cell>
          <cell r="E357">
            <v>26533788</v>
          </cell>
          <cell r="F357">
            <v>1109704</v>
          </cell>
          <cell r="G357">
            <v>1852992</v>
          </cell>
          <cell r="H357">
            <v>29496484</v>
          </cell>
          <cell r="J357">
            <v>1852992</v>
          </cell>
          <cell r="K357">
            <v>2637829.5543985874</v>
          </cell>
          <cell r="L357">
            <v>4490821.554398587</v>
          </cell>
          <cell r="N357">
            <v>25005662.445601411</v>
          </cell>
          <cell r="P357">
            <v>1852992</v>
          </cell>
          <cell r="Q357">
            <v>0</v>
          </cell>
          <cell r="R357">
            <v>0</v>
          </cell>
          <cell r="S357">
            <v>2637829.5543985874</v>
          </cell>
          <cell r="T357">
            <v>4490821.554398587</v>
          </cell>
          <cell r="V357">
            <v>5241135.5999999996</v>
          </cell>
          <cell r="Y357">
            <v>348</v>
          </cell>
          <cell r="Z357">
            <v>1976.2048604303238</v>
          </cell>
          <cell r="AA357">
            <v>0</v>
          </cell>
          <cell r="AD357">
            <v>0</v>
          </cell>
          <cell r="AE357">
            <v>26533788</v>
          </cell>
          <cell r="AF357">
            <v>0</v>
          </cell>
          <cell r="AG357">
            <v>0</v>
          </cell>
          <cell r="AH357">
            <v>26533788</v>
          </cell>
          <cell r="AI357">
            <v>1109704</v>
          </cell>
          <cell r="AJ357">
            <v>1852992</v>
          </cell>
          <cell r="AK357">
            <v>29496484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29496484</v>
          </cell>
          <cell r="AR357">
            <v>348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BA357">
            <v>348</v>
          </cell>
          <cell r="BB357">
            <v>348</v>
          </cell>
          <cell r="BC357" t="str">
            <v>WORCESTER</v>
          </cell>
          <cell r="BD357">
            <v>26533788</v>
          </cell>
          <cell r="BE357">
            <v>24023049</v>
          </cell>
          <cell r="BF357">
            <v>2510739</v>
          </cell>
          <cell r="BG357">
            <v>547285.79999999993</v>
          </cell>
          <cell r="BH357">
            <v>330118.80000000005</v>
          </cell>
          <cell r="BL357">
            <v>0</v>
          </cell>
          <cell r="BM357">
            <v>3388143.5999999996</v>
          </cell>
          <cell r="BN357">
            <v>2637829.5543985874</v>
          </cell>
          <cell r="CA357">
            <v>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0</v>
          </cell>
          <cell r="Y358">
            <v>349</v>
          </cell>
          <cell r="AR358">
            <v>349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BA358">
            <v>349</v>
          </cell>
          <cell r="BB358">
            <v>349</v>
          </cell>
          <cell r="BC358" t="str">
            <v>WORTHINGTON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L358">
            <v>0</v>
          </cell>
          <cell r="BM358">
            <v>0</v>
          </cell>
          <cell r="BN358">
            <v>0</v>
          </cell>
          <cell r="CA358">
            <v>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44.131606387111276</v>
          </cell>
          <cell r="E359">
            <v>773248</v>
          </cell>
          <cell r="F359">
            <v>0</v>
          </cell>
          <cell r="G359">
            <v>41384</v>
          </cell>
          <cell r="H359">
            <v>814632</v>
          </cell>
          <cell r="J359">
            <v>41384</v>
          </cell>
          <cell r="K359">
            <v>109728.28888862712</v>
          </cell>
          <cell r="L359">
            <v>151112.28888862714</v>
          </cell>
          <cell r="N359">
            <v>663519.7111113728</v>
          </cell>
          <cell r="P359">
            <v>41384</v>
          </cell>
          <cell r="Q359">
            <v>0</v>
          </cell>
          <cell r="R359">
            <v>0</v>
          </cell>
          <cell r="S359">
            <v>109728.28888862712</v>
          </cell>
          <cell r="T359">
            <v>151112.28888862714</v>
          </cell>
          <cell r="V359">
            <v>312489</v>
          </cell>
          <cell r="Y359">
            <v>350</v>
          </cell>
          <cell r="Z359">
            <v>44.131606387111276</v>
          </cell>
          <cell r="AA359">
            <v>0</v>
          </cell>
          <cell r="AD359">
            <v>0</v>
          </cell>
          <cell r="AE359">
            <v>773248</v>
          </cell>
          <cell r="AF359">
            <v>0</v>
          </cell>
          <cell r="AG359">
            <v>0</v>
          </cell>
          <cell r="AH359">
            <v>773248</v>
          </cell>
          <cell r="AI359">
            <v>0</v>
          </cell>
          <cell r="AJ359">
            <v>41384</v>
          </cell>
          <cell r="AK359">
            <v>814632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814632</v>
          </cell>
          <cell r="AR359">
            <v>350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BA359">
            <v>350</v>
          </cell>
          <cell r="BB359">
            <v>350</v>
          </cell>
          <cell r="BC359" t="str">
            <v>WRENTHAM</v>
          </cell>
          <cell r="BD359">
            <v>773248</v>
          </cell>
          <cell r="BE359">
            <v>695652</v>
          </cell>
          <cell r="BF359">
            <v>77596</v>
          </cell>
          <cell r="BG359">
            <v>138370.19999999998</v>
          </cell>
          <cell r="BH359">
            <v>55138.8</v>
          </cell>
          <cell r="BL359">
            <v>0</v>
          </cell>
          <cell r="BM359">
            <v>271105</v>
          </cell>
          <cell r="BN359">
            <v>109728.28888862712</v>
          </cell>
          <cell r="CA359">
            <v>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Y360">
            <v>351</v>
          </cell>
          <cell r="AR360">
            <v>351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BA360">
            <v>351</v>
          </cell>
          <cell r="BB360">
            <v>351</v>
          </cell>
          <cell r="BC360" t="str">
            <v>YARMOUTH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L360">
            <v>0</v>
          </cell>
          <cell r="BM360">
            <v>0</v>
          </cell>
          <cell r="BN360">
            <v>0</v>
          </cell>
          <cell r="CA360">
            <v>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7.0528967254408057</v>
          </cell>
          <cell r="E361">
            <v>134586</v>
          </cell>
          <cell r="F361">
            <v>0</v>
          </cell>
          <cell r="G361">
            <v>6612</v>
          </cell>
          <cell r="H361">
            <v>141198</v>
          </cell>
          <cell r="J361">
            <v>6612</v>
          </cell>
          <cell r="K361">
            <v>22805.41710568899</v>
          </cell>
          <cell r="L361">
            <v>29417.41710568899</v>
          </cell>
          <cell r="N361">
            <v>111780.58289431101</v>
          </cell>
          <cell r="P361">
            <v>6612</v>
          </cell>
          <cell r="Q361">
            <v>0</v>
          </cell>
          <cell r="R361">
            <v>0</v>
          </cell>
          <cell r="S361">
            <v>22805.41710568899</v>
          </cell>
          <cell r="T361">
            <v>29417.41710568899</v>
          </cell>
          <cell r="V361">
            <v>52242</v>
          </cell>
          <cell r="Y361">
            <v>352</v>
          </cell>
          <cell r="Z361">
            <v>7.0528967254408057</v>
          </cell>
          <cell r="AA361">
            <v>0</v>
          </cell>
          <cell r="AD361">
            <v>0</v>
          </cell>
          <cell r="AE361">
            <v>134586</v>
          </cell>
          <cell r="AF361">
            <v>0</v>
          </cell>
          <cell r="AG361">
            <v>0</v>
          </cell>
          <cell r="AH361">
            <v>134586</v>
          </cell>
          <cell r="AI361">
            <v>0</v>
          </cell>
          <cell r="AJ361">
            <v>6612</v>
          </cell>
          <cell r="AK361">
            <v>141198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141198</v>
          </cell>
          <cell r="AR361">
            <v>352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BA361">
            <v>352</v>
          </cell>
          <cell r="BB361">
            <v>352</v>
          </cell>
          <cell r="BC361" t="str">
            <v>DEVENS</v>
          </cell>
          <cell r="BD361">
            <v>134586</v>
          </cell>
          <cell r="BE361">
            <v>113904</v>
          </cell>
          <cell r="BF361">
            <v>20682</v>
          </cell>
          <cell r="BG361">
            <v>9144</v>
          </cell>
          <cell r="BH361">
            <v>15804</v>
          </cell>
          <cell r="BL361">
            <v>0</v>
          </cell>
          <cell r="BM361">
            <v>45630</v>
          </cell>
          <cell r="BN361">
            <v>22805.41710568899</v>
          </cell>
          <cell r="CA361">
            <v>352</v>
          </cell>
        </row>
        <row r="362">
          <cell r="A362">
            <v>406</v>
          </cell>
          <cell r="B362">
            <v>406</v>
          </cell>
          <cell r="C362" t="str">
            <v>NORTHAMPTON SMITH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Y362">
            <v>406</v>
          </cell>
          <cell r="AR362">
            <v>406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BA362">
            <v>406</v>
          </cell>
          <cell r="BB362">
            <v>406</v>
          </cell>
          <cell r="BC362" t="str">
            <v>NORTHAMPTON SMITH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L362">
            <v>0</v>
          </cell>
          <cell r="BM362">
            <v>0</v>
          </cell>
          <cell r="BN362">
            <v>0</v>
          </cell>
          <cell r="CA362">
            <v>406</v>
          </cell>
        </row>
        <row r="363">
          <cell r="A363">
            <v>600</v>
          </cell>
          <cell r="B363">
            <v>701</v>
          </cell>
          <cell r="C363" t="str">
            <v>ACTON BOXBOROUGH</v>
          </cell>
          <cell r="D363">
            <v>26.196473551637279</v>
          </cell>
          <cell r="E363">
            <v>372750</v>
          </cell>
          <cell r="F363">
            <v>0</v>
          </cell>
          <cell r="G363">
            <v>24564</v>
          </cell>
          <cell r="H363">
            <v>397314</v>
          </cell>
          <cell r="J363">
            <v>24564</v>
          </cell>
          <cell r="K363">
            <v>16861.392768484206</v>
          </cell>
          <cell r="L363">
            <v>41425.392768484206</v>
          </cell>
          <cell r="N363">
            <v>355888.60723151581</v>
          </cell>
          <cell r="P363">
            <v>24564</v>
          </cell>
          <cell r="Q363">
            <v>0</v>
          </cell>
          <cell r="R363">
            <v>0</v>
          </cell>
          <cell r="S363">
            <v>16861.392768484206</v>
          </cell>
          <cell r="T363">
            <v>41425.392768484206</v>
          </cell>
          <cell r="V363">
            <v>79419</v>
          </cell>
          <cell r="Y363">
            <v>600</v>
          </cell>
          <cell r="Z363">
            <v>26.196473551637279</v>
          </cell>
          <cell r="AA363">
            <v>0</v>
          </cell>
          <cell r="AD363">
            <v>0</v>
          </cell>
          <cell r="AE363">
            <v>372750</v>
          </cell>
          <cell r="AF363">
            <v>0</v>
          </cell>
          <cell r="AG363">
            <v>0</v>
          </cell>
          <cell r="AH363">
            <v>372750</v>
          </cell>
          <cell r="AI363">
            <v>0</v>
          </cell>
          <cell r="AJ363">
            <v>24564</v>
          </cell>
          <cell r="AK363">
            <v>397314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397314</v>
          </cell>
          <cell r="AR363">
            <v>600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BA363">
            <v>600</v>
          </cell>
          <cell r="BB363">
            <v>701</v>
          </cell>
          <cell r="BC363" t="str">
            <v>ACTON BOXBOROUGH</v>
          </cell>
          <cell r="BD363">
            <v>372750</v>
          </cell>
          <cell r="BE363">
            <v>367380</v>
          </cell>
          <cell r="BF363">
            <v>5370</v>
          </cell>
          <cell r="BG363">
            <v>49485</v>
          </cell>
          <cell r="BH363">
            <v>0</v>
          </cell>
          <cell r="BL363">
            <v>0</v>
          </cell>
          <cell r="BM363">
            <v>54855</v>
          </cell>
          <cell r="BN363">
            <v>16861.392768484206</v>
          </cell>
          <cell r="CA363">
            <v>600</v>
          </cell>
        </row>
        <row r="364">
          <cell r="A364">
            <v>603</v>
          </cell>
          <cell r="B364">
            <v>702</v>
          </cell>
          <cell r="C364" t="str">
            <v>HOOSAC VALLEY</v>
          </cell>
          <cell r="D364">
            <v>79.040322580645167</v>
          </cell>
          <cell r="E364">
            <v>1122212</v>
          </cell>
          <cell r="F364">
            <v>0</v>
          </cell>
          <cell r="G364">
            <v>74109</v>
          </cell>
          <cell r="H364">
            <v>1196321</v>
          </cell>
          <cell r="J364">
            <v>74109</v>
          </cell>
          <cell r="K364">
            <v>106634</v>
          </cell>
          <cell r="L364">
            <v>180743</v>
          </cell>
          <cell r="N364">
            <v>1015578</v>
          </cell>
          <cell r="P364">
            <v>74109</v>
          </cell>
          <cell r="Q364">
            <v>0</v>
          </cell>
          <cell r="R364">
            <v>0</v>
          </cell>
          <cell r="S364">
            <v>106634</v>
          </cell>
          <cell r="T364">
            <v>180743</v>
          </cell>
          <cell r="V364">
            <v>180743</v>
          </cell>
          <cell r="Y364">
            <v>603</v>
          </cell>
          <cell r="Z364">
            <v>79.040322580645167</v>
          </cell>
          <cell r="AA364">
            <v>0</v>
          </cell>
          <cell r="AD364">
            <v>0</v>
          </cell>
          <cell r="AE364">
            <v>1122212</v>
          </cell>
          <cell r="AF364">
            <v>0</v>
          </cell>
          <cell r="AG364">
            <v>0</v>
          </cell>
          <cell r="AH364">
            <v>1122212</v>
          </cell>
          <cell r="AI364">
            <v>0</v>
          </cell>
          <cell r="AJ364">
            <v>74109</v>
          </cell>
          <cell r="AK364">
            <v>1196321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1196321</v>
          </cell>
          <cell r="AR364">
            <v>603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BA364">
            <v>603</v>
          </cell>
          <cell r="BB364">
            <v>702</v>
          </cell>
          <cell r="BC364" t="str">
            <v>ADAMS CHESHIRE</v>
          </cell>
          <cell r="BD364">
            <v>1122212</v>
          </cell>
          <cell r="BE364">
            <v>1015578</v>
          </cell>
          <cell r="BF364">
            <v>106634</v>
          </cell>
          <cell r="BG364">
            <v>0</v>
          </cell>
          <cell r="BH364">
            <v>0</v>
          </cell>
          <cell r="BL364">
            <v>0</v>
          </cell>
          <cell r="BM364">
            <v>106634</v>
          </cell>
          <cell r="BN364">
            <v>106634</v>
          </cell>
          <cell r="CA364">
            <v>603</v>
          </cell>
        </row>
        <row r="365">
          <cell r="A365">
            <v>605</v>
          </cell>
          <cell r="B365">
            <v>703</v>
          </cell>
          <cell r="C365" t="str">
            <v>AMHERST PELHAM</v>
          </cell>
          <cell r="D365">
            <v>92.237393908361682</v>
          </cell>
          <cell r="E365">
            <v>1804040</v>
          </cell>
          <cell r="F365">
            <v>0</v>
          </cell>
          <cell r="G365">
            <v>86480</v>
          </cell>
          <cell r="H365">
            <v>1890520</v>
          </cell>
          <cell r="J365">
            <v>86480</v>
          </cell>
          <cell r="K365">
            <v>185126.40372929917</v>
          </cell>
          <cell r="L365">
            <v>271606.4037292992</v>
          </cell>
          <cell r="N365">
            <v>1618913.5962707009</v>
          </cell>
          <cell r="P365">
            <v>86480</v>
          </cell>
          <cell r="Q365">
            <v>0</v>
          </cell>
          <cell r="R365">
            <v>0</v>
          </cell>
          <cell r="S365">
            <v>185126.40372929917</v>
          </cell>
          <cell r="T365">
            <v>271606.4037292992</v>
          </cell>
          <cell r="V365">
            <v>337766.19999999995</v>
          </cell>
          <cell r="Y365">
            <v>605</v>
          </cell>
          <cell r="Z365">
            <v>92.237393908361682</v>
          </cell>
          <cell r="AA365">
            <v>0</v>
          </cell>
          <cell r="AD365">
            <v>0</v>
          </cell>
          <cell r="AE365">
            <v>1804040</v>
          </cell>
          <cell r="AF365">
            <v>0</v>
          </cell>
          <cell r="AG365">
            <v>0</v>
          </cell>
          <cell r="AH365">
            <v>1804040</v>
          </cell>
          <cell r="AI365">
            <v>0</v>
          </cell>
          <cell r="AJ365">
            <v>86480</v>
          </cell>
          <cell r="AK365">
            <v>1890520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1890520</v>
          </cell>
          <cell r="AR365">
            <v>605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BA365">
            <v>605</v>
          </cell>
          <cell r="BB365">
            <v>703</v>
          </cell>
          <cell r="BC365" t="str">
            <v>AMHERST PELHAM</v>
          </cell>
          <cell r="BD365">
            <v>1804040</v>
          </cell>
          <cell r="BE365">
            <v>1633222</v>
          </cell>
          <cell r="BF365">
            <v>170818</v>
          </cell>
          <cell r="BG365">
            <v>61615.799999999996</v>
          </cell>
          <cell r="BH365">
            <v>18852.400000000001</v>
          </cell>
          <cell r="BL365">
            <v>0</v>
          </cell>
          <cell r="BM365">
            <v>251286.19999999998</v>
          </cell>
          <cell r="BN365">
            <v>185126.40372929917</v>
          </cell>
          <cell r="CA365">
            <v>605</v>
          </cell>
        </row>
        <row r="366">
          <cell r="A366">
            <v>610</v>
          </cell>
          <cell r="B366">
            <v>704</v>
          </cell>
          <cell r="C366" t="str">
            <v>ASHBURNHAM WESTMINSTER</v>
          </cell>
          <cell r="D366">
            <v>19.772235427679423</v>
          </cell>
          <cell r="E366">
            <v>264402</v>
          </cell>
          <cell r="F366">
            <v>0</v>
          </cell>
          <cell r="G366">
            <v>18540</v>
          </cell>
          <cell r="H366">
            <v>282942</v>
          </cell>
          <cell r="J366">
            <v>18540</v>
          </cell>
          <cell r="K366">
            <v>54818.386051422873</v>
          </cell>
          <cell r="L366">
            <v>73358.386051422873</v>
          </cell>
          <cell r="N366">
            <v>209583.61394857714</v>
          </cell>
          <cell r="P366">
            <v>18540</v>
          </cell>
          <cell r="Q366">
            <v>0</v>
          </cell>
          <cell r="R366">
            <v>0</v>
          </cell>
          <cell r="S366">
            <v>54818.386051422873</v>
          </cell>
          <cell r="T366">
            <v>73358.386051422873</v>
          </cell>
          <cell r="V366">
            <v>125034.4</v>
          </cell>
          <cell r="Y366">
            <v>610</v>
          </cell>
          <cell r="Z366">
            <v>19.772235427679423</v>
          </cell>
          <cell r="AA366">
            <v>0</v>
          </cell>
          <cell r="AD366">
            <v>0</v>
          </cell>
          <cell r="AE366">
            <v>264402</v>
          </cell>
          <cell r="AF366">
            <v>0</v>
          </cell>
          <cell r="AG366">
            <v>0</v>
          </cell>
          <cell r="AH366">
            <v>264402</v>
          </cell>
          <cell r="AI366">
            <v>0</v>
          </cell>
          <cell r="AJ366">
            <v>18540</v>
          </cell>
          <cell r="AK366">
            <v>282942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282942</v>
          </cell>
          <cell r="AR366">
            <v>610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BA366">
            <v>610</v>
          </cell>
          <cell r="BB366">
            <v>704</v>
          </cell>
          <cell r="BC366" t="str">
            <v>ASHBURNHAM WESTMINSTER</v>
          </cell>
          <cell r="BD366">
            <v>264402</v>
          </cell>
          <cell r="BE366">
            <v>222069</v>
          </cell>
          <cell r="BF366">
            <v>42333</v>
          </cell>
          <cell r="BG366">
            <v>53765.4</v>
          </cell>
          <cell r="BH366">
            <v>10396</v>
          </cell>
          <cell r="BL366">
            <v>0</v>
          </cell>
          <cell r="BM366">
            <v>106494.39999999999</v>
          </cell>
          <cell r="BN366">
            <v>54818.386051422873</v>
          </cell>
          <cell r="CA366">
            <v>610</v>
          </cell>
        </row>
        <row r="367">
          <cell r="A367">
            <v>615</v>
          </cell>
          <cell r="B367">
            <v>705</v>
          </cell>
          <cell r="C367" t="str">
            <v>ATHOL ROYALSTON</v>
          </cell>
          <cell r="D367">
            <v>5.2126711144057314</v>
          </cell>
          <cell r="E367">
            <v>60681</v>
          </cell>
          <cell r="F367">
            <v>0</v>
          </cell>
          <cell r="G367">
            <v>4884</v>
          </cell>
          <cell r="H367">
            <v>65565</v>
          </cell>
          <cell r="J367">
            <v>4884</v>
          </cell>
          <cell r="K367">
            <v>12430.558040267808</v>
          </cell>
          <cell r="L367">
            <v>17314.55804026781</v>
          </cell>
          <cell r="N367">
            <v>48250.44195973219</v>
          </cell>
          <cell r="P367">
            <v>4884</v>
          </cell>
          <cell r="Q367">
            <v>0</v>
          </cell>
          <cell r="R367">
            <v>0</v>
          </cell>
          <cell r="S367">
            <v>12430.558040267808</v>
          </cell>
          <cell r="T367">
            <v>17314.55804026781</v>
          </cell>
          <cell r="V367">
            <v>34727.799999999996</v>
          </cell>
          <cell r="Y367">
            <v>615</v>
          </cell>
          <cell r="Z367">
            <v>5.2126711144057314</v>
          </cell>
          <cell r="AA367">
            <v>0</v>
          </cell>
          <cell r="AD367">
            <v>0</v>
          </cell>
          <cell r="AE367">
            <v>60681</v>
          </cell>
          <cell r="AF367">
            <v>0</v>
          </cell>
          <cell r="AG367">
            <v>0</v>
          </cell>
          <cell r="AH367">
            <v>60681</v>
          </cell>
          <cell r="AI367">
            <v>0</v>
          </cell>
          <cell r="AJ367">
            <v>4884</v>
          </cell>
          <cell r="AK367">
            <v>65565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65565</v>
          </cell>
          <cell r="AR367">
            <v>615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BA367">
            <v>615</v>
          </cell>
          <cell r="BB367">
            <v>705</v>
          </cell>
          <cell r="BC367" t="str">
            <v>ATHOL ROYALSTON</v>
          </cell>
          <cell r="BD367">
            <v>60681</v>
          </cell>
          <cell r="BE367">
            <v>51091</v>
          </cell>
          <cell r="BF367">
            <v>9590</v>
          </cell>
          <cell r="BG367">
            <v>12232.199999999999</v>
          </cell>
          <cell r="BH367">
            <v>8021.6</v>
          </cell>
          <cell r="BL367">
            <v>0</v>
          </cell>
          <cell r="BM367">
            <v>29843.799999999996</v>
          </cell>
          <cell r="BN367">
            <v>12430.558040267808</v>
          </cell>
          <cell r="CA367">
            <v>615</v>
          </cell>
        </row>
        <row r="368">
          <cell r="A368">
            <v>616</v>
          </cell>
          <cell r="B368">
            <v>616</v>
          </cell>
          <cell r="C368" t="str">
            <v>AYER SHIRLEY</v>
          </cell>
          <cell r="D368">
            <v>67.666138941119428</v>
          </cell>
          <cell r="E368">
            <v>1009612</v>
          </cell>
          <cell r="F368">
            <v>0</v>
          </cell>
          <cell r="G368">
            <v>63448</v>
          </cell>
          <cell r="H368">
            <v>1073060</v>
          </cell>
          <cell r="J368">
            <v>63448</v>
          </cell>
          <cell r="K368">
            <v>61460.663892176228</v>
          </cell>
          <cell r="L368">
            <v>124908.66389217624</v>
          </cell>
          <cell r="N368">
            <v>948151.33610782376</v>
          </cell>
          <cell r="P368">
            <v>63448</v>
          </cell>
          <cell r="Q368">
            <v>0</v>
          </cell>
          <cell r="R368">
            <v>0</v>
          </cell>
          <cell r="S368">
            <v>61460.663892176228</v>
          </cell>
          <cell r="T368">
            <v>124908.66389217624</v>
          </cell>
          <cell r="V368">
            <v>164397.6</v>
          </cell>
          <cell r="Y368">
            <v>616</v>
          </cell>
          <cell r="Z368">
            <v>67.666138941119428</v>
          </cell>
          <cell r="AA368">
            <v>0</v>
          </cell>
          <cell r="AD368">
            <v>0</v>
          </cell>
          <cell r="AE368">
            <v>1009612</v>
          </cell>
          <cell r="AF368">
            <v>0</v>
          </cell>
          <cell r="AG368">
            <v>0</v>
          </cell>
          <cell r="AH368">
            <v>1009612</v>
          </cell>
          <cell r="AI368">
            <v>0</v>
          </cell>
          <cell r="AJ368">
            <v>63448</v>
          </cell>
          <cell r="AK368">
            <v>1073060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1073060</v>
          </cell>
          <cell r="AR368">
            <v>616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BA368">
            <v>616</v>
          </cell>
          <cell r="BB368">
            <v>616</v>
          </cell>
          <cell r="BC368" t="str">
            <v>AYER SHIRLEY</v>
          </cell>
          <cell r="BD368">
            <v>1009612</v>
          </cell>
          <cell r="BE368">
            <v>960095</v>
          </cell>
          <cell r="BF368">
            <v>49517</v>
          </cell>
          <cell r="BG368">
            <v>51432.6</v>
          </cell>
          <cell r="BH368">
            <v>0</v>
          </cell>
          <cell r="BL368">
            <v>0</v>
          </cell>
          <cell r="BM368">
            <v>100949.6</v>
          </cell>
          <cell r="BN368">
            <v>61460.663892176228</v>
          </cell>
          <cell r="CA368">
            <v>616</v>
          </cell>
        </row>
        <row r="369">
          <cell r="A369">
            <v>618</v>
          </cell>
          <cell r="B369">
            <v>706</v>
          </cell>
          <cell r="C369" t="str">
            <v>BERKSHIRE HILLS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V369">
            <v>848</v>
          </cell>
          <cell r="Y369">
            <v>618</v>
          </cell>
          <cell r="AR369">
            <v>618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BA369">
            <v>618</v>
          </cell>
          <cell r="BB369">
            <v>706</v>
          </cell>
          <cell r="BC369" t="str">
            <v>BERKSHIRE HILLS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848</v>
          </cell>
          <cell r="BL369">
            <v>0</v>
          </cell>
          <cell r="BM369">
            <v>848</v>
          </cell>
          <cell r="BN369">
            <v>0</v>
          </cell>
          <cell r="CA369">
            <v>618</v>
          </cell>
        </row>
        <row r="370">
          <cell r="A370">
            <v>620</v>
          </cell>
          <cell r="B370">
            <v>707</v>
          </cell>
          <cell r="C370" t="str">
            <v>BERLIN BOYLSTON</v>
          </cell>
          <cell r="D370">
            <v>12.046265998101026</v>
          </cell>
          <cell r="E370">
            <v>213462</v>
          </cell>
          <cell r="F370">
            <v>0</v>
          </cell>
          <cell r="G370">
            <v>11298</v>
          </cell>
          <cell r="H370">
            <v>224760</v>
          </cell>
          <cell r="J370">
            <v>11298</v>
          </cell>
          <cell r="K370">
            <v>14278.140891508952</v>
          </cell>
          <cell r="L370">
            <v>25576.140891508952</v>
          </cell>
          <cell r="N370">
            <v>199183.85910849104</v>
          </cell>
          <cell r="P370">
            <v>11298</v>
          </cell>
          <cell r="Q370">
            <v>0</v>
          </cell>
          <cell r="R370">
            <v>0</v>
          </cell>
          <cell r="S370">
            <v>14278.140891508952</v>
          </cell>
          <cell r="T370">
            <v>25576.140891508952</v>
          </cell>
          <cell r="V370">
            <v>26733.8</v>
          </cell>
          <cell r="Y370">
            <v>620</v>
          </cell>
          <cell r="Z370">
            <v>12.046265998101026</v>
          </cell>
          <cell r="AA370">
            <v>0</v>
          </cell>
          <cell r="AD370">
            <v>0</v>
          </cell>
          <cell r="AE370">
            <v>213462</v>
          </cell>
          <cell r="AF370">
            <v>0</v>
          </cell>
          <cell r="AG370">
            <v>0</v>
          </cell>
          <cell r="AH370">
            <v>213462</v>
          </cell>
          <cell r="AI370">
            <v>0</v>
          </cell>
          <cell r="AJ370">
            <v>11298</v>
          </cell>
          <cell r="AK370">
            <v>224760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224760</v>
          </cell>
          <cell r="AR370">
            <v>620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BA370">
            <v>620</v>
          </cell>
          <cell r="BB370">
            <v>707</v>
          </cell>
          <cell r="BC370" t="str">
            <v>BERLIN BOYLSTON</v>
          </cell>
          <cell r="BD370">
            <v>213462</v>
          </cell>
          <cell r="BE370">
            <v>199534</v>
          </cell>
          <cell r="BF370">
            <v>13928</v>
          </cell>
          <cell r="BG370">
            <v>1507.8</v>
          </cell>
          <cell r="BH370">
            <v>0</v>
          </cell>
          <cell r="BL370">
            <v>0</v>
          </cell>
          <cell r="BM370">
            <v>15435.8</v>
          </cell>
          <cell r="BN370">
            <v>14278.140891508952</v>
          </cell>
          <cell r="CA370">
            <v>620</v>
          </cell>
        </row>
        <row r="371">
          <cell r="A371">
            <v>622</v>
          </cell>
          <cell r="B371">
            <v>765</v>
          </cell>
          <cell r="C371" t="str">
            <v>BLACKSTONE MILLVILLE</v>
          </cell>
          <cell r="D371">
            <v>36.977401129943502</v>
          </cell>
          <cell r="E371">
            <v>489546</v>
          </cell>
          <cell r="F371">
            <v>0</v>
          </cell>
          <cell r="G371">
            <v>34668</v>
          </cell>
          <cell r="H371">
            <v>524214</v>
          </cell>
          <cell r="J371">
            <v>34668</v>
          </cell>
          <cell r="K371">
            <v>76235.021645804562</v>
          </cell>
          <cell r="L371">
            <v>110903.02164580456</v>
          </cell>
          <cell r="N371">
            <v>413310.97835419542</v>
          </cell>
          <cell r="P371">
            <v>34668</v>
          </cell>
          <cell r="Q371">
            <v>0</v>
          </cell>
          <cell r="R371">
            <v>0</v>
          </cell>
          <cell r="S371">
            <v>76235.021645804562</v>
          </cell>
          <cell r="T371">
            <v>110903.02164580456</v>
          </cell>
          <cell r="V371">
            <v>316576.59999999998</v>
          </cell>
          <cell r="Y371">
            <v>622</v>
          </cell>
          <cell r="Z371">
            <v>36.977401129943502</v>
          </cell>
          <cell r="AA371">
            <v>0</v>
          </cell>
          <cell r="AD371">
            <v>0</v>
          </cell>
          <cell r="AE371">
            <v>489546</v>
          </cell>
          <cell r="AF371">
            <v>0</v>
          </cell>
          <cell r="AG371">
            <v>0</v>
          </cell>
          <cell r="AH371">
            <v>489546</v>
          </cell>
          <cell r="AI371">
            <v>0</v>
          </cell>
          <cell r="AJ371">
            <v>34668</v>
          </cell>
          <cell r="AK371">
            <v>524214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524214</v>
          </cell>
          <cell r="AR371">
            <v>622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BA371">
            <v>622</v>
          </cell>
          <cell r="BB371">
            <v>765</v>
          </cell>
          <cell r="BC371" t="str">
            <v>BLACKSTONE MILLVILLE</v>
          </cell>
          <cell r="BD371">
            <v>489546</v>
          </cell>
          <cell r="BE371">
            <v>471590</v>
          </cell>
          <cell r="BF371">
            <v>17956</v>
          </cell>
          <cell r="BG371">
            <v>250965</v>
          </cell>
          <cell r="BH371">
            <v>12987.6</v>
          </cell>
          <cell r="BL371">
            <v>0</v>
          </cell>
          <cell r="BM371">
            <v>281908.59999999998</v>
          </cell>
          <cell r="BN371">
            <v>76235.021645804562</v>
          </cell>
          <cell r="CA371">
            <v>622</v>
          </cell>
        </row>
        <row r="372">
          <cell r="A372">
            <v>625</v>
          </cell>
          <cell r="B372">
            <v>710</v>
          </cell>
          <cell r="C372" t="str">
            <v>BRIDGEWATER RAYNHAM</v>
          </cell>
          <cell r="D372">
            <v>28.106956492634854</v>
          </cell>
          <cell r="E372">
            <v>384692</v>
          </cell>
          <cell r="F372">
            <v>0</v>
          </cell>
          <cell r="G372">
            <v>26351</v>
          </cell>
          <cell r="H372">
            <v>411043</v>
          </cell>
          <cell r="J372">
            <v>26351</v>
          </cell>
          <cell r="K372">
            <v>21109.688196392821</v>
          </cell>
          <cell r="L372">
            <v>47460.688196392817</v>
          </cell>
          <cell r="N372">
            <v>363582.31180360715</v>
          </cell>
          <cell r="P372">
            <v>26351</v>
          </cell>
          <cell r="Q372">
            <v>0</v>
          </cell>
          <cell r="R372">
            <v>0</v>
          </cell>
          <cell r="S372">
            <v>21109.688196392821</v>
          </cell>
          <cell r="T372">
            <v>47460.688196392817</v>
          </cell>
          <cell r="V372">
            <v>142630</v>
          </cell>
          <cell r="Y372">
            <v>625</v>
          </cell>
          <cell r="Z372">
            <v>28.106956492634854</v>
          </cell>
          <cell r="AA372">
            <v>0</v>
          </cell>
          <cell r="AD372">
            <v>0</v>
          </cell>
          <cell r="AE372">
            <v>384692</v>
          </cell>
          <cell r="AF372">
            <v>0</v>
          </cell>
          <cell r="AG372">
            <v>0</v>
          </cell>
          <cell r="AH372">
            <v>384692</v>
          </cell>
          <cell r="AI372">
            <v>0</v>
          </cell>
          <cell r="AJ372">
            <v>26351</v>
          </cell>
          <cell r="AK372">
            <v>411043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411043</v>
          </cell>
          <cell r="AR372">
            <v>625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BA372">
            <v>625</v>
          </cell>
          <cell r="BB372">
            <v>710</v>
          </cell>
          <cell r="BC372" t="str">
            <v>BRIDGEWATER RAYNHAM</v>
          </cell>
          <cell r="BD372">
            <v>384692</v>
          </cell>
          <cell r="BE372">
            <v>382052</v>
          </cell>
          <cell r="BF372">
            <v>2640</v>
          </cell>
          <cell r="BG372">
            <v>79535.399999999994</v>
          </cell>
          <cell r="BH372">
            <v>34103.599999999999</v>
          </cell>
          <cell r="BL372">
            <v>0</v>
          </cell>
          <cell r="BM372">
            <v>116279</v>
          </cell>
          <cell r="BN372">
            <v>21109.688196392821</v>
          </cell>
          <cell r="CA372">
            <v>625</v>
          </cell>
        </row>
        <row r="373">
          <cell r="A373">
            <v>632</v>
          </cell>
          <cell r="B373">
            <v>632</v>
          </cell>
          <cell r="C373" t="str">
            <v>CHESTERFIELD GOSHEN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V373">
            <v>0</v>
          </cell>
          <cell r="Y373">
            <v>632</v>
          </cell>
          <cell r="AR373">
            <v>632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BA373">
            <v>632</v>
          </cell>
          <cell r="BB373">
            <v>632</v>
          </cell>
          <cell r="BC373" t="str">
            <v>CHESTERFIELD GOSHEN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L373">
            <v>0</v>
          </cell>
          <cell r="BM373">
            <v>0</v>
          </cell>
          <cell r="BN373">
            <v>0</v>
          </cell>
          <cell r="CA373">
            <v>632</v>
          </cell>
        </row>
        <row r="374">
          <cell r="A374">
            <v>635</v>
          </cell>
          <cell r="B374">
            <v>712</v>
          </cell>
          <cell r="C374" t="str">
            <v>CENTRAL BERKSHIRE</v>
          </cell>
          <cell r="D374">
            <v>22.512137504072975</v>
          </cell>
          <cell r="E374">
            <v>351658</v>
          </cell>
          <cell r="F374">
            <v>0</v>
          </cell>
          <cell r="G374">
            <v>21111</v>
          </cell>
          <cell r="H374">
            <v>372769</v>
          </cell>
          <cell r="J374">
            <v>21111</v>
          </cell>
          <cell r="K374">
            <v>22490</v>
          </cell>
          <cell r="L374">
            <v>43601</v>
          </cell>
          <cell r="N374">
            <v>329168</v>
          </cell>
          <cell r="P374">
            <v>21111</v>
          </cell>
          <cell r="Q374">
            <v>0</v>
          </cell>
          <cell r="R374">
            <v>0</v>
          </cell>
          <cell r="S374">
            <v>22490</v>
          </cell>
          <cell r="T374">
            <v>43601</v>
          </cell>
          <cell r="V374">
            <v>65773.8</v>
          </cell>
          <cell r="Y374">
            <v>635</v>
          </cell>
          <cell r="Z374">
            <v>22.512137504072975</v>
          </cell>
          <cell r="AA374">
            <v>0</v>
          </cell>
          <cell r="AD374">
            <v>0</v>
          </cell>
          <cell r="AE374">
            <v>351658</v>
          </cell>
          <cell r="AF374">
            <v>0</v>
          </cell>
          <cell r="AG374">
            <v>0</v>
          </cell>
          <cell r="AH374">
            <v>351658</v>
          </cell>
          <cell r="AI374">
            <v>0</v>
          </cell>
          <cell r="AJ374">
            <v>21111</v>
          </cell>
          <cell r="AK374">
            <v>372769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372769</v>
          </cell>
          <cell r="AR374">
            <v>635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BA374">
            <v>635</v>
          </cell>
          <cell r="BB374">
            <v>712</v>
          </cell>
          <cell r="BC374" t="str">
            <v>CENTRAL BERKSHIRE</v>
          </cell>
          <cell r="BD374">
            <v>351658</v>
          </cell>
          <cell r="BE374">
            <v>329168</v>
          </cell>
          <cell r="BF374">
            <v>22490</v>
          </cell>
          <cell r="BG374">
            <v>0</v>
          </cell>
          <cell r="BH374">
            <v>22172.800000000003</v>
          </cell>
          <cell r="BL374">
            <v>0</v>
          </cell>
          <cell r="BM374">
            <v>44662.8</v>
          </cell>
          <cell r="BN374">
            <v>22490</v>
          </cell>
          <cell r="CA374">
            <v>635</v>
          </cell>
        </row>
        <row r="375">
          <cell r="A375">
            <v>640</v>
          </cell>
          <cell r="B375">
            <v>713</v>
          </cell>
          <cell r="C375" t="str">
            <v>CONCORD CARLISLE</v>
          </cell>
          <cell r="D375">
            <v>3.0226700251889169</v>
          </cell>
          <cell r="E375">
            <v>59080</v>
          </cell>
          <cell r="F375">
            <v>0</v>
          </cell>
          <cell r="G375">
            <v>2836</v>
          </cell>
          <cell r="H375">
            <v>61916</v>
          </cell>
          <cell r="J375">
            <v>2836</v>
          </cell>
          <cell r="K375">
            <v>1891</v>
          </cell>
          <cell r="L375">
            <v>4727</v>
          </cell>
          <cell r="N375">
            <v>57189</v>
          </cell>
          <cell r="P375">
            <v>2836</v>
          </cell>
          <cell r="Q375">
            <v>0</v>
          </cell>
          <cell r="R375">
            <v>0</v>
          </cell>
          <cell r="S375">
            <v>1891</v>
          </cell>
          <cell r="T375">
            <v>4727</v>
          </cell>
          <cell r="V375">
            <v>6642.2</v>
          </cell>
          <cell r="Y375">
            <v>640</v>
          </cell>
          <cell r="Z375">
            <v>3.0226700251889169</v>
          </cell>
          <cell r="AA375">
            <v>0</v>
          </cell>
          <cell r="AD375">
            <v>0</v>
          </cell>
          <cell r="AE375">
            <v>59080</v>
          </cell>
          <cell r="AF375">
            <v>0</v>
          </cell>
          <cell r="AG375">
            <v>0</v>
          </cell>
          <cell r="AH375">
            <v>59080</v>
          </cell>
          <cell r="AI375">
            <v>0</v>
          </cell>
          <cell r="AJ375">
            <v>2836</v>
          </cell>
          <cell r="AK375">
            <v>61916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61916</v>
          </cell>
          <cell r="AR375">
            <v>640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BA375">
            <v>640</v>
          </cell>
          <cell r="BB375">
            <v>713</v>
          </cell>
          <cell r="BC375" t="str">
            <v>CONCORD CARLISLE</v>
          </cell>
          <cell r="BD375">
            <v>59080</v>
          </cell>
          <cell r="BE375">
            <v>57189</v>
          </cell>
          <cell r="BF375">
            <v>1891</v>
          </cell>
          <cell r="BG375">
            <v>0</v>
          </cell>
          <cell r="BH375">
            <v>1915.2</v>
          </cell>
          <cell r="BL375">
            <v>0</v>
          </cell>
          <cell r="BM375">
            <v>3806.2</v>
          </cell>
          <cell r="BN375">
            <v>1891</v>
          </cell>
          <cell r="CA375">
            <v>640</v>
          </cell>
        </row>
        <row r="376">
          <cell r="A376">
            <v>645</v>
          </cell>
          <cell r="B376">
            <v>714</v>
          </cell>
          <cell r="C376" t="str">
            <v>DENNIS YARMOUTH</v>
          </cell>
          <cell r="D376">
            <v>141.69372586095915</v>
          </cell>
          <cell r="E376">
            <v>2131029</v>
          </cell>
          <cell r="F376">
            <v>0</v>
          </cell>
          <cell r="G376">
            <v>132858</v>
          </cell>
          <cell r="H376">
            <v>2263887</v>
          </cell>
          <cell r="J376">
            <v>132858</v>
          </cell>
          <cell r="K376">
            <v>180796.70452994059</v>
          </cell>
          <cell r="L376">
            <v>313654.70452994062</v>
          </cell>
          <cell r="N376">
            <v>1950232.2954700594</v>
          </cell>
          <cell r="P376">
            <v>132858</v>
          </cell>
          <cell r="Q376">
            <v>0</v>
          </cell>
          <cell r="R376">
            <v>0</v>
          </cell>
          <cell r="S376">
            <v>180796.70452994059</v>
          </cell>
          <cell r="T376">
            <v>313654.70452994062</v>
          </cell>
          <cell r="V376">
            <v>387940</v>
          </cell>
          <cell r="Y376">
            <v>645</v>
          </cell>
          <cell r="Z376">
            <v>141.69372586095915</v>
          </cell>
          <cell r="AA376">
            <v>0</v>
          </cell>
          <cell r="AD376">
            <v>0</v>
          </cell>
          <cell r="AE376">
            <v>2131029</v>
          </cell>
          <cell r="AF376">
            <v>0</v>
          </cell>
          <cell r="AG376">
            <v>0</v>
          </cell>
          <cell r="AH376">
            <v>2131029</v>
          </cell>
          <cell r="AI376">
            <v>0</v>
          </cell>
          <cell r="AJ376">
            <v>132858</v>
          </cell>
          <cell r="AK376">
            <v>2263887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2263887</v>
          </cell>
          <cell r="AR376">
            <v>645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BA376">
            <v>645</v>
          </cell>
          <cell r="BB376">
            <v>714</v>
          </cell>
          <cell r="BC376" t="str">
            <v>DENNIS YARMOUTH</v>
          </cell>
          <cell r="BD376">
            <v>2131029</v>
          </cell>
          <cell r="BE376">
            <v>1972010</v>
          </cell>
          <cell r="BF376">
            <v>159019</v>
          </cell>
          <cell r="BG376">
            <v>93780.599999999991</v>
          </cell>
          <cell r="BH376">
            <v>2282.4</v>
          </cell>
          <cell r="BL376">
            <v>0</v>
          </cell>
          <cell r="BM376">
            <v>255081.99999999997</v>
          </cell>
          <cell r="BN376">
            <v>180796.70452994059</v>
          </cell>
          <cell r="CA376">
            <v>645</v>
          </cell>
        </row>
        <row r="377">
          <cell r="A377">
            <v>650</v>
          </cell>
          <cell r="B377">
            <v>715</v>
          </cell>
          <cell r="C377" t="str">
            <v>DIGHTON REHOBOTH</v>
          </cell>
          <cell r="D377">
            <v>7.4026134053761607</v>
          </cell>
          <cell r="E377">
            <v>122524</v>
          </cell>
          <cell r="F377">
            <v>0</v>
          </cell>
          <cell r="G377">
            <v>6937</v>
          </cell>
          <cell r="H377">
            <v>129461</v>
          </cell>
          <cell r="J377">
            <v>6937</v>
          </cell>
          <cell r="K377">
            <v>19737.849961191867</v>
          </cell>
          <cell r="L377">
            <v>26674.849961191867</v>
          </cell>
          <cell r="N377">
            <v>102786.15003880813</v>
          </cell>
          <cell r="P377">
            <v>6937</v>
          </cell>
          <cell r="Q377">
            <v>0</v>
          </cell>
          <cell r="R377">
            <v>0</v>
          </cell>
          <cell r="S377">
            <v>19737.849961191867</v>
          </cell>
          <cell r="T377">
            <v>26674.849961191867</v>
          </cell>
          <cell r="V377">
            <v>61037.2</v>
          </cell>
          <cell r="Y377">
            <v>650</v>
          </cell>
          <cell r="Z377">
            <v>7.4026134053761607</v>
          </cell>
          <cell r="AA377">
            <v>0</v>
          </cell>
          <cell r="AD377">
            <v>0</v>
          </cell>
          <cell r="AE377">
            <v>122524</v>
          </cell>
          <cell r="AF377">
            <v>0</v>
          </cell>
          <cell r="AG377">
            <v>0</v>
          </cell>
          <cell r="AH377">
            <v>122524</v>
          </cell>
          <cell r="AI377">
            <v>0</v>
          </cell>
          <cell r="AJ377">
            <v>6937</v>
          </cell>
          <cell r="AK377">
            <v>129461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129461</v>
          </cell>
          <cell r="AR377">
            <v>650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BA377">
            <v>650</v>
          </cell>
          <cell r="BB377">
            <v>715</v>
          </cell>
          <cell r="BC377" t="str">
            <v>DIGHTON REHOBOTH</v>
          </cell>
          <cell r="BD377">
            <v>122524</v>
          </cell>
          <cell r="BE377">
            <v>108602</v>
          </cell>
          <cell r="BF377">
            <v>13922</v>
          </cell>
          <cell r="BG377">
            <v>25044.6</v>
          </cell>
          <cell r="BH377">
            <v>15133.6</v>
          </cell>
          <cell r="BL377">
            <v>0</v>
          </cell>
          <cell r="BM377">
            <v>54100.2</v>
          </cell>
          <cell r="BN377">
            <v>19737.849961191867</v>
          </cell>
          <cell r="CA377">
            <v>650</v>
          </cell>
        </row>
        <row r="378">
          <cell r="A378">
            <v>655</v>
          </cell>
          <cell r="B378">
            <v>716</v>
          </cell>
          <cell r="C378" t="str">
            <v>DOVER SHERBORN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V378">
            <v>0</v>
          </cell>
          <cell r="Y378">
            <v>655</v>
          </cell>
          <cell r="AR378">
            <v>655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BA378">
            <v>655</v>
          </cell>
          <cell r="BB378">
            <v>716</v>
          </cell>
          <cell r="BC378" t="str">
            <v>DOVER SHERBORN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L378">
            <v>0</v>
          </cell>
          <cell r="BM378">
            <v>0</v>
          </cell>
          <cell r="BN378">
            <v>0</v>
          </cell>
          <cell r="CA378">
            <v>655</v>
          </cell>
        </row>
        <row r="379">
          <cell r="A379">
            <v>658</v>
          </cell>
          <cell r="B379">
            <v>780</v>
          </cell>
          <cell r="C379" t="str">
            <v>DUDLEY CHARLTON</v>
          </cell>
          <cell r="D379">
            <v>11.334736842105265</v>
          </cell>
          <cell r="E379">
            <v>128452</v>
          </cell>
          <cell r="F379">
            <v>0</v>
          </cell>
          <cell r="G379">
            <v>10622</v>
          </cell>
          <cell r="H379">
            <v>139074</v>
          </cell>
          <cell r="J379">
            <v>10622</v>
          </cell>
          <cell r="K379">
            <v>20055.567809789431</v>
          </cell>
          <cell r="L379">
            <v>30677.567809789431</v>
          </cell>
          <cell r="N379">
            <v>108396.43219021057</v>
          </cell>
          <cell r="P379">
            <v>10622</v>
          </cell>
          <cell r="Q379">
            <v>0</v>
          </cell>
          <cell r="R379">
            <v>0</v>
          </cell>
          <cell r="S379">
            <v>20055.567809789431</v>
          </cell>
          <cell r="T379">
            <v>30677.567809789431</v>
          </cell>
          <cell r="V379">
            <v>48136.399999999994</v>
          </cell>
          <cell r="Y379">
            <v>658</v>
          </cell>
          <cell r="Z379">
            <v>11.334736842105265</v>
          </cell>
          <cell r="AA379">
            <v>0</v>
          </cell>
          <cell r="AD379">
            <v>0</v>
          </cell>
          <cell r="AE379">
            <v>128452</v>
          </cell>
          <cell r="AF379">
            <v>0</v>
          </cell>
          <cell r="AG379">
            <v>0</v>
          </cell>
          <cell r="AH379">
            <v>128452</v>
          </cell>
          <cell r="AI379">
            <v>0</v>
          </cell>
          <cell r="AJ379">
            <v>10622</v>
          </cell>
          <cell r="AK379">
            <v>139074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139074</v>
          </cell>
          <cell r="AR379">
            <v>658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BA379">
            <v>658</v>
          </cell>
          <cell r="BB379">
            <v>780</v>
          </cell>
          <cell r="BC379" t="str">
            <v>DUDLEY CHARLTON</v>
          </cell>
          <cell r="BD379">
            <v>128452</v>
          </cell>
          <cell r="BE379">
            <v>113608</v>
          </cell>
          <cell r="BF379">
            <v>14844</v>
          </cell>
          <cell r="BG379">
            <v>22442.399999999998</v>
          </cell>
          <cell r="BH379">
            <v>228</v>
          </cell>
          <cell r="BL379">
            <v>0</v>
          </cell>
          <cell r="BM379">
            <v>37514.399999999994</v>
          </cell>
          <cell r="BN379">
            <v>20055.567809789431</v>
          </cell>
          <cell r="CA379">
            <v>658</v>
          </cell>
        </row>
        <row r="380">
          <cell r="A380">
            <v>660</v>
          </cell>
          <cell r="B380">
            <v>776</v>
          </cell>
          <cell r="C380" t="str">
            <v>NAUSET</v>
          </cell>
          <cell r="D380">
            <v>63.101333682008374</v>
          </cell>
          <cell r="E380">
            <v>1272953</v>
          </cell>
          <cell r="F380">
            <v>0</v>
          </cell>
          <cell r="G380">
            <v>59165</v>
          </cell>
          <cell r="H380">
            <v>1332118</v>
          </cell>
          <cell r="J380">
            <v>59165</v>
          </cell>
          <cell r="K380">
            <v>94516</v>
          </cell>
          <cell r="L380">
            <v>153681</v>
          </cell>
          <cell r="N380">
            <v>1178437</v>
          </cell>
          <cell r="P380">
            <v>59165</v>
          </cell>
          <cell r="Q380">
            <v>0</v>
          </cell>
          <cell r="R380">
            <v>0</v>
          </cell>
          <cell r="S380">
            <v>94516</v>
          </cell>
          <cell r="T380">
            <v>153681</v>
          </cell>
          <cell r="V380">
            <v>153681</v>
          </cell>
          <cell r="Y380">
            <v>660</v>
          </cell>
          <cell r="Z380">
            <v>63.101333682008374</v>
          </cell>
          <cell r="AA380">
            <v>0</v>
          </cell>
          <cell r="AD380">
            <v>0</v>
          </cell>
          <cell r="AE380">
            <v>1272953</v>
          </cell>
          <cell r="AF380">
            <v>0</v>
          </cell>
          <cell r="AG380">
            <v>0</v>
          </cell>
          <cell r="AH380">
            <v>1272953</v>
          </cell>
          <cell r="AI380">
            <v>0</v>
          </cell>
          <cell r="AJ380">
            <v>59165</v>
          </cell>
          <cell r="AK380">
            <v>1332118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1332118</v>
          </cell>
          <cell r="AR380">
            <v>660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BA380">
            <v>660</v>
          </cell>
          <cell r="BB380">
            <v>776</v>
          </cell>
          <cell r="BC380" t="str">
            <v>NAUSET</v>
          </cell>
          <cell r="BD380">
            <v>1272953</v>
          </cell>
          <cell r="BE380">
            <v>1178437</v>
          </cell>
          <cell r="BF380">
            <v>94516</v>
          </cell>
          <cell r="BG380">
            <v>0</v>
          </cell>
          <cell r="BH380">
            <v>0</v>
          </cell>
          <cell r="BL380">
            <v>0</v>
          </cell>
          <cell r="BM380">
            <v>94516</v>
          </cell>
          <cell r="BN380">
            <v>94516</v>
          </cell>
          <cell r="CA380">
            <v>660</v>
          </cell>
        </row>
        <row r="381">
          <cell r="A381">
            <v>662</v>
          </cell>
          <cell r="B381">
            <v>788</v>
          </cell>
          <cell r="C381" t="str">
            <v>FARMINGTON RIVER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V381">
            <v>0</v>
          </cell>
          <cell r="Y381">
            <v>662</v>
          </cell>
          <cell r="AR381">
            <v>662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BA381">
            <v>662</v>
          </cell>
          <cell r="BB381">
            <v>788</v>
          </cell>
          <cell r="BC381" t="str">
            <v>FARMINGTON RIVER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L381">
            <v>0</v>
          </cell>
          <cell r="BM381">
            <v>0</v>
          </cell>
          <cell r="BN381">
            <v>0</v>
          </cell>
          <cell r="CA381">
            <v>662</v>
          </cell>
        </row>
        <row r="382">
          <cell r="A382">
            <v>665</v>
          </cell>
          <cell r="B382">
            <v>718</v>
          </cell>
          <cell r="C382" t="str">
            <v>FREETOWN LAKEVILLE</v>
          </cell>
          <cell r="D382">
            <v>12.847506333317767</v>
          </cell>
          <cell r="E382">
            <v>188112</v>
          </cell>
          <cell r="F382">
            <v>0</v>
          </cell>
          <cell r="G382">
            <v>12050</v>
          </cell>
          <cell r="H382">
            <v>200162</v>
          </cell>
          <cell r="J382">
            <v>12050</v>
          </cell>
          <cell r="K382">
            <v>23522</v>
          </cell>
          <cell r="L382">
            <v>35572</v>
          </cell>
          <cell r="N382">
            <v>164590</v>
          </cell>
          <cell r="P382">
            <v>12050</v>
          </cell>
          <cell r="Q382">
            <v>0</v>
          </cell>
          <cell r="R382">
            <v>0</v>
          </cell>
          <cell r="S382">
            <v>23522</v>
          </cell>
          <cell r="T382">
            <v>35572</v>
          </cell>
          <cell r="V382">
            <v>35981.599999999999</v>
          </cell>
          <cell r="Y382">
            <v>665</v>
          </cell>
          <cell r="Z382">
            <v>12.847506333317767</v>
          </cell>
          <cell r="AA382">
            <v>0</v>
          </cell>
          <cell r="AD382">
            <v>0</v>
          </cell>
          <cell r="AE382">
            <v>188112</v>
          </cell>
          <cell r="AF382">
            <v>0</v>
          </cell>
          <cell r="AG382">
            <v>0</v>
          </cell>
          <cell r="AH382">
            <v>188112</v>
          </cell>
          <cell r="AI382">
            <v>0</v>
          </cell>
          <cell r="AJ382">
            <v>12050</v>
          </cell>
          <cell r="AK382">
            <v>200162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200162</v>
          </cell>
          <cell r="AR382">
            <v>665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BA382">
            <v>665</v>
          </cell>
          <cell r="BB382">
            <v>718</v>
          </cell>
          <cell r="BC382" t="str">
            <v>FREETOWN LAKEVILLE</v>
          </cell>
          <cell r="BD382">
            <v>188112</v>
          </cell>
          <cell r="BE382">
            <v>164590</v>
          </cell>
          <cell r="BF382">
            <v>23522</v>
          </cell>
          <cell r="BG382">
            <v>0</v>
          </cell>
          <cell r="BH382">
            <v>409.6</v>
          </cell>
          <cell r="BL382">
            <v>0</v>
          </cell>
          <cell r="BM382">
            <v>23931.599999999999</v>
          </cell>
          <cell r="BN382">
            <v>23522</v>
          </cell>
          <cell r="CA382">
            <v>665</v>
          </cell>
        </row>
        <row r="383">
          <cell r="A383">
            <v>670</v>
          </cell>
          <cell r="B383">
            <v>720</v>
          </cell>
          <cell r="C383" t="str">
            <v>FRONTIER</v>
          </cell>
          <cell r="D383">
            <v>50.170261757358503</v>
          </cell>
          <cell r="E383">
            <v>1013628</v>
          </cell>
          <cell r="F383">
            <v>0</v>
          </cell>
          <cell r="G383">
            <v>47040</v>
          </cell>
          <cell r="H383">
            <v>1060668</v>
          </cell>
          <cell r="J383">
            <v>47040</v>
          </cell>
          <cell r="K383">
            <v>143529.91832859893</v>
          </cell>
          <cell r="L383">
            <v>190569.91832859893</v>
          </cell>
          <cell r="N383">
            <v>870098.08167140104</v>
          </cell>
          <cell r="P383">
            <v>47040</v>
          </cell>
          <cell r="Q383">
            <v>0</v>
          </cell>
          <cell r="R383">
            <v>0</v>
          </cell>
          <cell r="S383">
            <v>143529.91832859893</v>
          </cell>
          <cell r="T383">
            <v>190569.91832859893</v>
          </cell>
          <cell r="V383">
            <v>253435</v>
          </cell>
          <cell r="Y383">
            <v>670</v>
          </cell>
          <cell r="Z383">
            <v>50.170261757358503</v>
          </cell>
          <cell r="AA383">
            <v>0</v>
          </cell>
          <cell r="AD383">
            <v>0</v>
          </cell>
          <cell r="AE383">
            <v>1013628</v>
          </cell>
          <cell r="AF383">
            <v>0</v>
          </cell>
          <cell r="AG383">
            <v>0</v>
          </cell>
          <cell r="AH383">
            <v>1013628</v>
          </cell>
          <cell r="AI383">
            <v>0</v>
          </cell>
          <cell r="AJ383">
            <v>47040</v>
          </cell>
          <cell r="AK383">
            <v>1060668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1060668</v>
          </cell>
          <cell r="AR383">
            <v>670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BA383">
            <v>670</v>
          </cell>
          <cell r="BB383">
            <v>720</v>
          </cell>
          <cell r="BC383" t="str">
            <v>FRONTIER</v>
          </cell>
          <cell r="BD383">
            <v>1013628</v>
          </cell>
          <cell r="BE383">
            <v>889112</v>
          </cell>
          <cell r="BF383">
            <v>124516</v>
          </cell>
          <cell r="BG383">
            <v>81879</v>
          </cell>
          <cell r="BH383">
            <v>0</v>
          </cell>
          <cell r="BL383">
            <v>0</v>
          </cell>
          <cell r="BM383">
            <v>206395</v>
          </cell>
          <cell r="BN383">
            <v>143529.91832859893</v>
          </cell>
          <cell r="CA383">
            <v>670</v>
          </cell>
        </row>
        <row r="384">
          <cell r="A384">
            <v>672</v>
          </cell>
          <cell r="B384">
            <v>721</v>
          </cell>
          <cell r="C384" t="str">
            <v>GATEWAY</v>
          </cell>
          <cell r="D384">
            <v>3.0889043102783549</v>
          </cell>
          <cell r="E384">
            <v>59974</v>
          </cell>
          <cell r="F384">
            <v>0</v>
          </cell>
          <cell r="G384">
            <v>2897</v>
          </cell>
          <cell r="H384">
            <v>62871</v>
          </cell>
          <cell r="J384">
            <v>2897</v>
          </cell>
          <cell r="K384">
            <v>8841</v>
          </cell>
          <cell r="L384">
            <v>11738</v>
          </cell>
          <cell r="N384">
            <v>51133</v>
          </cell>
          <cell r="P384">
            <v>2897</v>
          </cell>
          <cell r="Q384">
            <v>0</v>
          </cell>
          <cell r="R384">
            <v>0</v>
          </cell>
          <cell r="S384">
            <v>8841</v>
          </cell>
          <cell r="T384">
            <v>11738</v>
          </cell>
          <cell r="V384">
            <v>15110.8</v>
          </cell>
          <cell r="Y384">
            <v>672</v>
          </cell>
          <cell r="Z384">
            <v>3.0889043102783549</v>
          </cell>
          <cell r="AA384">
            <v>0</v>
          </cell>
          <cell r="AD384">
            <v>0</v>
          </cell>
          <cell r="AE384">
            <v>59974</v>
          </cell>
          <cell r="AF384">
            <v>0</v>
          </cell>
          <cell r="AG384">
            <v>0</v>
          </cell>
          <cell r="AH384">
            <v>59974</v>
          </cell>
          <cell r="AI384">
            <v>0</v>
          </cell>
          <cell r="AJ384">
            <v>2897</v>
          </cell>
          <cell r="AK384">
            <v>62871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62871</v>
          </cell>
          <cell r="AR384">
            <v>672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BA384">
            <v>672</v>
          </cell>
          <cell r="BB384">
            <v>721</v>
          </cell>
          <cell r="BC384" t="str">
            <v>GATEWAY</v>
          </cell>
          <cell r="BD384">
            <v>59974</v>
          </cell>
          <cell r="BE384">
            <v>51133</v>
          </cell>
          <cell r="BF384">
            <v>8841</v>
          </cell>
          <cell r="BG384">
            <v>0</v>
          </cell>
          <cell r="BH384">
            <v>3372.8</v>
          </cell>
          <cell r="BL384">
            <v>0</v>
          </cell>
          <cell r="BM384">
            <v>12213.8</v>
          </cell>
          <cell r="BN384">
            <v>8841</v>
          </cell>
          <cell r="CA384">
            <v>672</v>
          </cell>
        </row>
        <row r="385">
          <cell r="A385">
            <v>673</v>
          </cell>
          <cell r="B385">
            <v>772</v>
          </cell>
          <cell r="C385" t="str">
            <v>GROTON DUNSTABLE</v>
          </cell>
          <cell r="D385">
            <v>43.273751784963764</v>
          </cell>
          <cell r="E385">
            <v>692688</v>
          </cell>
          <cell r="F385">
            <v>0</v>
          </cell>
          <cell r="G385">
            <v>40577</v>
          </cell>
          <cell r="H385">
            <v>733265</v>
          </cell>
          <cell r="J385">
            <v>40577</v>
          </cell>
          <cell r="K385">
            <v>18951</v>
          </cell>
          <cell r="L385">
            <v>59528</v>
          </cell>
          <cell r="N385">
            <v>673737</v>
          </cell>
          <cell r="P385">
            <v>40577</v>
          </cell>
          <cell r="Q385">
            <v>0</v>
          </cell>
          <cell r="R385">
            <v>0</v>
          </cell>
          <cell r="S385">
            <v>18951</v>
          </cell>
          <cell r="T385">
            <v>59528</v>
          </cell>
          <cell r="V385">
            <v>98797.200000000012</v>
          </cell>
          <cell r="Y385">
            <v>673</v>
          </cell>
          <cell r="Z385">
            <v>43.273751784963764</v>
          </cell>
          <cell r="AA385">
            <v>0</v>
          </cell>
          <cell r="AD385">
            <v>0</v>
          </cell>
          <cell r="AE385">
            <v>692688</v>
          </cell>
          <cell r="AF385">
            <v>0</v>
          </cell>
          <cell r="AG385">
            <v>0</v>
          </cell>
          <cell r="AH385">
            <v>692688</v>
          </cell>
          <cell r="AI385">
            <v>0</v>
          </cell>
          <cell r="AJ385">
            <v>40577</v>
          </cell>
          <cell r="AK385">
            <v>733265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733265</v>
          </cell>
          <cell r="AR385">
            <v>673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BA385">
            <v>673</v>
          </cell>
          <cell r="BB385">
            <v>772</v>
          </cell>
          <cell r="BC385" t="str">
            <v>GROTON DUNSTABLE</v>
          </cell>
          <cell r="BD385">
            <v>692688</v>
          </cell>
          <cell r="BE385">
            <v>673737</v>
          </cell>
          <cell r="BF385">
            <v>18951</v>
          </cell>
          <cell r="BG385">
            <v>0</v>
          </cell>
          <cell r="BH385">
            <v>39269.200000000004</v>
          </cell>
          <cell r="BL385">
            <v>0</v>
          </cell>
          <cell r="BM385">
            <v>58220.200000000004</v>
          </cell>
          <cell r="BN385">
            <v>18951</v>
          </cell>
          <cell r="CA385">
            <v>673</v>
          </cell>
        </row>
        <row r="386">
          <cell r="A386">
            <v>674</v>
          </cell>
          <cell r="B386">
            <v>764</v>
          </cell>
          <cell r="C386" t="str">
            <v>GILL MONTAGUE</v>
          </cell>
          <cell r="D386">
            <v>66.08771586836103</v>
          </cell>
          <cell r="E386">
            <v>1002670</v>
          </cell>
          <cell r="F386">
            <v>0</v>
          </cell>
          <cell r="G386">
            <v>61962</v>
          </cell>
          <cell r="H386">
            <v>1064632</v>
          </cell>
          <cell r="J386">
            <v>61962</v>
          </cell>
          <cell r="K386">
            <v>97416.984303337653</v>
          </cell>
          <cell r="L386">
            <v>159378.98430333764</v>
          </cell>
          <cell r="N386">
            <v>905253.01569666236</v>
          </cell>
          <cell r="P386">
            <v>61962</v>
          </cell>
          <cell r="Q386">
            <v>0</v>
          </cell>
          <cell r="R386">
            <v>0</v>
          </cell>
          <cell r="S386">
            <v>97416.984303337653</v>
          </cell>
          <cell r="T386">
            <v>159378.98430333764</v>
          </cell>
          <cell r="V386">
            <v>209168</v>
          </cell>
          <cell r="Y386">
            <v>674</v>
          </cell>
          <cell r="Z386">
            <v>66.08771586836103</v>
          </cell>
          <cell r="AA386">
            <v>0</v>
          </cell>
          <cell r="AD386">
            <v>0</v>
          </cell>
          <cell r="AE386">
            <v>1002670</v>
          </cell>
          <cell r="AF386">
            <v>0</v>
          </cell>
          <cell r="AG386">
            <v>0</v>
          </cell>
          <cell r="AH386">
            <v>1002670</v>
          </cell>
          <cell r="AI386">
            <v>0</v>
          </cell>
          <cell r="AJ386">
            <v>61962</v>
          </cell>
          <cell r="AK386">
            <v>1064632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1064632</v>
          </cell>
          <cell r="AR386">
            <v>674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BA386">
            <v>674</v>
          </cell>
          <cell r="BB386">
            <v>764</v>
          </cell>
          <cell r="BC386" t="str">
            <v>GILL MONTAGUE</v>
          </cell>
          <cell r="BD386">
            <v>1002670</v>
          </cell>
          <cell r="BE386">
            <v>920312</v>
          </cell>
          <cell r="BF386">
            <v>82358</v>
          </cell>
          <cell r="BG386">
            <v>64848</v>
          </cell>
          <cell r="BH386">
            <v>0</v>
          </cell>
          <cell r="BL386">
            <v>0</v>
          </cell>
          <cell r="BM386">
            <v>147206</v>
          </cell>
          <cell r="BN386">
            <v>97416.984303337653</v>
          </cell>
          <cell r="CA386">
            <v>674</v>
          </cell>
        </row>
        <row r="387">
          <cell r="A387">
            <v>675</v>
          </cell>
          <cell r="B387">
            <v>724</v>
          </cell>
          <cell r="C387" t="str">
            <v>HAMILTON WENHAM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V387">
            <v>6262.8</v>
          </cell>
          <cell r="Y387">
            <v>675</v>
          </cell>
          <cell r="AR387">
            <v>675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BA387">
            <v>675</v>
          </cell>
          <cell r="BB387">
            <v>724</v>
          </cell>
          <cell r="BC387" t="str">
            <v>HAMILTON WENHAM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6262.8</v>
          </cell>
          <cell r="BL387">
            <v>0</v>
          </cell>
          <cell r="BM387">
            <v>6262.8</v>
          </cell>
          <cell r="BN387">
            <v>0</v>
          </cell>
          <cell r="CA387">
            <v>675</v>
          </cell>
        </row>
        <row r="388">
          <cell r="A388">
            <v>680</v>
          </cell>
          <cell r="B388">
            <v>725</v>
          </cell>
          <cell r="C388" t="str">
            <v>HAMPDEN WILBRAHAM</v>
          </cell>
          <cell r="D388">
            <v>7.5340992623435357</v>
          </cell>
          <cell r="E388">
            <v>109157</v>
          </cell>
          <cell r="F388">
            <v>0</v>
          </cell>
          <cell r="G388">
            <v>7062</v>
          </cell>
          <cell r="H388">
            <v>116219</v>
          </cell>
          <cell r="J388">
            <v>7062</v>
          </cell>
          <cell r="K388">
            <v>7302</v>
          </cell>
          <cell r="L388">
            <v>14364</v>
          </cell>
          <cell r="N388">
            <v>101855</v>
          </cell>
          <cell r="P388">
            <v>7062</v>
          </cell>
          <cell r="Q388">
            <v>0</v>
          </cell>
          <cell r="R388">
            <v>0</v>
          </cell>
          <cell r="S388">
            <v>7302</v>
          </cell>
          <cell r="T388">
            <v>14364</v>
          </cell>
          <cell r="V388">
            <v>38037.600000000006</v>
          </cell>
          <cell r="Y388">
            <v>680</v>
          </cell>
          <cell r="Z388">
            <v>7.5340992623435357</v>
          </cell>
          <cell r="AA388">
            <v>0</v>
          </cell>
          <cell r="AD388">
            <v>0</v>
          </cell>
          <cell r="AE388">
            <v>109157</v>
          </cell>
          <cell r="AF388">
            <v>0</v>
          </cell>
          <cell r="AG388">
            <v>0</v>
          </cell>
          <cell r="AH388">
            <v>109157</v>
          </cell>
          <cell r="AI388">
            <v>0</v>
          </cell>
          <cell r="AJ388">
            <v>7062</v>
          </cell>
          <cell r="AK388">
            <v>116219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116219</v>
          </cell>
          <cell r="AR388">
            <v>680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BA388">
            <v>680</v>
          </cell>
          <cell r="BB388">
            <v>725</v>
          </cell>
          <cell r="BC388" t="str">
            <v>HAMPDEN WILBRAHAM</v>
          </cell>
          <cell r="BD388">
            <v>109157</v>
          </cell>
          <cell r="BE388">
            <v>101855</v>
          </cell>
          <cell r="BF388">
            <v>7302</v>
          </cell>
          <cell r="BG388">
            <v>0</v>
          </cell>
          <cell r="BH388">
            <v>23673.600000000002</v>
          </cell>
          <cell r="BL388">
            <v>0</v>
          </cell>
          <cell r="BM388">
            <v>30975.600000000002</v>
          </cell>
          <cell r="BN388">
            <v>7302</v>
          </cell>
          <cell r="CA388">
            <v>680</v>
          </cell>
        </row>
        <row r="389">
          <cell r="A389">
            <v>683</v>
          </cell>
          <cell r="B389">
            <v>726</v>
          </cell>
          <cell r="C389" t="str">
            <v>HAMPSHIRE</v>
          </cell>
          <cell r="D389">
            <v>19.428315110793655</v>
          </cell>
          <cell r="E389">
            <v>370272</v>
          </cell>
          <cell r="F389">
            <v>0</v>
          </cell>
          <cell r="G389">
            <v>18216</v>
          </cell>
          <cell r="H389">
            <v>388488</v>
          </cell>
          <cell r="J389">
            <v>18216</v>
          </cell>
          <cell r="K389">
            <v>44536</v>
          </cell>
          <cell r="L389">
            <v>62752</v>
          </cell>
          <cell r="N389">
            <v>325736</v>
          </cell>
          <cell r="P389">
            <v>18216</v>
          </cell>
          <cell r="Q389">
            <v>0</v>
          </cell>
          <cell r="R389">
            <v>0</v>
          </cell>
          <cell r="S389">
            <v>44536</v>
          </cell>
          <cell r="T389">
            <v>62752</v>
          </cell>
          <cell r="V389">
            <v>62752</v>
          </cell>
          <cell r="Y389">
            <v>683</v>
          </cell>
          <cell r="Z389">
            <v>19.428315110793655</v>
          </cell>
          <cell r="AA389">
            <v>0</v>
          </cell>
          <cell r="AD389">
            <v>0</v>
          </cell>
          <cell r="AE389">
            <v>370272</v>
          </cell>
          <cell r="AF389">
            <v>0</v>
          </cell>
          <cell r="AG389">
            <v>0</v>
          </cell>
          <cell r="AH389">
            <v>370272</v>
          </cell>
          <cell r="AI389">
            <v>0</v>
          </cell>
          <cell r="AJ389">
            <v>18216</v>
          </cell>
          <cell r="AK389">
            <v>388488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388488</v>
          </cell>
          <cell r="AR389">
            <v>683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BA389">
            <v>683</v>
          </cell>
          <cell r="BB389">
            <v>726</v>
          </cell>
          <cell r="BC389" t="str">
            <v>HAMPSHIRE</v>
          </cell>
          <cell r="BD389">
            <v>370272</v>
          </cell>
          <cell r="BE389">
            <v>325736</v>
          </cell>
          <cell r="BF389">
            <v>44536</v>
          </cell>
          <cell r="BG389">
            <v>0</v>
          </cell>
          <cell r="BH389">
            <v>0</v>
          </cell>
          <cell r="BL389">
            <v>0</v>
          </cell>
          <cell r="BM389">
            <v>44536</v>
          </cell>
          <cell r="BN389">
            <v>44536</v>
          </cell>
          <cell r="CA389">
            <v>683</v>
          </cell>
        </row>
        <row r="390">
          <cell r="A390">
            <v>685</v>
          </cell>
          <cell r="B390">
            <v>727</v>
          </cell>
          <cell r="C390" t="str">
            <v>HAWLEMONT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V390">
            <v>0</v>
          </cell>
          <cell r="Y390">
            <v>685</v>
          </cell>
          <cell r="AR390">
            <v>685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BA390">
            <v>685</v>
          </cell>
          <cell r="BB390">
            <v>727</v>
          </cell>
          <cell r="BC390" t="str">
            <v>HAWLEMONT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L390">
            <v>0</v>
          </cell>
          <cell r="BM390">
            <v>0</v>
          </cell>
          <cell r="BN390">
            <v>0</v>
          </cell>
          <cell r="CA390">
            <v>685</v>
          </cell>
        </row>
        <row r="391">
          <cell r="A391">
            <v>690</v>
          </cell>
          <cell r="B391">
            <v>728</v>
          </cell>
          <cell r="C391" t="str">
            <v>KING PHILIP</v>
          </cell>
          <cell r="D391">
            <v>14.596338197635321</v>
          </cell>
          <cell r="E391">
            <v>210910</v>
          </cell>
          <cell r="F391">
            <v>0</v>
          </cell>
          <cell r="G391">
            <v>13690</v>
          </cell>
          <cell r="H391">
            <v>224600</v>
          </cell>
          <cell r="J391">
            <v>13690</v>
          </cell>
          <cell r="K391">
            <v>19421.312871191283</v>
          </cell>
          <cell r="L391">
            <v>33111.312871191287</v>
          </cell>
          <cell r="N391">
            <v>191488.6871288087</v>
          </cell>
          <cell r="P391">
            <v>13690</v>
          </cell>
          <cell r="Q391">
            <v>0</v>
          </cell>
          <cell r="R391">
            <v>0</v>
          </cell>
          <cell r="S391">
            <v>19421.312871191283</v>
          </cell>
          <cell r="T391">
            <v>33111.312871191287</v>
          </cell>
          <cell r="V391">
            <v>44905.8</v>
          </cell>
          <cell r="Y391">
            <v>690</v>
          </cell>
          <cell r="Z391">
            <v>14.596338197635321</v>
          </cell>
          <cell r="AA391">
            <v>0</v>
          </cell>
          <cell r="AD391">
            <v>0</v>
          </cell>
          <cell r="AE391">
            <v>210910</v>
          </cell>
          <cell r="AF391">
            <v>0</v>
          </cell>
          <cell r="AG391">
            <v>0</v>
          </cell>
          <cell r="AH391">
            <v>210910</v>
          </cell>
          <cell r="AI391">
            <v>0</v>
          </cell>
          <cell r="AJ391">
            <v>13690</v>
          </cell>
          <cell r="AK391">
            <v>224600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224600</v>
          </cell>
          <cell r="AR391">
            <v>690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BA391">
            <v>690</v>
          </cell>
          <cell r="BB391">
            <v>728</v>
          </cell>
          <cell r="BC391" t="str">
            <v>KING PHILIP</v>
          </cell>
          <cell r="BD391">
            <v>210910</v>
          </cell>
          <cell r="BE391">
            <v>195056</v>
          </cell>
          <cell r="BF391">
            <v>15854</v>
          </cell>
          <cell r="BG391">
            <v>15361.8</v>
          </cell>
          <cell r="BH391">
            <v>0</v>
          </cell>
          <cell r="BL391">
            <v>0</v>
          </cell>
          <cell r="BM391">
            <v>31215.8</v>
          </cell>
          <cell r="BN391">
            <v>19421.312871191283</v>
          </cell>
          <cell r="CA391">
            <v>690</v>
          </cell>
        </row>
        <row r="392">
          <cell r="A392">
            <v>695</v>
          </cell>
          <cell r="B392">
            <v>729</v>
          </cell>
          <cell r="C392" t="str">
            <v>LINCOLN SUDBURY</v>
          </cell>
          <cell r="D392">
            <v>4.0213438797209591</v>
          </cell>
          <cell r="E392">
            <v>71684</v>
          </cell>
          <cell r="F392">
            <v>0</v>
          </cell>
          <cell r="G392">
            <v>3768</v>
          </cell>
          <cell r="H392">
            <v>75452</v>
          </cell>
          <cell r="J392">
            <v>3768</v>
          </cell>
          <cell r="K392">
            <v>6774.5560022400823</v>
          </cell>
          <cell r="L392">
            <v>10542.556002240082</v>
          </cell>
          <cell r="N392">
            <v>64909.443997759918</v>
          </cell>
          <cell r="P392">
            <v>3768</v>
          </cell>
          <cell r="Q392">
            <v>0</v>
          </cell>
          <cell r="R392">
            <v>0</v>
          </cell>
          <cell r="S392">
            <v>6774.5560022400823</v>
          </cell>
          <cell r="T392">
            <v>10542.556002240082</v>
          </cell>
          <cell r="V392">
            <v>34344.199999999997</v>
          </cell>
          <cell r="Y392">
            <v>695</v>
          </cell>
          <cell r="Z392">
            <v>4.0213438797209591</v>
          </cell>
          <cell r="AA392">
            <v>0</v>
          </cell>
          <cell r="AD392">
            <v>0</v>
          </cell>
          <cell r="AE392">
            <v>71684</v>
          </cell>
          <cell r="AF392">
            <v>0</v>
          </cell>
          <cell r="AG392">
            <v>0</v>
          </cell>
          <cell r="AH392">
            <v>71684</v>
          </cell>
          <cell r="AI392">
            <v>0</v>
          </cell>
          <cell r="AJ392">
            <v>3768</v>
          </cell>
          <cell r="AK392">
            <v>75452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75452</v>
          </cell>
          <cell r="AR392">
            <v>695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BA392">
            <v>695</v>
          </cell>
          <cell r="BB392">
            <v>729</v>
          </cell>
          <cell r="BC392" t="str">
            <v>LINCOLN SUDBURY</v>
          </cell>
          <cell r="BD392">
            <v>71684</v>
          </cell>
          <cell r="BE392">
            <v>69794</v>
          </cell>
          <cell r="BF392">
            <v>1890</v>
          </cell>
          <cell r="BG392">
            <v>21034.2</v>
          </cell>
          <cell r="BH392">
            <v>7652</v>
          </cell>
          <cell r="BL392">
            <v>0</v>
          </cell>
          <cell r="BM392">
            <v>30576.2</v>
          </cell>
          <cell r="BN392">
            <v>6774.5560022400823</v>
          </cell>
          <cell r="CA392">
            <v>695</v>
          </cell>
        </row>
        <row r="393">
          <cell r="A393">
            <v>698</v>
          </cell>
          <cell r="B393">
            <v>698</v>
          </cell>
          <cell r="C393" t="str">
            <v>MANCHESTER ESSEX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V393">
            <v>6666</v>
          </cell>
          <cell r="Y393">
            <v>698</v>
          </cell>
          <cell r="AR393">
            <v>698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BA393">
            <v>698</v>
          </cell>
          <cell r="BB393">
            <v>698</v>
          </cell>
          <cell r="BC393" t="str">
            <v>MANCHESTER ESSEX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6666</v>
          </cell>
          <cell r="BL393">
            <v>0</v>
          </cell>
          <cell r="BM393">
            <v>6666</v>
          </cell>
          <cell r="BN393">
            <v>0</v>
          </cell>
          <cell r="CA393">
            <v>698</v>
          </cell>
        </row>
        <row r="394">
          <cell r="A394">
            <v>700</v>
          </cell>
          <cell r="B394">
            <v>731</v>
          </cell>
          <cell r="C394" t="str">
            <v>MARTHAS VINEYARD</v>
          </cell>
          <cell r="D394">
            <v>28.255813953488374</v>
          </cell>
          <cell r="E394">
            <v>760336</v>
          </cell>
          <cell r="F394">
            <v>0</v>
          </cell>
          <cell r="G394">
            <v>26496</v>
          </cell>
          <cell r="H394">
            <v>786832</v>
          </cell>
          <cell r="J394">
            <v>26496</v>
          </cell>
          <cell r="K394">
            <v>40570</v>
          </cell>
          <cell r="L394">
            <v>67066</v>
          </cell>
          <cell r="N394">
            <v>719766</v>
          </cell>
          <cell r="P394">
            <v>26496</v>
          </cell>
          <cell r="Q394">
            <v>0</v>
          </cell>
          <cell r="R394">
            <v>0</v>
          </cell>
          <cell r="S394">
            <v>40570</v>
          </cell>
          <cell r="T394">
            <v>67066</v>
          </cell>
          <cell r="V394">
            <v>116262</v>
          </cell>
          <cell r="Y394">
            <v>700</v>
          </cell>
          <cell r="Z394">
            <v>28.255813953488374</v>
          </cell>
          <cell r="AA394">
            <v>0</v>
          </cell>
          <cell r="AD394">
            <v>0</v>
          </cell>
          <cell r="AE394">
            <v>760336</v>
          </cell>
          <cell r="AF394">
            <v>0</v>
          </cell>
          <cell r="AG394">
            <v>0</v>
          </cell>
          <cell r="AH394">
            <v>760336</v>
          </cell>
          <cell r="AI394">
            <v>0</v>
          </cell>
          <cell r="AJ394">
            <v>26496</v>
          </cell>
          <cell r="AK394">
            <v>786832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786832</v>
          </cell>
          <cell r="AR394">
            <v>700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BA394">
            <v>700</v>
          </cell>
          <cell r="BB394">
            <v>731</v>
          </cell>
          <cell r="BC394" t="str">
            <v>MARTHAS VINEYARD</v>
          </cell>
          <cell r="BD394">
            <v>760336</v>
          </cell>
          <cell r="BE394">
            <v>719766</v>
          </cell>
          <cell r="BF394">
            <v>40570</v>
          </cell>
          <cell r="BG394">
            <v>0</v>
          </cell>
          <cell r="BH394">
            <v>49196</v>
          </cell>
          <cell r="BL394">
            <v>0</v>
          </cell>
          <cell r="BM394">
            <v>89766</v>
          </cell>
          <cell r="BN394">
            <v>40570</v>
          </cell>
          <cell r="CA394">
            <v>700</v>
          </cell>
        </row>
        <row r="395">
          <cell r="A395">
            <v>705</v>
          </cell>
          <cell r="B395">
            <v>732</v>
          </cell>
          <cell r="C395" t="str">
            <v>MASCONOMET</v>
          </cell>
          <cell r="D395">
            <v>2.0536159600997506</v>
          </cell>
          <cell r="E395">
            <v>33468</v>
          </cell>
          <cell r="F395">
            <v>0</v>
          </cell>
          <cell r="G395">
            <v>1928</v>
          </cell>
          <cell r="H395">
            <v>35396</v>
          </cell>
          <cell r="J395">
            <v>1928</v>
          </cell>
          <cell r="K395">
            <v>2516</v>
          </cell>
          <cell r="L395">
            <v>4444</v>
          </cell>
          <cell r="N395">
            <v>30952</v>
          </cell>
          <cell r="P395">
            <v>1928</v>
          </cell>
          <cell r="Q395">
            <v>0</v>
          </cell>
          <cell r="R395">
            <v>0</v>
          </cell>
          <cell r="S395">
            <v>2516</v>
          </cell>
          <cell r="T395">
            <v>4444</v>
          </cell>
          <cell r="V395">
            <v>4444</v>
          </cell>
          <cell r="Y395">
            <v>705</v>
          </cell>
          <cell r="Z395">
            <v>2.0536159600997506</v>
          </cell>
          <cell r="AA395">
            <v>0</v>
          </cell>
          <cell r="AD395">
            <v>0</v>
          </cell>
          <cell r="AE395">
            <v>33468</v>
          </cell>
          <cell r="AF395">
            <v>0</v>
          </cell>
          <cell r="AG395">
            <v>0</v>
          </cell>
          <cell r="AH395">
            <v>33468</v>
          </cell>
          <cell r="AI395">
            <v>0</v>
          </cell>
          <cell r="AJ395">
            <v>1928</v>
          </cell>
          <cell r="AK395">
            <v>35396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35396</v>
          </cell>
          <cell r="AR395">
            <v>705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BA395">
            <v>705</v>
          </cell>
          <cell r="BB395">
            <v>732</v>
          </cell>
          <cell r="BC395" t="str">
            <v>MASCONOMET</v>
          </cell>
          <cell r="BD395">
            <v>33468</v>
          </cell>
          <cell r="BE395">
            <v>30952</v>
          </cell>
          <cell r="BF395">
            <v>2516</v>
          </cell>
          <cell r="BG395">
            <v>0</v>
          </cell>
          <cell r="BH395">
            <v>0</v>
          </cell>
          <cell r="BL395">
            <v>0</v>
          </cell>
          <cell r="BM395">
            <v>2516</v>
          </cell>
          <cell r="BN395">
            <v>2516</v>
          </cell>
          <cell r="CA395">
            <v>705</v>
          </cell>
        </row>
        <row r="396">
          <cell r="A396">
            <v>710</v>
          </cell>
          <cell r="B396">
            <v>733</v>
          </cell>
          <cell r="C396" t="str">
            <v>MENDON UPTON</v>
          </cell>
          <cell r="D396">
            <v>12.411056549976244</v>
          </cell>
          <cell r="E396">
            <v>187784</v>
          </cell>
          <cell r="F396">
            <v>0</v>
          </cell>
          <cell r="G396">
            <v>11634</v>
          </cell>
          <cell r="H396">
            <v>199418</v>
          </cell>
          <cell r="J396">
            <v>11634</v>
          </cell>
          <cell r="K396">
            <v>34110.966735426686</v>
          </cell>
          <cell r="L396">
            <v>45744.966735426686</v>
          </cell>
          <cell r="N396">
            <v>153673.03326457331</v>
          </cell>
          <cell r="P396">
            <v>11634</v>
          </cell>
          <cell r="Q396">
            <v>0</v>
          </cell>
          <cell r="R396">
            <v>0</v>
          </cell>
          <cell r="S396">
            <v>34110.966735426686</v>
          </cell>
          <cell r="T396">
            <v>45744.966735426686</v>
          </cell>
          <cell r="V396">
            <v>81908.799999999988</v>
          </cell>
          <cell r="Y396">
            <v>710</v>
          </cell>
          <cell r="Z396">
            <v>12.411056549976244</v>
          </cell>
          <cell r="AA396">
            <v>0</v>
          </cell>
          <cell r="AD396">
            <v>0</v>
          </cell>
          <cell r="AE396">
            <v>187784</v>
          </cell>
          <cell r="AF396">
            <v>0</v>
          </cell>
          <cell r="AG396">
            <v>0</v>
          </cell>
          <cell r="AH396">
            <v>187784</v>
          </cell>
          <cell r="AI396">
            <v>0</v>
          </cell>
          <cell r="AJ396">
            <v>11634</v>
          </cell>
          <cell r="AK396">
            <v>199418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199418</v>
          </cell>
          <cell r="AR396">
            <v>710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BA396">
            <v>710</v>
          </cell>
          <cell r="BB396">
            <v>733</v>
          </cell>
          <cell r="BC396" t="str">
            <v>MENDON UPTON</v>
          </cell>
          <cell r="BD396">
            <v>187784</v>
          </cell>
          <cell r="BE396">
            <v>164611</v>
          </cell>
          <cell r="BF396">
            <v>23173</v>
          </cell>
          <cell r="BG396">
            <v>47101.799999999996</v>
          </cell>
          <cell r="BH396">
            <v>0</v>
          </cell>
          <cell r="BL396">
            <v>0</v>
          </cell>
          <cell r="BM396">
            <v>70274.799999999988</v>
          </cell>
          <cell r="BN396">
            <v>34110.966735426686</v>
          </cell>
          <cell r="CA396">
            <v>710</v>
          </cell>
        </row>
        <row r="397">
          <cell r="A397">
            <v>712</v>
          </cell>
          <cell r="B397">
            <v>811</v>
          </cell>
          <cell r="C397" t="str">
            <v>MONOMOY</v>
          </cell>
          <cell r="D397">
            <v>65.237668973286134</v>
          </cell>
          <cell r="E397">
            <v>1186571</v>
          </cell>
          <cell r="F397">
            <v>0</v>
          </cell>
          <cell r="G397">
            <v>61167</v>
          </cell>
          <cell r="H397">
            <v>1247738</v>
          </cell>
          <cell r="J397">
            <v>61167</v>
          </cell>
          <cell r="K397">
            <v>56213</v>
          </cell>
          <cell r="L397">
            <v>117380</v>
          </cell>
          <cell r="N397">
            <v>1130358</v>
          </cell>
          <cell r="P397">
            <v>61167</v>
          </cell>
          <cell r="Q397">
            <v>0</v>
          </cell>
          <cell r="R397">
            <v>0</v>
          </cell>
          <cell r="S397">
            <v>56213</v>
          </cell>
          <cell r="T397">
            <v>117380</v>
          </cell>
          <cell r="V397">
            <v>179849.60000000001</v>
          </cell>
          <cell r="Y397">
            <v>712</v>
          </cell>
          <cell r="Z397">
            <v>65.237668973286134</v>
          </cell>
          <cell r="AA397">
            <v>0</v>
          </cell>
          <cell r="AD397">
            <v>0</v>
          </cell>
          <cell r="AE397">
            <v>1186571</v>
          </cell>
          <cell r="AF397">
            <v>0</v>
          </cell>
          <cell r="AG397">
            <v>0</v>
          </cell>
          <cell r="AH397">
            <v>1186571</v>
          </cell>
          <cell r="AI397">
            <v>0</v>
          </cell>
          <cell r="AJ397">
            <v>61167</v>
          </cell>
          <cell r="AK397">
            <v>1247738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1247738</v>
          </cell>
          <cell r="AR397">
            <v>712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BA397">
            <v>712</v>
          </cell>
          <cell r="BB397">
            <v>811</v>
          </cell>
          <cell r="BC397" t="str">
            <v>MONOMOY</v>
          </cell>
          <cell r="BD397">
            <v>1186571</v>
          </cell>
          <cell r="BE397">
            <v>1130358</v>
          </cell>
          <cell r="BF397">
            <v>56213</v>
          </cell>
          <cell r="BG397">
            <v>0</v>
          </cell>
          <cell r="BH397">
            <v>62469.600000000006</v>
          </cell>
          <cell r="BL397">
            <v>0</v>
          </cell>
          <cell r="BM397">
            <v>118682.6</v>
          </cell>
          <cell r="BN397">
            <v>56213</v>
          </cell>
          <cell r="CA397">
            <v>712</v>
          </cell>
        </row>
        <row r="398">
          <cell r="A398">
            <v>715</v>
          </cell>
          <cell r="B398">
            <v>736</v>
          </cell>
          <cell r="C398" t="str">
            <v>MOUNT GREYLOCK</v>
          </cell>
          <cell r="D398">
            <v>7.8064516129032269</v>
          </cell>
          <cell r="E398">
            <v>162302</v>
          </cell>
          <cell r="F398">
            <v>0</v>
          </cell>
          <cell r="G398">
            <v>7322</v>
          </cell>
          <cell r="H398">
            <v>169624</v>
          </cell>
          <cell r="J398">
            <v>7322</v>
          </cell>
          <cell r="K398">
            <v>0</v>
          </cell>
          <cell r="L398">
            <v>7322</v>
          </cell>
          <cell r="N398">
            <v>162302</v>
          </cell>
          <cell r="P398">
            <v>7322</v>
          </cell>
          <cell r="Q398">
            <v>0</v>
          </cell>
          <cell r="R398">
            <v>0</v>
          </cell>
          <cell r="S398">
            <v>0</v>
          </cell>
          <cell r="T398">
            <v>7322</v>
          </cell>
          <cell r="V398">
            <v>7322</v>
          </cell>
          <cell r="Y398">
            <v>715</v>
          </cell>
          <cell r="Z398">
            <v>7.8064516129032269</v>
          </cell>
          <cell r="AA398">
            <v>0</v>
          </cell>
          <cell r="AD398">
            <v>0</v>
          </cell>
          <cell r="AE398">
            <v>162302</v>
          </cell>
          <cell r="AF398">
            <v>0</v>
          </cell>
          <cell r="AG398">
            <v>0</v>
          </cell>
          <cell r="AH398">
            <v>162302</v>
          </cell>
          <cell r="AI398">
            <v>0</v>
          </cell>
          <cell r="AJ398">
            <v>7322</v>
          </cell>
          <cell r="AK398">
            <v>169624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169624</v>
          </cell>
          <cell r="AR398">
            <v>715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BA398">
            <v>715</v>
          </cell>
          <cell r="BB398">
            <v>736</v>
          </cell>
          <cell r="BC398" t="str">
            <v>MOUNT GREYLOCK</v>
          </cell>
          <cell r="BD398">
            <v>162302</v>
          </cell>
          <cell r="BE398">
            <v>167632</v>
          </cell>
          <cell r="BF398">
            <v>0</v>
          </cell>
          <cell r="BG398">
            <v>0</v>
          </cell>
          <cell r="BH398">
            <v>0</v>
          </cell>
          <cell r="BL398">
            <v>0</v>
          </cell>
          <cell r="BM398">
            <v>0</v>
          </cell>
          <cell r="BN398">
            <v>0</v>
          </cell>
          <cell r="CA398">
            <v>715</v>
          </cell>
        </row>
        <row r="399">
          <cell r="A399">
            <v>717</v>
          </cell>
          <cell r="B399">
            <v>734</v>
          </cell>
          <cell r="C399" t="str">
            <v>MOHAWK TRAIL</v>
          </cell>
          <cell r="D399">
            <v>45.618395940976576</v>
          </cell>
          <cell r="E399">
            <v>822456</v>
          </cell>
          <cell r="F399">
            <v>0</v>
          </cell>
          <cell r="G399">
            <v>42774</v>
          </cell>
          <cell r="H399">
            <v>865230</v>
          </cell>
          <cell r="J399">
            <v>42774</v>
          </cell>
          <cell r="K399">
            <v>27029.582999695031</v>
          </cell>
          <cell r="L399">
            <v>69803.582999695034</v>
          </cell>
          <cell r="N399">
            <v>795426.41700030491</v>
          </cell>
          <cell r="P399">
            <v>42774</v>
          </cell>
          <cell r="Q399">
            <v>0</v>
          </cell>
          <cell r="R399">
            <v>0</v>
          </cell>
          <cell r="S399">
            <v>27029.582999695031</v>
          </cell>
          <cell r="T399">
            <v>69803.582999695034</v>
          </cell>
          <cell r="V399">
            <v>86624.200000000012</v>
          </cell>
          <cell r="Y399">
            <v>717</v>
          </cell>
          <cell r="Z399">
            <v>45.618395940976576</v>
          </cell>
          <cell r="AA399">
            <v>0</v>
          </cell>
          <cell r="AD399">
            <v>0</v>
          </cell>
          <cell r="AE399">
            <v>822456</v>
          </cell>
          <cell r="AF399">
            <v>0</v>
          </cell>
          <cell r="AG399">
            <v>0</v>
          </cell>
          <cell r="AH399">
            <v>822456</v>
          </cell>
          <cell r="AI399">
            <v>0</v>
          </cell>
          <cell r="AJ399">
            <v>42774</v>
          </cell>
          <cell r="AK399">
            <v>865230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865230</v>
          </cell>
          <cell r="AR399">
            <v>717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BA399">
            <v>717</v>
          </cell>
          <cell r="BB399">
            <v>734</v>
          </cell>
          <cell r="BC399" t="str">
            <v>MOHAWK TRAIL</v>
          </cell>
          <cell r="BD399">
            <v>822456</v>
          </cell>
          <cell r="BE399">
            <v>797436</v>
          </cell>
          <cell r="BF399">
            <v>25020</v>
          </cell>
          <cell r="BG399">
            <v>8653.7999999999993</v>
          </cell>
          <cell r="BH399">
            <v>10176.400000000001</v>
          </cell>
          <cell r="BL399">
            <v>0</v>
          </cell>
          <cell r="BM399">
            <v>43850.200000000004</v>
          </cell>
          <cell r="BN399">
            <v>27029.582999695031</v>
          </cell>
          <cell r="CA399">
            <v>717</v>
          </cell>
        </row>
        <row r="400">
          <cell r="A400">
            <v>720</v>
          </cell>
          <cell r="B400">
            <v>737</v>
          </cell>
          <cell r="C400" t="str">
            <v>NARRAGANSETT</v>
          </cell>
          <cell r="D400">
            <v>8.500514421541844</v>
          </cell>
          <cell r="E400">
            <v>128502</v>
          </cell>
          <cell r="F400">
            <v>0</v>
          </cell>
          <cell r="G400">
            <v>7968</v>
          </cell>
          <cell r="H400">
            <v>136470</v>
          </cell>
          <cell r="J400">
            <v>7968</v>
          </cell>
          <cell r="K400">
            <v>19818</v>
          </cell>
          <cell r="L400">
            <v>27786</v>
          </cell>
          <cell r="N400">
            <v>108684</v>
          </cell>
          <cell r="P400">
            <v>7968</v>
          </cell>
          <cell r="Q400">
            <v>0</v>
          </cell>
          <cell r="R400">
            <v>0</v>
          </cell>
          <cell r="S400">
            <v>19818</v>
          </cell>
          <cell r="T400">
            <v>27786</v>
          </cell>
          <cell r="V400">
            <v>43488</v>
          </cell>
          <cell r="Y400">
            <v>720</v>
          </cell>
          <cell r="Z400">
            <v>8.500514421541844</v>
          </cell>
          <cell r="AA400">
            <v>0</v>
          </cell>
          <cell r="AD400">
            <v>0</v>
          </cell>
          <cell r="AE400">
            <v>128502</v>
          </cell>
          <cell r="AF400">
            <v>0</v>
          </cell>
          <cell r="AG400">
            <v>0</v>
          </cell>
          <cell r="AH400">
            <v>128502</v>
          </cell>
          <cell r="AI400">
            <v>0</v>
          </cell>
          <cell r="AJ400">
            <v>7968</v>
          </cell>
          <cell r="AK400">
            <v>136470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136470</v>
          </cell>
          <cell r="AR400">
            <v>720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BA400">
            <v>720</v>
          </cell>
          <cell r="BB400">
            <v>737</v>
          </cell>
          <cell r="BC400" t="str">
            <v>NARRAGANSETT</v>
          </cell>
          <cell r="BD400">
            <v>128502</v>
          </cell>
          <cell r="BE400">
            <v>108684</v>
          </cell>
          <cell r="BF400">
            <v>19818</v>
          </cell>
          <cell r="BG400">
            <v>0</v>
          </cell>
          <cell r="BH400">
            <v>15702</v>
          </cell>
          <cell r="BL400">
            <v>0</v>
          </cell>
          <cell r="BM400">
            <v>35520</v>
          </cell>
          <cell r="BN400">
            <v>19818</v>
          </cell>
          <cell r="CA400">
            <v>720</v>
          </cell>
        </row>
        <row r="401">
          <cell r="A401">
            <v>725</v>
          </cell>
          <cell r="B401">
            <v>738</v>
          </cell>
          <cell r="C401" t="str">
            <v>NASHOBA</v>
          </cell>
          <cell r="D401">
            <v>34.203021029822139</v>
          </cell>
          <cell r="E401">
            <v>492782</v>
          </cell>
          <cell r="F401">
            <v>0</v>
          </cell>
          <cell r="G401">
            <v>32074</v>
          </cell>
          <cell r="H401">
            <v>524856</v>
          </cell>
          <cell r="J401">
            <v>32074</v>
          </cell>
          <cell r="K401">
            <v>21453.994555790436</v>
          </cell>
          <cell r="L401">
            <v>53527.994555790436</v>
          </cell>
          <cell r="N401">
            <v>471328.00544420956</v>
          </cell>
          <cell r="P401">
            <v>32074</v>
          </cell>
          <cell r="Q401">
            <v>0</v>
          </cell>
          <cell r="R401">
            <v>0</v>
          </cell>
          <cell r="S401">
            <v>21453.994555790436</v>
          </cell>
          <cell r="T401">
            <v>53527.994555790436</v>
          </cell>
          <cell r="V401">
            <v>87774.8</v>
          </cell>
          <cell r="Y401">
            <v>725</v>
          </cell>
          <cell r="Z401">
            <v>34.203021029822139</v>
          </cell>
          <cell r="AA401">
            <v>0</v>
          </cell>
          <cell r="AD401">
            <v>0</v>
          </cell>
          <cell r="AE401">
            <v>492782</v>
          </cell>
          <cell r="AF401">
            <v>0</v>
          </cell>
          <cell r="AG401">
            <v>0</v>
          </cell>
          <cell r="AH401">
            <v>492782</v>
          </cell>
          <cell r="AI401">
            <v>0</v>
          </cell>
          <cell r="AJ401">
            <v>32074</v>
          </cell>
          <cell r="AK401">
            <v>524856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524856</v>
          </cell>
          <cell r="AR401">
            <v>725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BA401">
            <v>725</v>
          </cell>
          <cell r="BB401">
            <v>738</v>
          </cell>
          <cell r="BC401" t="str">
            <v>NASHOBA</v>
          </cell>
          <cell r="BD401">
            <v>492782</v>
          </cell>
          <cell r="BE401">
            <v>479933</v>
          </cell>
          <cell r="BF401">
            <v>12849</v>
          </cell>
          <cell r="BG401">
            <v>37055.4</v>
          </cell>
          <cell r="BH401">
            <v>5796.4000000000005</v>
          </cell>
          <cell r="BL401">
            <v>0</v>
          </cell>
          <cell r="BM401">
            <v>55700.800000000003</v>
          </cell>
          <cell r="BN401">
            <v>21453.994555790436</v>
          </cell>
          <cell r="CA401">
            <v>725</v>
          </cell>
        </row>
        <row r="402">
          <cell r="A402">
            <v>728</v>
          </cell>
          <cell r="B402">
            <v>787</v>
          </cell>
          <cell r="C402" t="str">
            <v>NEW SALEM WENDELL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V402">
            <v>0</v>
          </cell>
          <cell r="Y402">
            <v>728</v>
          </cell>
          <cell r="AR402">
            <v>728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BA402">
            <v>728</v>
          </cell>
          <cell r="BB402">
            <v>787</v>
          </cell>
          <cell r="BC402" t="str">
            <v>NEW SALEM WENDELL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L402">
            <v>0</v>
          </cell>
          <cell r="BM402">
            <v>0</v>
          </cell>
          <cell r="BN402">
            <v>0</v>
          </cell>
          <cell r="CA402">
            <v>728</v>
          </cell>
        </row>
        <row r="403">
          <cell r="A403">
            <v>730</v>
          </cell>
          <cell r="B403">
            <v>741</v>
          </cell>
          <cell r="C403" t="str">
            <v>NORTHBORO SOUTHBORO</v>
          </cell>
          <cell r="D403">
            <v>9.0324787934430333</v>
          </cell>
          <cell r="E403">
            <v>147324</v>
          </cell>
          <cell r="F403">
            <v>0</v>
          </cell>
          <cell r="G403">
            <v>8468</v>
          </cell>
          <cell r="H403">
            <v>155792</v>
          </cell>
          <cell r="J403">
            <v>8468</v>
          </cell>
          <cell r="K403">
            <v>15920</v>
          </cell>
          <cell r="L403">
            <v>24388</v>
          </cell>
          <cell r="N403">
            <v>131404</v>
          </cell>
          <cell r="P403">
            <v>8468</v>
          </cell>
          <cell r="Q403">
            <v>0</v>
          </cell>
          <cell r="R403">
            <v>0</v>
          </cell>
          <cell r="S403">
            <v>15920</v>
          </cell>
          <cell r="T403">
            <v>24388</v>
          </cell>
          <cell r="V403">
            <v>24388</v>
          </cell>
          <cell r="Y403">
            <v>730</v>
          </cell>
          <cell r="Z403">
            <v>9.0324787934430333</v>
          </cell>
          <cell r="AA403">
            <v>0</v>
          </cell>
          <cell r="AD403">
            <v>0</v>
          </cell>
          <cell r="AE403">
            <v>147324</v>
          </cell>
          <cell r="AF403">
            <v>0</v>
          </cell>
          <cell r="AG403">
            <v>0</v>
          </cell>
          <cell r="AH403">
            <v>147324</v>
          </cell>
          <cell r="AI403">
            <v>0</v>
          </cell>
          <cell r="AJ403">
            <v>8468</v>
          </cell>
          <cell r="AK403">
            <v>155792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155792</v>
          </cell>
          <cell r="AR403">
            <v>730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BA403">
            <v>730</v>
          </cell>
          <cell r="BB403">
            <v>741</v>
          </cell>
          <cell r="BC403" t="str">
            <v>NORTHBORO SOUTHBORO</v>
          </cell>
          <cell r="BD403">
            <v>147324</v>
          </cell>
          <cell r="BE403">
            <v>131404</v>
          </cell>
          <cell r="BF403">
            <v>15920</v>
          </cell>
          <cell r="BG403">
            <v>0</v>
          </cell>
          <cell r="BH403">
            <v>0</v>
          </cell>
          <cell r="BL403">
            <v>0</v>
          </cell>
          <cell r="BM403">
            <v>15920</v>
          </cell>
          <cell r="BN403">
            <v>15920</v>
          </cell>
          <cell r="CA403">
            <v>730</v>
          </cell>
        </row>
        <row r="404">
          <cell r="A404">
            <v>735</v>
          </cell>
          <cell r="B404">
            <v>740</v>
          </cell>
          <cell r="C404" t="str">
            <v>NORTH MIDDLESEX</v>
          </cell>
          <cell r="D404">
            <v>57.41265807852902</v>
          </cell>
          <cell r="E404">
            <v>876278</v>
          </cell>
          <cell r="F404">
            <v>0</v>
          </cell>
          <cell r="G404">
            <v>53827</v>
          </cell>
          <cell r="H404">
            <v>930105</v>
          </cell>
          <cell r="J404">
            <v>53827</v>
          </cell>
          <cell r="K404">
            <v>73782</v>
          </cell>
          <cell r="L404">
            <v>127609</v>
          </cell>
          <cell r="N404">
            <v>802496</v>
          </cell>
          <cell r="P404">
            <v>53827</v>
          </cell>
          <cell r="Q404">
            <v>0</v>
          </cell>
          <cell r="R404">
            <v>0</v>
          </cell>
          <cell r="S404">
            <v>73782</v>
          </cell>
          <cell r="T404">
            <v>127609</v>
          </cell>
          <cell r="V404">
            <v>140758.6</v>
          </cell>
          <cell r="Y404">
            <v>735</v>
          </cell>
          <cell r="Z404">
            <v>57.41265807852902</v>
          </cell>
          <cell r="AA404">
            <v>0</v>
          </cell>
          <cell r="AD404">
            <v>0</v>
          </cell>
          <cell r="AE404">
            <v>876278</v>
          </cell>
          <cell r="AF404">
            <v>0</v>
          </cell>
          <cell r="AG404">
            <v>0</v>
          </cell>
          <cell r="AH404">
            <v>876278</v>
          </cell>
          <cell r="AI404">
            <v>0</v>
          </cell>
          <cell r="AJ404">
            <v>53827</v>
          </cell>
          <cell r="AK404">
            <v>930105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930105</v>
          </cell>
          <cell r="AR404">
            <v>735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BA404">
            <v>735</v>
          </cell>
          <cell r="BB404">
            <v>740</v>
          </cell>
          <cell r="BC404" t="str">
            <v>NORTH MIDDLESEX</v>
          </cell>
          <cell r="BD404">
            <v>876278</v>
          </cell>
          <cell r="BE404">
            <v>802496</v>
          </cell>
          <cell r="BF404">
            <v>73782</v>
          </cell>
          <cell r="BG404">
            <v>0</v>
          </cell>
          <cell r="BH404">
            <v>13149.6</v>
          </cell>
          <cell r="BL404">
            <v>0</v>
          </cell>
          <cell r="BM404">
            <v>86931.6</v>
          </cell>
          <cell r="BN404">
            <v>73782</v>
          </cell>
          <cell r="CA404">
            <v>735</v>
          </cell>
        </row>
        <row r="405">
          <cell r="A405">
            <v>740</v>
          </cell>
          <cell r="B405">
            <v>745</v>
          </cell>
          <cell r="C405" t="str">
            <v>OLD ROCHESTER</v>
          </cell>
          <cell r="D405">
            <v>3.3110222449114652</v>
          </cell>
          <cell r="E405">
            <v>58974</v>
          </cell>
          <cell r="F405">
            <v>0</v>
          </cell>
          <cell r="G405">
            <v>3106</v>
          </cell>
          <cell r="H405">
            <v>62080</v>
          </cell>
          <cell r="J405">
            <v>3106</v>
          </cell>
          <cell r="K405">
            <v>17225.492022459221</v>
          </cell>
          <cell r="L405">
            <v>20331.492022459221</v>
          </cell>
          <cell r="N405">
            <v>41748.507977540779</v>
          </cell>
          <cell r="P405">
            <v>3106</v>
          </cell>
          <cell r="Q405">
            <v>0</v>
          </cell>
          <cell r="R405">
            <v>0</v>
          </cell>
          <cell r="S405">
            <v>17225.492022459221</v>
          </cell>
          <cell r="T405">
            <v>20331.492022459221</v>
          </cell>
          <cell r="V405">
            <v>41585.800000000003</v>
          </cell>
          <cell r="Y405">
            <v>740</v>
          </cell>
          <cell r="Z405">
            <v>3.3110222449114652</v>
          </cell>
          <cell r="AA405">
            <v>0</v>
          </cell>
          <cell r="AD405">
            <v>0</v>
          </cell>
          <cell r="AE405">
            <v>58974</v>
          </cell>
          <cell r="AF405">
            <v>0</v>
          </cell>
          <cell r="AG405">
            <v>0</v>
          </cell>
          <cell r="AH405">
            <v>58974</v>
          </cell>
          <cell r="AI405">
            <v>0</v>
          </cell>
          <cell r="AJ405">
            <v>3106</v>
          </cell>
          <cell r="AK405">
            <v>62080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62080</v>
          </cell>
          <cell r="AR405">
            <v>740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BA405">
            <v>740</v>
          </cell>
          <cell r="BB405">
            <v>745</v>
          </cell>
          <cell r="BC405" t="str">
            <v>OLD ROCHESTER</v>
          </cell>
          <cell r="BD405">
            <v>58974</v>
          </cell>
          <cell r="BE405">
            <v>48177</v>
          </cell>
          <cell r="BF405">
            <v>10797</v>
          </cell>
          <cell r="BG405">
            <v>27682.799999999999</v>
          </cell>
          <cell r="BH405">
            <v>0</v>
          </cell>
          <cell r="BL405">
            <v>0</v>
          </cell>
          <cell r="BM405">
            <v>38479.800000000003</v>
          </cell>
          <cell r="BN405">
            <v>17225.492022459221</v>
          </cell>
          <cell r="CA405">
            <v>740</v>
          </cell>
        </row>
        <row r="406">
          <cell r="A406">
            <v>745</v>
          </cell>
          <cell r="B406">
            <v>746</v>
          </cell>
          <cell r="C406" t="str">
            <v>PENTUCKET</v>
          </cell>
          <cell r="D406">
            <v>27</v>
          </cell>
          <cell r="E406">
            <v>370737</v>
          </cell>
          <cell r="F406">
            <v>0</v>
          </cell>
          <cell r="G406">
            <v>25321</v>
          </cell>
          <cell r="H406">
            <v>396058</v>
          </cell>
          <cell r="J406">
            <v>25321</v>
          </cell>
          <cell r="K406">
            <v>10226.120410428977</v>
          </cell>
          <cell r="L406">
            <v>35547.120410428979</v>
          </cell>
          <cell r="N406">
            <v>360510.87958957104</v>
          </cell>
          <cell r="P406">
            <v>25321</v>
          </cell>
          <cell r="Q406">
            <v>0</v>
          </cell>
          <cell r="R406">
            <v>0</v>
          </cell>
          <cell r="S406">
            <v>10226.120410428977</v>
          </cell>
          <cell r="T406">
            <v>35547.120410428979</v>
          </cell>
          <cell r="V406">
            <v>69357.399999999994</v>
          </cell>
          <cell r="Y406">
            <v>745</v>
          </cell>
          <cell r="Z406">
            <v>27</v>
          </cell>
          <cell r="AA406">
            <v>0</v>
          </cell>
          <cell r="AD406">
            <v>0</v>
          </cell>
          <cell r="AE406">
            <v>370737</v>
          </cell>
          <cell r="AF406">
            <v>0</v>
          </cell>
          <cell r="AG406">
            <v>0</v>
          </cell>
          <cell r="AH406">
            <v>370737</v>
          </cell>
          <cell r="AI406">
            <v>0</v>
          </cell>
          <cell r="AJ406">
            <v>25321</v>
          </cell>
          <cell r="AK406">
            <v>396058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396058</v>
          </cell>
          <cell r="AR406">
            <v>745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BA406">
            <v>745</v>
          </cell>
          <cell r="BB406">
            <v>746</v>
          </cell>
          <cell r="BC406" t="str">
            <v>PENTUCKET</v>
          </cell>
          <cell r="BD406">
            <v>370737</v>
          </cell>
          <cell r="BE406">
            <v>371198</v>
          </cell>
          <cell r="BF406">
            <v>0</v>
          </cell>
          <cell r="BG406">
            <v>44036.4</v>
          </cell>
          <cell r="BH406">
            <v>0</v>
          </cell>
          <cell r="BL406">
            <v>0</v>
          </cell>
          <cell r="BM406">
            <v>44036.4</v>
          </cell>
          <cell r="BN406">
            <v>10226.120410428977</v>
          </cell>
          <cell r="CA406">
            <v>745</v>
          </cell>
        </row>
        <row r="407">
          <cell r="A407">
            <v>750</v>
          </cell>
          <cell r="B407">
            <v>747</v>
          </cell>
          <cell r="C407" t="str">
            <v>PIONEER</v>
          </cell>
          <cell r="D407">
            <v>23.385628946919283</v>
          </cell>
          <cell r="E407">
            <v>464181</v>
          </cell>
          <cell r="F407">
            <v>0</v>
          </cell>
          <cell r="G407">
            <v>21930</v>
          </cell>
          <cell r="H407">
            <v>486111</v>
          </cell>
          <cell r="J407">
            <v>21930</v>
          </cell>
          <cell r="K407">
            <v>57074.620867243895</v>
          </cell>
          <cell r="L407">
            <v>79004.620867243895</v>
          </cell>
          <cell r="N407">
            <v>407106.37913275609</v>
          </cell>
          <cell r="P407">
            <v>21930</v>
          </cell>
          <cell r="Q407">
            <v>0</v>
          </cell>
          <cell r="R407">
            <v>0</v>
          </cell>
          <cell r="S407">
            <v>57074.620867243895</v>
          </cell>
          <cell r="T407">
            <v>79004.620867243895</v>
          </cell>
          <cell r="V407">
            <v>104293</v>
          </cell>
          <cell r="Y407">
            <v>750</v>
          </cell>
          <cell r="Z407">
            <v>23.385628946919283</v>
          </cell>
          <cell r="AA407">
            <v>0</v>
          </cell>
          <cell r="AD407">
            <v>0</v>
          </cell>
          <cell r="AE407">
            <v>464181</v>
          </cell>
          <cell r="AF407">
            <v>0</v>
          </cell>
          <cell r="AG407">
            <v>0</v>
          </cell>
          <cell r="AH407">
            <v>464181</v>
          </cell>
          <cell r="AI407">
            <v>0</v>
          </cell>
          <cell r="AJ407">
            <v>21930</v>
          </cell>
          <cell r="AK407">
            <v>486111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486111</v>
          </cell>
          <cell r="AR407">
            <v>750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BA407">
            <v>750</v>
          </cell>
          <cell r="BB407">
            <v>747</v>
          </cell>
          <cell r="BC407" t="str">
            <v>PIONEER</v>
          </cell>
          <cell r="BD407">
            <v>464181</v>
          </cell>
          <cell r="BE407">
            <v>414755</v>
          </cell>
          <cell r="BF407">
            <v>49426</v>
          </cell>
          <cell r="BG407">
            <v>32937</v>
          </cell>
          <cell r="BH407">
            <v>0</v>
          </cell>
          <cell r="BL407">
            <v>0</v>
          </cell>
          <cell r="BM407">
            <v>82363</v>
          </cell>
          <cell r="BN407">
            <v>57074.620867243895</v>
          </cell>
          <cell r="CA407">
            <v>750</v>
          </cell>
        </row>
        <row r="408">
          <cell r="A408">
            <v>753</v>
          </cell>
          <cell r="B408">
            <v>749</v>
          </cell>
          <cell r="C408" t="str">
            <v>QUABBIN</v>
          </cell>
          <cell r="D408">
            <v>23.060851264095923</v>
          </cell>
          <cell r="E408">
            <v>343596</v>
          </cell>
          <cell r="F408">
            <v>0</v>
          </cell>
          <cell r="G408">
            <v>21618</v>
          </cell>
          <cell r="H408">
            <v>365214</v>
          </cell>
          <cell r="J408">
            <v>21618</v>
          </cell>
          <cell r="K408">
            <v>24457.337481478255</v>
          </cell>
          <cell r="L408">
            <v>46075.337481478258</v>
          </cell>
          <cell r="N408">
            <v>319138.66251852177</v>
          </cell>
          <cell r="P408">
            <v>21618</v>
          </cell>
          <cell r="Q408">
            <v>0</v>
          </cell>
          <cell r="R408">
            <v>0</v>
          </cell>
          <cell r="S408">
            <v>24457.337481478255</v>
          </cell>
          <cell r="T408">
            <v>46075.337481478258</v>
          </cell>
          <cell r="V408">
            <v>66677.8</v>
          </cell>
          <cell r="Y408">
            <v>753</v>
          </cell>
          <cell r="Z408">
            <v>23.060851264095923</v>
          </cell>
          <cell r="AA408">
            <v>0</v>
          </cell>
          <cell r="AD408">
            <v>0</v>
          </cell>
          <cell r="AE408">
            <v>343596</v>
          </cell>
          <cell r="AF408">
            <v>0</v>
          </cell>
          <cell r="AG408">
            <v>0</v>
          </cell>
          <cell r="AH408">
            <v>343596</v>
          </cell>
          <cell r="AI408">
            <v>0</v>
          </cell>
          <cell r="AJ408">
            <v>21618</v>
          </cell>
          <cell r="AK408">
            <v>365214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365214</v>
          </cell>
          <cell r="AR408">
            <v>753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BA408">
            <v>753</v>
          </cell>
          <cell r="BB408">
            <v>749</v>
          </cell>
          <cell r="BC408" t="str">
            <v>QUABBIN</v>
          </cell>
          <cell r="BD408">
            <v>343596</v>
          </cell>
          <cell r="BE408">
            <v>325370</v>
          </cell>
          <cell r="BF408">
            <v>18226</v>
          </cell>
          <cell r="BG408">
            <v>26833.8</v>
          </cell>
          <cell r="BH408">
            <v>0</v>
          </cell>
          <cell r="BL408">
            <v>0</v>
          </cell>
          <cell r="BM408">
            <v>45059.8</v>
          </cell>
          <cell r="BN408">
            <v>24457.337481478255</v>
          </cell>
          <cell r="CA408">
            <v>753</v>
          </cell>
        </row>
        <row r="409">
          <cell r="A409">
            <v>755</v>
          </cell>
          <cell r="B409">
            <v>730</v>
          </cell>
          <cell r="C409" t="str">
            <v>RALPH C MAHAR</v>
          </cell>
          <cell r="D409">
            <v>13.421851108984855</v>
          </cell>
          <cell r="E409">
            <v>257442</v>
          </cell>
          <cell r="F409">
            <v>0</v>
          </cell>
          <cell r="G409">
            <v>12582</v>
          </cell>
          <cell r="H409">
            <v>270024</v>
          </cell>
          <cell r="J409">
            <v>12582</v>
          </cell>
          <cell r="K409">
            <v>50068.882346042607</v>
          </cell>
          <cell r="L409">
            <v>62650.882346042607</v>
          </cell>
          <cell r="N409">
            <v>207373.11765395739</v>
          </cell>
          <cell r="P409">
            <v>12582</v>
          </cell>
          <cell r="Q409">
            <v>0</v>
          </cell>
          <cell r="R409">
            <v>0</v>
          </cell>
          <cell r="S409">
            <v>50068.882346042607</v>
          </cell>
          <cell r="T409">
            <v>62650.882346042607</v>
          </cell>
          <cell r="V409">
            <v>106498.2</v>
          </cell>
          <cell r="Y409">
            <v>755</v>
          </cell>
          <cell r="Z409">
            <v>13.421851108984855</v>
          </cell>
          <cell r="AA409">
            <v>0</v>
          </cell>
          <cell r="AD409">
            <v>0</v>
          </cell>
          <cell r="AE409">
            <v>257442</v>
          </cell>
          <cell r="AF409">
            <v>0</v>
          </cell>
          <cell r="AG409">
            <v>0</v>
          </cell>
          <cell r="AH409">
            <v>257442</v>
          </cell>
          <cell r="AI409">
            <v>0</v>
          </cell>
          <cell r="AJ409">
            <v>12582</v>
          </cell>
          <cell r="AK409">
            <v>270024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270024</v>
          </cell>
          <cell r="AR409">
            <v>755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BA409">
            <v>755</v>
          </cell>
          <cell r="BB409">
            <v>730</v>
          </cell>
          <cell r="BC409" t="str">
            <v>RALPH C MAHAR</v>
          </cell>
          <cell r="BD409">
            <v>257442</v>
          </cell>
          <cell r="BE409">
            <v>220635</v>
          </cell>
          <cell r="BF409">
            <v>36807</v>
          </cell>
          <cell r="BG409">
            <v>57109.2</v>
          </cell>
          <cell r="BH409">
            <v>0</v>
          </cell>
          <cell r="BL409">
            <v>0</v>
          </cell>
          <cell r="BM409">
            <v>93916.2</v>
          </cell>
          <cell r="BN409">
            <v>50068.882346042607</v>
          </cell>
          <cell r="CA409">
            <v>755</v>
          </cell>
        </row>
        <row r="410">
          <cell r="A410">
            <v>760</v>
          </cell>
          <cell r="B410">
            <v>752</v>
          </cell>
          <cell r="C410" t="str">
            <v>SILVER LAKE</v>
          </cell>
          <cell r="D410">
            <v>63.961385051319517</v>
          </cell>
          <cell r="E410">
            <v>908678</v>
          </cell>
          <cell r="F410">
            <v>0</v>
          </cell>
          <cell r="G410">
            <v>59976</v>
          </cell>
          <cell r="H410">
            <v>968654</v>
          </cell>
          <cell r="J410">
            <v>59976</v>
          </cell>
          <cell r="K410">
            <v>88292.091198085516</v>
          </cell>
          <cell r="L410">
            <v>148268.09119808552</v>
          </cell>
          <cell r="N410">
            <v>820385.90880191443</v>
          </cell>
          <cell r="P410">
            <v>59976</v>
          </cell>
          <cell r="Q410">
            <v>0</v>
          </cell>
          <cell r="R410">
            <v>0</v>
          </cell>
          <cell r="S410">
            <v>88292.091198085516</v>
          </cell>
          <cell r="T410">
            <v>148268.09119808552</v>
          </cell>
          <cell r="V410">
            <v>233050</v>
          </cell>
          <cell r="Y410">
            <v>760</v>
          </cell>
          <cell r="Z410">
            <v>63.961385051319517</v>
          </cell>
          <cell r="AA410">
            <v>0</v>
          </cell>
          <cell r="AD410">
            <v>0</v>
          </cell>
          <cell r="AE410">
            <v>908678</v>
          </cell>
          <cell r="AF410">
            <v>0</v>
          </cell>
          <cell r="AG410">
            <v>0</v>
          </cell>
          <cell r="AH410">
            <v>908678</v>
          </cell>
          <cell r="AI410">
            <v>0</v>
          </cell>
          <cell r="AJ410">
            <v>59976</v>
          </cell>
          <cell r="AK410">
            <v>968654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968654</v>
          </cell>
          <cell r="AR410">
            <v>760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BA410">
            <v>760</v>
          </cell>
          <cell r="BB410">
            <v>752</v>
          </cell>
          <cell r="BC410" t="str">
            <v>SILVER LAKE</v>
          </cell>
          <cell r="BD410">
            <v>908678</v>
          </cell>
          <cell r="BE410">
            <v>840494</v>
          </cell>
          <cell r="BF410">
            <v>68184</v>
          </cell>
          <cell r="BG410">
            <v>86590.8</v>
          </cell>
          <cell r="BH410">
            <v>18299.2</v>
          </cell>
          <cell r="BL410">
            <v>0</v>
          </cell>
          <cell r="BM410">
            <v>173074</v>
          </cell>
          <cell r="BN410">
            <v>88292.091198085516</v>
          </cell>
          <cell r="CA410">
            <v>760</v>
          </cell>
        </row>
        <row r="411">
          <cell r="A411">
            <v>763</v>
          </cell>
          <cell r="B411">
            <v>790</v>
          </cell>
          <cell r="C411" t="str">
            <v>SOMERSET BERKLEY</v>
          </cell>
          <cell r="D411">
            <v>6.4846571955753092</v>
          </cell>
          <cell r="E411">
            <v>100284</v>
          </cell>
          <cell r="F411">
            <v>0</v>
          </cell>
          <cell r="G411">
            <v>6080</v>
          </cell>
          <cell r="H411">
            <v>106364</v>
          </cell>
          <cell r="J411">
            <v>6080</v>
          </cell>
          <cell r="K411">
            <v>10472</v>
          </cell>
          <cell r="L411">
            <v>16552</v>
          </cell>
          <cell r="N411">
            <v>89812</v>
          </cell>
          <cell r="P411">
            <v>6080</v>
          </cell>
          <cell r="Q411">
            <v>0</v>
          </cell>
          <cell r="R411">
            <v>0</v>
          </cell>
          <cell r="S411">
            <v>10472</v>
          </cell>
          <cell r="T411">
            <v>16552</v>
          </cell>
          <cell r="V411">
            <v>36861.199999999997</v>
          </cell>
          <cell r="Y411">
            <v>763</v>
          </cell>
          <cell r="Z411">
            <v>6.4846571955753092</v>
          </cell>
          <cell r="AA411">
            <v>0</v>
          </cell>
          <cell r="AD411">
            <v>0</v>
          </cell>
          <cell r="AE411">
            <v>100284</v>
          </cell>
          <cell r="AF411">
            <v>0</v>
          </cell>
          <cell r="AG411">
            <v>0</v>
          </cell>
          <cell r="AH411">
            <v>100284</v>
          </cell>
          <cell r="AI411">
            <v>0</v>
          </cell>
          <cell r="AJ411">
            <v>6080</v>
          </cell>
          <cell r="AK411">
            <v>106364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106364</v>
          </cell>
          <cell r="AR411">
            <v>763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BA411">
            <v>763</v>
          </cell>
          <cell r="BB411">
            <v>790</v>
          </cell>
          <cell r="BC411" t="str">
            <v>SOMERSET BERKLEY</v>
          </cell>
          <cell r="BD411">
            <v>100284</v>
          </cell>
          <cell r="BE411">
            <v>89812</v>
          </cell>
          <cell r="BF411">
            <v>10472</v>
          </cell>
          <cell r="BG411">
            <v>0</v>
          </cell>
          <cell r="BH411">
            <v>20309.2</v>
          </cell>
          <cell r="BL411">
            <v>0</v>
          </cell>
          <cell r="BM411">
            <v>30781.200000000001</v>
          </cell>
          <cell r="BN411">
            <v>10472</v>
          </cell>
          <cell r="CA411">
            <v>763</v>
          </cell>
        </row>
        <row r="412">
          <cell r="A412">
            <v>765</v>
          </cell>
          <cell r="B412">
            <v>755</v>
          </cell>
          <cell r="C412" t="str">
            <v>SOUTHERN BERKSHIRE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V412">
            <v>0</v>
          </cell>
          <cell r="Y412">
            <v>765</v>
          </cell>
          <cell r="AR412">
            <v>765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BA412">
            <v>765</v>
          </cell>
          <cell r="BB412">
            <v>755</v>
          </cell>
          <cell r="BC412" t="str">
            <v>SOUTHERN BERKSHIRE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L412">
            <v>0</v>
          </cell>
          <cell r="BM412">
            <v>0</v>
          </cell>
          <cell r="BN412">
            <v>0</v>
          </cell>
          <cell r="CA412">
            <v>765</v>
          </cell>
        </row>
        <row r="413">
          <cell r="A413">
            <v>766</v>
          </cell>
          <cell r="B413">
            <v>766</v>
          </cell>
          <cell r="C413" t="str">
            <v>SOUTHWICK TOLLAND GRANVILLE</v>
          </cell>
          <cell r="D413">
            <v>5.1932659932659933</v>
          </cell>
          <cell r="E413">
            <v>98441</v>
          </cell>
          <cell r="F413">
            <v>0</v>
          </cell>
          <cell r="G413">
            <v>4872</v>
          </cell>
          <cell r="H413">
            <v>103313</v>
          </cell>
          <cell r="J413">
            <v>4872</v>
          </cell>
          <cell r="K413">
            <v>27450.138982690831</v>
          </cell>
          <cell r="L413">
            <v>32322.138982690831</v>
          </cell>
          <cell r="N413">
            <v>70990.861017309173</v>
          </cell>
          <cell r="P413">
            <v>4872</v>
          </cell>
          <cell r="Q413">
            <v>0</v>
          </cell>
          <cell r="R413">
            <v>0</v>
          </cell>
          <cell r="S413">
            <v>27450.138982690831</v>
          </cell>
          <cell r="T413">
            <v>32322.138982690831</v>
          </cell>
          <cell r="V413">
            <v>43878</v>
          </cell>
          <cell r="Y413">
            <v>766</v>
          </cell>
          <cell r="Z413">
            <v>5.1932659932659933</v>
          </cell>
          <cell r="AA413">
            <v>0</v>
          </cell>
          <cell r="AD413">
            <v>0</v>
          </cell>
          <cell r="AE413">
            <v>98441</v>
          </cell>
          <cell r="AF413">
            <v>0</v>
          </cell>
          <cell r="AG413">
            <v>0</v>
          </cell>
          <cell r="AH413">
            <v>98441</v>
          </cell>
          <cell r="AI413">
            <v>0</v>
          </cell>
          <cell r="AJ413">
            <v>4872</v>
          </cell>
          <cell r="AK413">
            <v>103313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103313</v>
          </cell>
          <cell r="AR413">
            <v>766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BA413">
            <v>766</v>
          </cell>
          <cell r="BB413">
            <v>766</v>
          </cell>
          <cell r="BC413" t="str">
            <v>SOUTHWICK TOLLAND GRANVILLE</v>
          </cell>
          <cell r="BD413">
            <v>98441</v>
          </cell>
          <cell r="BE413">
            <v>74486</v>
          </cell>
          <cell r="BF413">
            <v>23955</v>
          </cell>
          <cell r="BG413">
            <v>15051</v>
          </cell>
          <cell r="BH413">
            <v>0</v>
          </cell>
          <cell r="BL413">
            <v>0</v>
          </cell>
          <cell r="BM413">
            <v>39006</v>
          </cell>
          <cell r="BN413">
            <v>27450.138982690831</v>
          </cell>
          <cell r="CA413">
            <v>766</v>
          </cell>
        </row>
        <row r="414">
          <cell r="A414">
            <v>767</v>
          </cell>
          <cell r="B414">
            <v>756</v>
          </cell>
          <cell r="C414" t="str">
            <v>SPENCER EAST BROOKFIELD</v>
          </cell>
          <cell r="D414">
            <v>62.813017071827566</v>
          </cell>
          <cell r="E414">
            <v>808187</v>
          </cell>
          <cell r="F414">
            <v>0</v>
          </cell>
          <cell r="G414">
            <v>58907</v>
          </cell>
          <cell r="H414">
            <v>867094</v>
          </cell>
          <cell r="J414">
            <v>58907</v>
          </cell>
          <cell r="K414">
            <v>148252.60575431542</v>
          </cell>
          <cell r="L414">
            <v>207159.60575431542</v>
          </cell>
          <cell r="N414">
            <v>659934.39424568461</v>
          </cell>
          <cell r="P414">
            <v>58907</v>
          </cell>
          <cell r="Q414">
            <v>0</v>
          </cell>
          <cell r="R414">
            <v>0</v>
          </cell>
          <cell r="S414">
            <v>148252.60575431542</v>
          </cell>
          <cell r="T414">
            <v>207159.60575431542</v>
          </cell>
          <cell r="V414">
            <v>287986.59999999998</v>
          </cell>
          <cell r="Y414">
            <v>767</v>
          </cell>
          <cell r="Z414">
            <v>62.813017071827566</v>
          </cell>
          <cell r="AA414">
            <v>0</v>
          </cell>
          <cell r="AD414">
            <v>0</v>
          </cell>
          <cell r="AE414">
            <v>808187</v>
          </cell>
          <cell r="AF414">
            <v>0</v>
          </cell>
          <cell r="AG414">
            <v>0</v>
          </cell>
          <cell r="AH414">
            <v>808187</v>
          </cell>
          <cell r="AI414">
            <v>0</v>
          </cell>
          <cell r="AJ414">
            <v>58907</v>
          </cell>
          <cell r="AK414">
            <v>867094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867094</v>
          </cell>
          <cell r="AR414">
            <v>767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BA414">
            <v>767</v>
          </cell>
          <cell r="BB414">
            <v>756</v>
          </cell>
          <cell r="BC414" t="str">
            <v>SPENCER EAST BROOKFIELD</v>
          </cell>
          <cell r="BD414">
            <v>808187</v>
          </cell>
          <cell r="BE414">
            <v>684381</v>
          </cell>
          <cell r="BF414">
            <v>123806</v>
          </cell>
          <cell r="BG414">
            <v>105273.59999999999</v>
          </cell>
          <cell r="BH414">
            <v>0</v>
          </cell>
          <cell r="BL414">
            <v>0</v>
          </cell>
          <cell r="BM414">
            <v>229079.59999999998</v>
          </cell>
          <cell r="BN414">
            <v>148252.60575431542</v>
          </cell>
          <cell r="CA414">
            <v>767</v>
          </cell>
        </row>
        <row r="415">
          <cell r="A415">
            <v>770</v>
          </cell>
          <cell r="B415">
            <v>757</v>
          </cell>
          <cell r="C415" t="str">
            <v>TANTASQUA</v>
          </cell>
          <cell r="D415">
            <v>2.0151133501259446</v>
          </cell>
          <cell r="E415">
            <v>26136</v>
          </cell>
          <cell r="F415">
            <v>0</v>
          </cell>
          <cell r="G415">
            <v>1890</v>
          </cell>
          <cell r="H415">
            <v>28026</v>
          </cell>
          <cell r="J415">
            <v>1890</v>
          </cell>
          <cell r="K415">
            <v>4171.8736862558853</v>
          </cell>
          <cell r="L415">
            <v>6061.8736862558853</v>
          </cell>
          <cell r="N415">
            <v>21964.126313744113</v>
          </cell>
          <cell r="P415">
            <v>1890</v>
          </cell>
          <cell r="Q415">
            <v>0</v>
          </cell>
          <cell r="R415">
            <v>0</v>
          </cell>
          <cell r="S415">
            <v>4171.8736862558853</v>
          </cell>
          <cell r="T415">
            <v>6061.8736862558853</v>
          </cell>
          <cell r="V415">
            <v>19855.2</v>
          </cell>
          <cell r="Y415">
            <v>770</v>
          </cell>
          <cell r="Z415">
            <v>2.0151133501259446</v>
          </cell>
          <cell r="AA415">
            <v>0</v>
          </cell>
          <cell r="AD415">
            <v>0</v>
          </cell>
          <cell r="AE415">
            <v>26136</v>
          </cell>
          <cell r="AF415">
            <v>0</v>
          </cell>
          <cell r="AG415">
            <v>0</v>
          </cell>
          <cell r="AH415">
            <v>26136</v>
          </cell>
          <cell r="AI415">
            <v>0</v>
          </cell>
          <cell r="AJ415">
            <v>1890</v>
          </cell>
          <cell r="AK415">
            <v>28026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28026</v>
          </cell>
          <cell r="AR415">
            <v>770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BA415">
            <v>770</v>
          </cell>
          <cell r="BB415">
            <v>757</v>
          </cell>
          <cell r="BC415" t="str">
            <v>TANTASQUA</v>
          </cell>
          <cell r="BD415">
            <v>26136</v>
          </cell>
          <cell r="BE415">
            <v>29942</v>
          </cell>
          <cell r="BF415">
            <v>0</v>
          </cell>
          <cell r="BG415">
            <v>17965.2</v>
          </cell>
          <cell r="BH415">
            <v>0</v>
          </cell>
          <cell r="BL415">
            <v>0</v>
          </cell>
          <cell r="BM415">
            <v>17965.2</v>
          </cell>
          <cell r="BN415">
            <v>4171.8736862558853</v>
          </cell>
          <cell r="CA415">
            <v>770</v>
          </cell>
        </row>
        <row r="416">
          <cell r="A416">
            <v>773</v>
          </cell>
          <cell r="B416">
            <v>763</v>
          </cell>
          <cell r="C416" t="str">
            <v>TRITON</v>
          </cell>
          <cell r="D416">
            <v>56.990012484394505</v>
          </cell>
          <cell r="E416">
            <v>828984</v>
          </cell>
          <cell r="F416">
            <v>0</v>
          </cell>
          <cell r="G416">
            <v>53429</v>
          </cell>
          <cell r="H416">
            <v>882413</v>
          </cell>
          <cell r="J416">
            <v>53429</v>
          </cell>
          <cell r="K416">
            <v>28129.505548222001</v>
          </cell>
          <cell r="L416">
            <v>81558.505548222005</v>
          </cell>
          <cell r="N416">
            <v>800854.49445177801</v>
          </cell>
          <cell r="P416">
            <v>53429</v>
          </cell>
          <cell r="Q416">
            <v>0</v>
          </cell>
          <cell r="R416">
            <v>0</v>
          </cell>
          <cell r="S416">
            <v>28129.505548222001</v>
          </cell>
          <cell r="T416">
            <v>81558.505548222005</v>
          </cell>
          <cell r="V416">
            <v>173692.59999999998</v>
          </cell>
          <cell r="Y416">
            <v>773</v>
          </cell>
          <cell r="Z416">
            <v>56.990012484394505</v>
          </cell>
          <cell r="AA416">
            <v>0</v>
          </cell>
          <cell r="AD416">
            <v>0</v>
          </cell>
          <cell r="AE416">
            <v>828984</v>
          </cell>
          <cell r="AF416">
            <v>0</v>
          </cell>
          <cell r="AG416">
            <v>0</v>
          </cell>
          <cell r="AH416">
            <v>828984</v>
          </cell>
          <cell r="AI416">
            <v>0</v>
          </cell>
          <cell r="AJ416">
            <v>53429</v>
          </cell>
          <cell r="AK416">
            <v>882413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882413</v>
          </cell>
          <cell r="AR416">
            <v>773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BA416">
            <v>773</v>
          </cell>
          <cell r="BB416">
            <v>763</v>
          </cell>
          <cell r="BC416" t="str">
            <v>TRITON</v>
          </cell>
          <cell r="BD416">
            <v>828984</v>
          </cell>
          <cell r="BE416">
            <v>828721</v>
          </cell>
          <cell r="BF416">
            <v>263</v>
          </cell>
          <cell r="BG416">
            <v>120000.59999999999</v>
          </cell>
          <cell r="BH416">
            <v>0</v>
          </cell>
          <cell r="BL416">
            <v>0</v>
          </cell>
          <cell r="BM416">
            <v>120263.59999999999</v>
          </cell>
          <cell r="BN416">
            <v>28129.505548222001</v>
          </cell>
          <cell r="CA416">
            <v>773</v>
          </cell>
        </row>
        <row r="417">
          <cell r="A417">
            <v>774</v>
          </cell>
          <cell r="B417">
            <v>789</v>
          </cell>
          <cell r="C417" t="str">
            <v>UPISLAND</v>
          </cell>
          <cell r="D417">
            <v>47.093023255813961</v>
          </cell>
          <cell r="E417">
            <v>1148742.0458001043</v>
          </cell>
          <cell r="F417">
            <v>0</v>
          </cell>
          <cell r="G417">
            <v>31581</v>
          </cell>
          <cell r="H417">
            <v>1180323.0458001043</v>
          </cell>
          <cell r="J417">
            <v>31581</v>
          </cell>
          <cell r="K417">
            <v>41567.560614686823</v>
          </cell>
          <cell r="L417">
            <v>73148.560614686823</v>
          </cell>
          <cell r="N417">
            <v>1107174.4851854173</v>
          </cell>
          <cell r="P417">
            <v>44154</v>
          </cell>
          <cell r="Q417">
            <v>470033.95419989538</v>
          </cell>
          <cell r="R417">
            <v>12573</v>
          </cell>
          <cell r="S417">
            <v>41567.560614686823</v>
          </cell>
          <cell r="T417">
            <v>543182.51481458219</v>
          </cell>
          <cell r="V417">
            <v>571980.31820172898</v>
          </cell>
          <cell r="Y417">
            <v>774</v>
          </cell>
          <cell r="Z417">
            <v>47.093023255813961</v>
          </cell>
          <cell r="AA417">
            <v>0</v>
          </cell>
          <cell r="AD417">
            <v>13.412523945228116</v>
          </cell>
          <cell r="AE417">
            <v>1606203</v>
          </cell>
          <cell r="AF417">
            <v>457460.95419989544</v>
          </cell>
          <cell r="AG417">
            <v>0</v>
          </cell>
          <cell r="AH417">
            <v>1148742.0458001043</v>
          </cell>
          <cell r="AI417">
            <v>0</v>
          </cell>
          <cell r="AJ417">
            <v>31581</v>
          </cell>
          <cell r="AK417">
            <v>1180323.0458001043</v>
          </cell>
          <cell r="AL417">
            <v>457460.95419989538</v>
          </cell>
          <cell r="AM417">
            <v>0</v>
          </cell>
          <cell r="AN417">
            <v>12573</v>
          </cell>
          <cell r="AO417">
            <v>470033.95419989538</v>
          </cell>
          <cell r="AP417">
            <v>1650357</v>
          </cell>
          <cell r="AR417">
            <v>774</v>
          </cell>
          <cell r="AS417">
            <v>13.412523945228116</v>
          </cell>
          <cell r="AT417">
            <v>457460.95419989538</v>
          </cell>
          <cell r="AU417">
            <v>0</v>
          </cell>
          <cell r="AV417">
            <v>12573</v>
          </cell>
          <cell r="AW417">
            <v>470033.95419989538</v>
          </cell>
          <cell r="BA417">
            <v>774</v>
          </cell>
          <cell r="BB417">
            <v>789</v>
          </cell>
          <cell r="BC417" t="str">
            <v>UPISLAND</v>
          </cell>
          <cell r="BD417">
            <v>1148742.0458001043</v>
          </cell>
          <cell r="BE417">
            <v>1111525</v>
          </cell>
          <cell r="BF417">
            <v>37217.045800104272</v>
          </cell>
          <cell r="BG417">
            <v>18734.476310830611</v>
          </cell>
          <cell r="BH417">
            <v>14413.841890898766</v>
          </cell>
          <cell r="BL417">
            <v>0</v>
          </cell>
          <cell r="BM417">
            <v>70365.364001833645</v>
          </cell>
          <cell r="BN417">
            <v>41567.560614686823</v>
          </cell>
          <cell r="CA417">
            <v>774</v>
          </cell>
        </row>
        <row r="418">
          <cell r="A418">
            <v>775</v>
          </cell>
          <cell r="B418">
            <v>759</v>
          </cell>
          <cell r="C418" t="str">
            <v>WACHUSETT</v>
          </cell>
          <cell r="D418">
            <v>38.426165813246861</v>
          </cell>
          <cell r="E418">
            <v>486082</v>
          </cell>
          <cell r="F418">
            <v>0</v>
          </cell>
          <cell r="G418">
            <v>36022</v>
          </cell>
          <cell r="H418">
            <v>522104</v>
          </cell>
          <cell r="J418">
            <v>36022</v>
          </cell>
          <cell r="K418">
            <v>16799.746161974152</v>
          </cell>
          <cell r="L418">
            <v>52821.746161974152</v>
          </cell>
          <cell r="N418">
            <v>469282.25383802585</v>
          </cell>
          <cell r="P418">
            <v>36022</v>
          </cell>
          <cell r="Q418">
            <v>0</v>
          </cell>
          <cell r="R418">
            <v>0</v>
          </cell>
          <cell r="S418">
            <v>16799.746161974152</v>
          </cell>
          <cell r="T418">
            <v>52821.746161974152</v>
          </cell>
          <cell r="V418">
            <v>67695.8</v>
          </cell>
          <cell r="Y418">
            <v>775</v>
          </cell>
          <cell r="Z418">
            <v>38.426165813246861</v>
          </cell>
          <cell r="AA418">
            <v>0</v>
          </cell>
          <cell r="AD418">
            <v>0</v>
          </cell>
          <cell r="AE418">
            <v>486082</v>
          </cell>
          <cell r="AF418">
            <v>0</v>
          </cell>
          <cell r="AG418">
            <v>0</v>
          </cell>
          <cell r="AH418">
            <v>486082</v>
          </cell>
          <cell r="AI418">
            <v>0</v>
          </cell>
          <cell r="AJ418">
            <v>36022</v>
          </cell>
          <cell r="AK418">
            <v>522104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522104</v>
          </cell>
          <cell r="AR418">
            <v>775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BA418">
            <v>775</v>
          </cell>
          <cell r="BB418">
            <v>759</v>
          </cell>
          <cell r="BC418" t="str">
            <v>WACHUSETT</v>
          </cell>
          <cell r="BD418">
            <v>486082</v>
          </cell>
          <cell r="BE418">
            <v>473781</v>
          </cell>
          <cell r="BF418">
            <v>12301</v>
          </cell>
          <cell r="BG418">
            <v>19372.8</v>
          </cell>
          <cell r="BH418">
            <v>0</v>
          </cell>
          <cell r="BL418">
            <v>0</v>
          </cell>
          <cell r="BM418">
            <v>31673.8</v>
          </cell>
          <cell r="BN418">
            <v>16799.746161974152</v>
          </cell>
          <cell r="CA418">
            <v>775</v>
          </cell>
        </row>
        <row r="419">
          <cell r="A419">
            <v>778</v>
          </cell>
          <cell r="B419">
            <v>750</v>
          </cell>
          <cell r="C419" t="str">
            <v>QUABOAG</v>
          </cell>
          <cell r="D419">
            <v>2.3333333333333339</v>
          </cell>
          <cell r="E419">
            <v>31024</v>
          </cell>
          <cell r="F419">
            <v>0</v>
          </cell>
          <cell r="G419">
            <v>2191</v>
          </cell>
          <cell r="H419">
            <v>33215</v>
          </cell>
          <cell r="J419">
            <v>2191</v>
          </cell>
          <cell r="K419">
            <v>3432</v>
          </cell>
          <cell r="L419">
            <v>5623</v>
          </cell>
          <cell r="N419">
            <v>27592</v>
          </cell>
          <cell r="P419">
            <v>2191</v>
          </cell>
          <cell r="Q419">
            <v>0</v>
          </cell>
          <cell r="R419">
            <v>0</v>
          </cell>
          <cell r="S419">
            <v>3432</v>
          </cell>
          <cell r="T419">
            <v>5623</v>
          </cell>
          <cell r="V419">
            <v>11077</v>
          </cell>
          <cell r="Y419">
            <v>778</v>
          </cell>
          <cell r="Z419">
            <v>2.3333333333333339</v>
          </cell>
          <cell r="AA419">
            <v>0</v>
          </cell>
          <cell r="AD419">
            <v>0</v>
          </cell>
          <cell r="AE419">
            <v>31024</v>
          </cell>
          <cell r="AF419">
            <v>0</v>
          </cell>
          <cell r="AG419">
            <v>0</v>
          </cell>
          <cell r="AH419">
            <v>31024</v>
          </cell>
          <cell r="AI419">
            <v>0</v>
          </cell>
          <cell r="AJ419">
            <v>2191</v>
          </cell>
          <cell r="AK419">
            <v>33215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33215</v>
          </cell>
          <cell r="AR419">
            <v>778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BA419">
            <v>778</v>
          </cell>
          <cell r="BB419">
            <v>750</v>
          </cell>
          <cell r="BC419" t="str">
            <v>QUABOAG</v>
          </cell>
          <cell r="BD419">
            <v>31024</v>
          </cell>
          <cell r="BE419">
            <v>27592</v>
          </cell>
          <cell r="BF419">
            <v>3432</v>
          </cell>
          <cell r="BG419">
            <v>0</v>
          </cell>
          <cell r="BH419">
            <v>5454</v>
          </cell>
          <cell r="BL419">
            <v>0</v>
          </cell>
          <cell r="BM419">
            <v>8886</v>
          </cell>
          <cell r="BN419">
            <v>3432</v>
          </cell>
          <cell r="CA419">
            <v>778</v>
          </cell>
        </row>
        <row r="420">
          <cell r="A420">
            <v>780</v>
          </cell>
          <cell r="B420">
            <v>761</v>
          </cell>
          <cell r="C420" t="str">
            <v>WHITMAN HANSON</v>
          </cell>
          <cell r="D420">
            <v>48.746439517731943</v>
          </cell>
          <cell r="E420">
            <v>658869</v>
          </cell>
          <cell r="F420">
            <v>0</v>
          </cell>
          <cell r="G420">
            <v>45707</v>
          </cell>
          <cell r="H420">
            <v>704576</v>
          </cell>
          <cell r="J420">
            <v>45707</v>
          </cell>
          <cell r="K420">
            <v>19863</v>
          </cell>
          <cell r="L420">
            <v>65570</v>
          </cell>
          <cell r="N420">
            <v>639006</v>
          </cell>
          <cell r="P420">
            <v>45707</v>
          </cell>
          <cell r="Q420">
            <v>0</v>
          </cell>
          <cell r="R420">
            <v>0</v>
          </cell>
          <cell r="S420">
            <v>19863</v>
          </cell>
          <cell r="T420">
            <v>65570</v>
          </cell>
          <cell r="V420">
            <v>90791.6</v>
          </cell>
          <cell r="Y420">
            <v>780</v>
          </cell>
          <cell r="Z420">
            <v>48.746439517731943</v>
          </cell>
          <cell r="AA420">
            <v>0</v>
          </cell>
          <cell r="AD420">
            <v>0</v>
          </cell>
          <cell r="AE420">
            <v>658869</v>
          </cell>
          <cell r="AF420">
            <v>0</v>
          </cell>
          <cell r="AG420">
            <v>0</v>
          </cell>
          <cell r="AH420">
            <v>658869</v>
          </cell>
          <cell r="AI420">
            <v>0</v>
          </cell>
          <cell r="AJ420">
            <v>45707</v>
          </cell>
          <cell r="AK420">
            <v>704576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704576</v>
          </cell>
          <cell r="AR420">
            <v>780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BA420">
            <v>780</v>
          </cell>
          <cell r="BB420">
            <v>761</v>
          </cell>
          <cell r="BC420" t="str">
            <v>WHITMAN HANSON</v>
          </cell>
          <cell r="BD420">
            <v>658869</v>
          </cell>
          <cell r="BE420">
            <v>639006</v>
          </cell>
          <cell r="BF420">
            <v>19863</v>
          </cell>
          <cell r="BG420">
            <v>0</v>
          </cell>
          <cell r="BH420">
            <v>25221.600000000002</v>
          </cell>
          <cell r="BL420">
            <v>0</v>
          </cell>
          <cell r="BM420">
            <v>45084.600000000006</v>
          </cell>
          <cell r="BN420">
            <v>19863</v>
          </cell>
          <cell r="CA420">
            <v>780</v>
          </cell>
        </row>
        <row r="421">
          <cell r="A421">
            <v>801</v>
          </cell>
          <cell r="B421">
            <v>770</v>
          </cell>
          <cell r="C421" t="str">
            <v>ASSABET VALLEY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V421">
            <v>0</v>
          </cell>
          <cell r="Y421">
            <v>801</v>
          </cell>
          <cell r="AR421">
            <v>801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BA421">
            <v>801</v>
          </cell>
          <cell r="BB421">
            <v>770</v>
          </cell>
          <cell r="BC421" t="str">
            <v>ASSABET VALLEY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L421">
            <v>0</v>
          </cell>
          <cell r="BM421">
            <v>0</v>
          </cell>
          <cell r="BN421">
            <v>0</v>
          </cell>
          <cell r="CA421">
            <v>801</v>
          </cell>
        </row>
        <row r="422">
          <cell r="A422">
            <v>805</v>
          </cell>
          <cell r="B422">
            <v>708</v>
          </cell>
          <cell r="C422" t="str">
            <v>BLACKSTONE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V422">
            <v>0</v>
          </cell>
          <cell r="Y422">
            <v>805</v>
          </cell>
          <cell r="AR422">
            <v>805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BA422">
            <v>805</v>
          </cell>
          <cell r="BB422">
            <v>708</v>
          </cell>
          <cell r="BC422" t="str">
            <v>BLACKSTONE VALLEY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L422">
            <v>0</v>
          </cell>
          <cell r="BM422">
            <v>0</v>
          </cell>
          <cell r="BN422">
            <v>0</v>
          </cell>
          <cell r="CA422">
            <v>805</v>
          </cell>
        </row>
        <row r="423">
          <cell r="A423">
            <v>806</v>
          </cell>
          <cell r="B423">
            <v>709</v>
          </cell>
          <cell r="C423" t="str">
            <v>BLUE HILLS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V423">
            <v>0</v>
          </cell>
          <cell r="Y423">
            <v>806</v>
          </cell>
          <cell r="AR423">
            <v>806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BA423">
            <v>806</v>
          </cell>
          <cell r="BB423">
            <v>709</v>
          </cell>
          <cell r="BC423" t="str">
            <v>BLUE HILLS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L423">
            <v>0</v>
          </cell>
          <cell r="BM423">
            <v>0</v>
          </cell>
          <cell r="BN423">
            <v>0</v>
          </cell>
          <cell r="CA423">
            <v>806</v>
          </cell>
        </row>
        <row r="424">
          <cell r="A424">
            <v>810</v>
          </cell>
          <cell r="B424">
            <v>771</v>
          </cell>
          <cell r="C424" t="str">
            <v>BRISTOL PLYMOUTH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V424">
            <v>0</v>
          </cell>
          <cell r="Y424">
            <v>810</v>
          </cell>
          <cell r="AR424">
            <v>810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BA424">
            <v>810</v>
          </cell>
          <cell r="BB424">
            <v>771</v>
          </cell>
          <cell r="BC424" t="str">
            <v>BRISTOL PLYMOUTH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L424">
            <v>0</v>
          </cell>
          <cell r="BM424">
            <v>0</v>
          </cell>
          <cell r="BN424">
            <v>0</v>
          </cell>
          <cell r="CA424">
            <v>810</v>
          </cell>
        </row>
        <row r="425">
          <cell r="A425">
            <v>815</v>
          </cell>
          <cell r="B425">
            <v>779</v>
          </cell>
          <cell r="C425" t="str">
            <v>CAPE COD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V425">
            <v>0</v>
          </cell>
          <cell r="Y425">
            <v>815</v>
          </cell>
          <cell r="AR425">
            <v>815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BA425">
            <v>815</v>
          </cell>
          <cell r="BB425">
            <v>779</v>
          </cell>
          <cell r="BC425" t="str">
            <v>CAPE COD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L425">
            <v>0</v>
          </cell>
          <cell r="BM425">
            <v>0</v>
          </cell>
          <cell r="BN425">
            <v>0</v>
          </cell>
          <cell r="CA425">
            <v>815</v>
          </cell>
        </row>
        <row r="426">
          <cell r="A426">
            <v>817</v>
          </cell>
          <cell r="B426">
            <v>783</v>
          </cell>
          <cell r="C426" t="str">
            <v>ESSEX NORTH SHORE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V426">
            <v>0</v>
          </cell>
          <cell r="Y426">
            <v>817</v>
          </cell>
          <cell r="AR426">
            <v>817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BA426">
            <v>817</v>
          </cell>
          <cell r="BB426">
            <v>783</v>
          </cell>
          <cell r="BC426" t="str">
            <v>ESSEX NORTH SHORE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L426">
            <v>0</v>
          </cell>
          <cell r="BM426">
            <v>0</v>
          </cell>
          <cell r="BN426">
            <v>0</v>
          </cell>
          <cell r="CA426">
            <v>817</v>
          </cell>
        </row>
        <row r="427">
          <cell r="A427">
            <v>818</v>
          </cell>
          <cell r="B427">
            <v>782</v>
          </cell>
          <cell r="C427" t="str">
            <v>FRANKLIN COUNTY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V427">
            <v>0</v>
          </cell>
          <cell r="Y427">
            <v>818</v>
          </cell>
          <cell r="AR427">
            <v>818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BA427">
            <v>818</v>
          </cell>
          <cell r="BB427">
            <v>782</v>
          </cell>
          <cell r="BC427" t="str">
            <v>FRANKLIN COUNTY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L427">
            <v>0</v>
          </cell>
          <cell r="BM427">
            <v>0</v>
          </cell>
          <cell r="BN427">
            <v>0</v>
          </cell>
          <cell r="CA427">
            <v>818</v>
          </cell>
        </row>
        <row r="428">
          <cell r="A428">
            <v>821</v>
          </cell>
          <cell r="B428">
            <v>722</v>
          </cell>
          <cell r="C428" t="str">
            <v>GREATER FALL RIVER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V428">
            <v>0</v>
          </cell>
          <cell r="Y428">
            <v>821</v>
          </cell>
          <cell r="AR428">
            <v>821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BA428">
            <v>821</v>
          </cell>
          <cell r="BB428">
            <v>722</v>
          </cell>
          <cell r="BC428" t="str">
            <v>GREATER FALL RIVER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L428">
            <v>0</v>
          </cell>
          <cell r="BM428">
            <v>0</v>
          </cell>
          <cell r="BN428">
            <v>0</v>
          </cell>
          <cell r="CA428">
            <v>821</v>
          </cell>
        </row>
        <row r="429">
          <cell r="A429">
            <v>823</v>
          </cell>
          <cell r="B429">
            <v>723</v>
          </cell>
          <cell r="C429" t="str">
            <v>GREATER LAWRENCE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V429">
            <v>0</v>
          </cell>
          <cell r="Y429">
            <v>823</v>
          </cell>
          <cell r="AR429">
            <v>823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BA429">
            <v>823</v>
          </cell>
          <cell r="BB429">
            <v>723</v>
          </cell>
          <cell r="BC429" t="str">
            <v>GREATER LAWRENCE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L429">
            <v>0</v>
          </cell>
          <cell r="BM429">
            <v>0</v>
          </cell>
          <cell r="BN429">
            <v>0</v>
          </cell>
          <cell r="CA429">
            <v>823</v>
          </cell>
        </row>
        <row r="430">
          <cell r="A430">
            <v>825</v>
          </cell>
          <cell r="B430">
            <v>786</v>
          </cell>
          <cell r="C430" t="str">
            <v>GREATER NEW BEDFORD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V430">
            <v>0</v>
          </cell>
          <cell r="Y430">
            <v>825</v>
          </cell>
          <cell r="AR430">
            <v>825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BA430">
            <v>825</v>
          </cell>
          <cell r="BB430">
            <v>786</v>
          </cell>
          <cell r="BC430" t="str">
            <v>GREATER NEW BEDFORD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L430">
            <v>0</v>
          </cell>
          <cell r="BM430">
            <v>0</v>
          </cell>
          <cell r="BN430">
            <v>0</v>
          </cell>
          <cell r="CA430">
            <v>825</v>
          </cell>
        </row>
        <row r="431">
          <cell r="A431">
            <v>828</v>
          </cell>
          <cell r="B431">
            <v>767</v>
          </cell>
          <cell r="C431" t="str">
            <v>GREATER LOWELL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Y431">
            <v>828</v>
          </cell>
          <cell r="AR431">
            <v>828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BA431">
            <v>828</v>
          </cell>
          <cell r="BB431">
            <v>767</v>
          </cell>
          <cell r="BC431" t="str">
            <v>GREATER LOWELL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L431">
            <v>0</v>
          </cell>
          <cell r="BM431">
            <v>0</v>
          </cell>
          <cell r="BN431">
            <v>0</v>
          </cell>
          <cell r="CA431">
            <v>828</v>
          </cell>
        </row>
        <row r="432">
          <cell r="A432">
            <v>829</v>
          </cell>
          <cell r="B432">
            <v>778</v>
          </cell>
          <cell r="C432" t="str">
            <v>SOUTH MIDDLESEX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V432">
            <v>0</v>
          </cell>
          <cell r="Y432">
            <v>829</v>
          </cell>
          <cell r="AR432">
            <v>829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BA432">
            <v>829</v>
          </cell>
          <cell r="BB432">
            <v>778</v>
          </cell>
          <cell r="BC432" t="str">
            <v>SOUTH MIDDLESEX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L432">
            <v>0</v>
          </cell>
          <cell r="BM432">
            <v>0</v>
          </cell>
          <cell r="BN432">
            <v>0</v>
          </cell>
          <cell r="CA432">
            <v>829</v>
          </cell>
        </row>
        <row r="433">
          <cell r="A433">
            <v>830</v>
          </cell>
          <cell r="B433">
            <v>781</v>
          </cell>
          <cell r="C433" t="str">
            <v>MINUTEMAN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V433">
            <v>0</v>
          </cell>
          <cell r="Y433">
            <v>830</v>
          </cell>
          <cell r="AR433">
            <v>830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BA433">
            <v>830</v>
          </cell>
          <cell r="BB433">
            <v>781</v>
          </cell>
          <cell r="BC433" t="str">
            <v>MINUTEMAN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L433">
            <v>0</v>
          </cell>
          <cell r="BM433">
            <v>0</v>
          </cell>
          <cell r="BN433">
            <v>0</v>
          </cell>
          <cell r="CA433">
            <v>830</v>
          </cell>
        </row>
        <row r="434">
          <cell r="A434">
            <v>832</v>
          </cell>
          <cell r="B434">
            <v>735</v>
          </cell>
          <cell r="C434" t="str">
            <v>MONTACHUSETT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V434">
            <v>0</v>
          </cell>
          <cell r="Y434">
            <v>832</v>
          </cell>
          <cell r="AR434">
            <v>832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BA434">
            <v>832</v>
          </cell>
          <cell r="BB434">
            <v>735</v>
          </cell>
          <cell r="BC434" t="str">
            <v>MONTACHUSETT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L434">
            <v>0</v>
          </cell>
          <cell r="BM434">
            <v>0</v>
          </cell>
          <cell r="BN434">
            <v>0</v>
          </cell>
          <cell r="CA434">
            <v>832</v>
          </cell>
        </row>
        <row r="435">
          <cell r="A435">
            <v>851</v>
          </cell>
          <cell r="B435">
            <v>743</v>
          </cell>
          <cell r="C435" t="str">
            <v>NORTHERN BERKSHIRE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V435">
            <v>0</v>
          </cell>
          <cell r="Y435">
            <v>851</v>
          </cell>
          <cell r="AR435">
            <v>851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BA435">
            <v>851</v>
          </cell>
          <cell r="BB435">
            <v>743</v>
          </cell>
          <cell r="BC435" t="str">
            <v>NORTHERN BERKSHIRE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L435">
            <v>0</v>
          </cell>
          <cell r="BM435">
            <v>0</v>
          </cell>
          <cell r="BN435">
            <v>0</v>
          </cell>
          <cell r="CA435">
            <v>851</v>
          </cell>
        </row>
        <row r="436">
          <cell r="A436">
            <v>852</v>
          </cell>
          <cell r="B436">
            <v>739</v>
          </cell>
          <cell r="C436" t="str">
            <v>NASHOBA VALLEY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V436">
            <v>0</v>
          </cell>
          <cell r="Y436">
            <v>852</v>
          </cell>
          <cell r="AR436">
            <v>852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BA436">
            <v>852</v>
          </cell>
          <cell r="BB436">
            <v>739</v>
          </cell>
          <cell r="BC436" t="str">
            <v>NASHOBA VALLEY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L436">
            <v>0</v>
          </cell>
          <cell r="BM436">
            <v>0</v>
          </cell>
          <cell r="BN436">
            <v>0</v>
          </cell>
          <cell r="CA436">
            <v>852</v>
          </cell>
        </row>
        <row r="437">
          <cell r="A437">
            <v>853</v>
          </cell>
          <cell r="B437">
            <v>742</v>
          </cell>
          <cell r="C437" t="str">
            <v>NORTHEAST METROPOLITAN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V437">
            <v>0</v>
          </cell>
          <cell r="Y437">
            <v>853</v>
          </cell>
          <cell r="AR437">
            <v>853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BA437">
            <v>853</v>
          </cell>
          <cell r="BB437">
            <v>742</v>
          </cell>
          <cell r="BC437" t="str">
            <v>NORTHEAST METROPOLITAN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L437">
            <v>0</v>
          </cell>
          <cell r="BM437">
            <v>0</v>
          </cell>
          <cell r="BN437">
            <v>0</v>
          </cell>
          <cell r="CA437">
            <v>853</v>
          </cell>
        </row>
        <row r="438">
          <cell r="A438">
            <v>855</v>
          </cell>
          <cell r="B438">
            <v>784</v>
          </cell>
          <cell r="C438" t="str">
            <v>OLD COLONY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V438">
            <v>0</v>
          </cell>
          <cell r="Y438">
            <v>855</v>
          </cell>
          <cell r="AR438">
            <v>855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BA438">
            <v>855</v>
          </cell>
          <cell r="BB438">
            <v>784</v>
          </cell>
          <cell r="BC438" t="str">
            <v>OLD COLONY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L438">
            <v>0</v>
          </cell>
          <cell r="BM438">
            <v>0</v>
          </cell>
          <cell r="BN438">
            <v>0</v>
          </cell>
          <cell r="CA438">
            <v>855</v>
          </cell>
        </row>
        <row r="439">
          <cell r="A439">
            <v>860</v>
          </cell>
          <cell r="B439">
            <v>773</v>
          </cell>
          <cell r="C439" t="str">
            <v>PATHFINDER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V439">
            <v>0</v>
          </cell>
          <cell r="Y439">
            <v>860</v>
          </cell>
          <cell r="AR439">
            <v>860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BA439">
            <v>860</v>
          </cell>
          <cell r="BB439">
            <v>773</v>
          </cell>
          <cell r="BC439" t="str">
            <v>PATHFINDER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L439">
            <v>0</v>
          </cell>
          <cell r="BM439">
            <v>0</v>
          </cell>
          <cell r="BN439">
            <v>0</v>
          </cell>
          <cell r="CA439">
            <v>860</v>
          </cell>
        </row>
        <row r="440">
          <cell r="A440">
            <v>871</v>
          </cell>
          <cell r="B440">
            <v>751</v>
          </cell>
          <cell r="C440" t="str">
            <v>SHAWSHEEN VALLEY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V440">
            <v>0</v>
          </cell>
          <cell r="Y440">
            <v>871</v>
          </cell>
          <cell r="AR440">
            <v>871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BA440">
            <v>871</v>
          </cell>
          <cell r="BB440">
            <v>751</v>
          </cell>
          <cell r="BC440" t="str">
            <v>SHAWSHEEN VALLEY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L440">
            <v>0</v>
          </cell>
          <cell r="BM440">
            <v>0</v>
          </cell>
          <cell r="BN440">
            <v>0</v>
          </cell>
          <cell r="CA440">
            <v>871</v>
          </cell>
        </row>
        <row r="441">
          <cell r="A441">
            <v>872</v>
          </cell>
          <cell r="B441">
            <v>754</v>
          </cell>
          <cell r="C441" t="str">
            <v>SOUTHEASTERN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V441">
            <v>0</v>
          </cell>
          <cell r="Y441">
            <v>872</v>
          </cell>
          <cell r="AR441">
            <v>872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BA441">
            <v>872</v>
          </cell>
          <cell r="BB441">
            <v>754</v>
          </cell>
          <cell r="BC441" t="str">
            <v>SOUTHEASTERN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L441">
            <v>0</v>
          </cell>
          <cell r="BM441">
            <v>0</v>
          </cell>
          <cell r="BN441">
            <v>0</v>
          </cell>
          <cell r="CA441">
            <v>872</v>
          </cell>
        </row>
        <row r="442">
          <cell r="A442">
            <v>873</v>
          </cell>
          <cell r="B442">
            <v>753</v>
          </cell>
          <cell r="C442" t="str">
            <v>SOUTH SHORE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V442">
            <v>0</v>
          </cell>
          <cell r="Y442">
            <v>873</v>
          </cell>
          <cell r="AR442">
            <v>873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BA442">
            <v>873</v>
          </cell>
          <cell r="BB442">
            <v>753</v>
          </cell>
          <cell r="BC442" t="str">
            <v>SOUTH SHORE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L442">
            <v>0</v>
          </cell>
          <cell r="BM442">
            <v>0</v>
          </cell>
          <cell r="BN442">
            <v>0</v>
          </cell>
          <cell r="CA442">
            <v>873</v>
          </cell>
        </row>
        <row r="443">
          <cell r="A443">
            <v>876</v>
          </cell>
          <cell r="B443">
            <v>762</v>
          </cell>
          <cell r="C443" t="str">
            <v>SOUTHERN WORCESTER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V443">
            <v>0</v>
          </cell>
          <cell r="Y443">
            <v>876</v>
          </cell>
          <cell r="AR443">
            <v>876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BA443">
            <v>876</v>
          </cell>
          <cell r="BB443">
            <v>762</v>
          </cell>
          <cell r="BC443" t="str">
            <v>SOUTHERN WORCESTER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L443">
            <v>0</v>
          </cell>
          <cell r="BM443">
            <v>0</v>
          </cell>
          <cell r="BN443">
            <v>0</v>
          </cell>
          <cell r="CA443">
            <v>876</v>
          </cell>
        </row>
        <row r="444">
          <cell r="A444">
            <v>878</v>
          </cell>
          <cell r="B444">
            <v>785</v>
          </cell>
          <cell r="C444" t="str">
            <v>TRI COUNTY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V444">
            <v>0</v>
          </cell>
          <cell r="Y444">
            <v>878</v>
          </cell>
          <cell r="AR444">
            <v>878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BA444">
            <v>878</v>
          </cell>
          <cell r="BB444">
            <v>785</v>
          </cell>
          <cell r="BC444" t="str">
            <v>TRI COUNTY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L444">
            <v>0</v>
          </cell>
          <cell r="BM444">
            <v>0</v>
          </cell>
          <cell r="BN444">
            <v>0</v>
          </cell>
          <cell r="CA444">
            <v>878</v>
          </cell>
        </row>
        <row r="445">
          <cell r="A445">
            <v>879</v>
          </cell>
          <cell r="B445">
            <v>758</v>
          </cell>
          <cell r="C445" t="str">
            <v>UPPER CAPE COD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V445">
            <v>0</v>
          </cell>
          <cell r="Y445">
            <v>879</v>
          </cell>
          <cell r="AR445">
            <v>879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BA445">
            <v>879</v>
          </cell>
          <cell r="BB445">
            <v>758</v>
          </cell>
          <cell r="BC445" t="str">
            <v>UPPER CAPE COD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L445">
            <v>0</v>
          </cell>
          <cell r="BM445">
            <v>0</v>
          </cell>
          <cell r="BN445">
            <v>0</v>
          </cell>
          <cell r="CA445">
            <v>879</v>
          </cell>
        </row>
        <row r="446">
          <cell r="A446">
            <v>885</v>
          </cell>
          <cell r="B446">
            <v>774</v>
          </cell>
          <cell r="C446" t="str">
            <v>WHITTIER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V446">
            <v>0</v>
          </cell>
          <cell r="Y446">
            <v>885</v>
          </cell>
          <cell r="AR446">
            <v>885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BA446">
            <v>885</v>
          </cell>
          <cell r="BB446">
            <v>774</v>
          </cell>
          <cell r="BC446" t="str">
            <v>WHITTIER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L446">
            <v>0</v>
          </cell>
          <cell r="BM446">
            <v>0</v>
          </cell>
          <cell r="BN446">
            <v>0</v>
          </cell>
          <cell r="CA446">
            <v>885</v>
          </cell>
        </row>
        <row r="447">
          <cell r="A447">
            <v>910</v>
          </cell>
          <cell r="B447">
            <v>810</v>
          </cell>
          <cell r="C447" t="str">
            <v>BRISTOL COUNTY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V447">
            <v>0</v>
          </cell>
          <cell r="Y447">
            <v>910</v>
          </cell>
          <cell r="AR447">
            <v>910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BA447">
            <v>910</v>
          </cell>
          <cell r="BB447">
            <v>810</v>
          </cell>
          <cell r="BC447" t="str">
            <v>BRISTOL COUNTY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L447">
            <v>0</v>
          </cell>
          <cell r="BM447">
            <v>0</v>
          </cell>
          <cell r="BN447">
            <v>0</v>
          </cell>
          <cell r="CA447">
            <v>910</v>
          </cell>
        </row>
        <row r="448">
          <cell r="A448">
            <v>915</v>
          </cell>
          <cell r="B448">
            <v>830</v>
          </cell>
          <cell r="C448" t="str">
            <v>NORFOLK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V448">
            <v>0</v>
          </cell>
          <cell r="Y448">
            <v>915</v>
          </cell>
          <cell r="AR448">
            <v>915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BA448">
            <v>915</v>
          </cell>
          <cell r="BB448">
            <v>830</v>
          </cell>
          <cell r="BC448" t="str">
            <v>NORFOLK COUNTY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L448">
            <v>0</v>
          </cell>
          <cell r="BM448">
            <v>0</v>
          </cell>
          <cell r="BN448">
            <v>0</v>
          </cell>
          <cell r="CA448">
            <v>915</v>
          </cell>
        </row>
        <row r="449">
          <cell r="A449">
            <v>999</v>
          </cell>
          <cell r="B449" t="str">
            <v>--</v>
          </cell>
          <cell r="C449" t="str">
            <v>STATE TOTALS</v>
          </cell>
          <cell r="D449">
            <v>46657.999999999993</v>
          </cell>
          <cell r="E449">
            <v>734079378.48884618</v>
          </cell>
          <cell r="F449">
            <v>3677683</v>
          </cell>
          <cell r="G449">
            <v>43489166</v>
          </cell>
          <cell r="H449">
            <v>781246227.48884618</v>
          </cell>
          <cell r="J449">
            <v>43489166</v>
          </cell>
          <cell r="K449">
            <v>89723419.773353413</v>
          </cell>
          <cell r="L449">
            <v>133212585.77335338</v>
          </cell>
          <cell r="N449">
            <v>648033641.71549225</v>
          </cell>
          <cell r="P449">
            <v>43748795</v>
          </cell>
          <cell r="Q449">
            <v>4987414.2266465668</v>
          </cell>
          <cell r="R449">
            <v>259629</v>
          </cell>
          <cell r="S449">
            <v>89723419.773353413</v>
          </cell>
          <cell r="T449">
            <v>138199999.99999997</v>
          </cell>
          <cell r="V449">
            <v>190532420.39276069</v>
          </cell>
          <cell r="Y449">
            <v>999</v>
          </cell>
          <cell r="Z449">
            <v>46657.999999999993</v>
          </cell>
          <cell r="AA449">
            <v>0</v>
          </cell>
          <cell r="AB449">
            <v>0</v>
          </cell>
          <cell r="AC449">
            <v>0</v>
          </cell>
          <cell r="AD449">
            <v>276.88863952469535</v>
          </cell>
          <cell r="AE449">
            <v>739231691</v>
          </cell>
          <cell r="AF449">
            <v>4727785.2266465677</v>
          </cell>
          <cell r="AG449">
            <v>424527.28450730315</v>
          </cell>
          <cell r="AH449">
            <v>734079378.48884618</v>
          </cell>
          <cell r="AI449">
            <v>3677683</v>
          </cell>
          <cell r="AJ449">
            <v>43489166</v>
          </cell>
          <cell r="AK449">
            <v>781246227.48884618</v>
          </cell>
          <cell r="AL449">
            <v>4727785.2266465677</v>
          </cell>
          <cell r="AM449">
            <v>0</v>
          </cell>
          <cell r="AN449">
            <v>259629</v>
          </cell>
          <cell r="AO449">
            <v>4987414.2266465668</v>
          </cell>
          <cell r="AP449">
            <v>786233641.71549273</v>
          </cell>
          <cell r="AQ449" t="str">
            <v xml:space="preserve"> </v>
          </cell>
          <cell r="AR449">
            <v>999</v>
          </cell>
          <cell r="AS449">
            <v>276.88863952469535</v>
          </cell>
          <cell r="AT449">
            <v>4727785.2266465677</v>
          </cell>
          <cell r="AU449">
            <v>0</v>
          </cell>
          <cell r="AV449">
            <v>259629</v>
          </cell>
          <cell r="AW449">
            <v>4987414.2266465677</v>
          </cell>
          <cell r="AX449" t="str">
            <v xml:space="preserve"> </v>
          </cell>
          <cell r="AY449" t="str">
            <v xml:space="preserve"> </v>
          </cell>
          <cell r="BA449">
            <v>999</v>
          </cell>
          <cell r="BB449" t="str">
            <v>S T A T E    T O T A L S</v>
          </cell>
          <cell r="BC449" t="str">
            <v xml:space="preserve">S T A T E   T O T A L S  </v>
          </cell>
          <cell r="BD449">
            <v>734079378.48884618</v>
          </cell>
          <cell r="BE449">
            <v>654097378</v>
          </cell>
          <cell r="BF449">
            <v>80022152.488846138</v>
          </cell>
          <cell r="BG449">
            <v>41776242.553509675</v>
          </cell>
          <cell r="BH449">
            <v>20257445.123758335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142055840.16611409</v>
          </cell>
          <cell r="BN449">
            <v>89723419.773353413</v>
          </cell>
          <cell r="CA449">
            <v>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0">
          <cell r="A10">
            <v>409</v>
          </cell>
          <cell r="B10" t="str">
            <v>ALMA DEL MAR</v>
          </cell>
          <cell r="C10">
            <v>650</v>
          </cell>
          <cell r="D10">
            <v>3.0000000000000004</v>
          </cell>
          <cell r="F10">
            <v>0</v>
          </cell>
          <cell r="G10">
            <v>653</v>
          </cell>
          <cell r="I10">
            <v>8280881</v>
          </cell>
          <cell r="J10">
            <v>0</v>
          </cell>
          <cell r="K10">
            <v>609249</v>
          </cell>
          <cell r="L10">
            <v>8890130</v>
          </cell>
          <cell r="N10">
            <v>409</v>
          </cell>
          <cell r="O10">
            <v>653</v>
          </cell>
          <cell r="P10">
            <v>3.0000000000000004</v>
          </cell>
          <cell r="Q10">
            <v>0</v>
          </cell>
          <cell r="R10">
            <v>0</v>
          </cell>
          <cell r="S10">
            <v>0</v>
          </cell>
          <cell r="T10">
            <v>8280881</v>
          </cell>
          <cell r="U10">
            <v>0</v>
          </cell>
          <cell r="V10">
            <v>0</v>
          </cell>
          <cell r="W10">
            <v>8280881</v>
          </cell>
          <cell r="X10">
            <v>0</v>
          </cell>
          <cell r="Y10">
            <v>609249</v>
          </cell>
          <cell r="Z10">
            <v>8890130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8890130</v>
          </cell>
          <cell r="AG10">
            <v>409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O10">
            <v>409</v>
          </cell>
          <cell r="AT10">
            <v>0</v>
          </cell>
        </row>
        <row r="11">
          <cell r="A11">
            <v>410</v>
          </cell>
          <cell r="B11" t="str">
            <v>EXCEL ACADEMY</v>
          </cell>
          <cell r="C11">
            <v>1400</v>
          </cell>
          <cell r="D11" t="str">
            <v/>
          </cell>
          <cell r="F11">
            <v>13</v>
          </cell>
          <cell r="G11">
            <v>1370</v>
          </cell>
          <cell r="I11">
            <v>21423959</v>
          </cell>
          <cell r="J11">
            <v>0</v>
          </cell>
          <cell r="K11">
            <v>1285052</v>
          </cell>
          <cell r="L11">
            <v>22709011</v>
          </cell>
          <cell r="N11">
            <v>410</v>
          </cell>
          <cell r="O11">
            <v>1370</v>
          </cell>
          <cell r="P11">
            <v>0</v>
          </cell>
          <cell r="Q11">
            <v>0</v>
          </cell>
          <cell r="R11">
            <v>13</v>
          </cell>
          <cell r="S11">
            <v>2.1434164239745765</v>
          </cell>
          <cell r="T11">
            <v>21423959</v>
          </cell>
          <cell r="U11">
            <v>24848</v>
          </cell>
          <cell r="V11">
            <v>0</v>
          </cell>
          <cell r="W11">
            <v>21399111</v>
          </cell>
          <cell r="X11">
            <v>0</v>
          </cell>
          <cell r="Y11">
            <v>1283046</v>
          </cell>
          <cell r="Z11">
            <v>22682157</v>
          </cell>
          <cell r="AA11">
            <v>24848</v>
          </cell>
          <cell r="AB11">
            <v>0</v>
          </cell>
          <cell r="AC11">
            <v>2006</v>
          </cell>
          <cell r="AD11">
            <v>26854</v>
          </cell>
          <cell r="AE11">
            <v>22709011</v>
          </cell>
          <cell r="AG11">
            <v>410</v>
          </cell>
          <cell r="AH11">
            <v>13</v>
          </cell>
          <cell r="AI11">
            <v>2.1434164239745765</v>
          </cell>
          <cell r="AJ11">
            <v>24848</v>
          </cell>
          <cell r="AK11">
            <v>0</v>
          </cell>
          <cell r="AL11">
            <v>2006</v>
          </cell>
          <cell r="AM11">
            <v>26854</v>
          </cell>
          <cell r="AO11">
            <v>410</v>
          </cell>
          <cell r="AT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545</v>
          </cell>
          <cell r="D12" t="str">
            <v/>
          </cell>
          <cell r="F12">
            <v>0</v>
          </cell>
          <cell r="G12">
            <v>527</v>
          </cell>
          <cell r="I12">
            <v>9233708</v>
          </cell>
          <cell r="J12">
            <v>0</v>
          </cell>
          <cell r="K12">
            <v>494326</v>
          </cell>
          <cell r="L12">
            <v>9728034</v>
          </cell>
          <cell r="N12">
            <v>412</v>
          </cell>
          <cell r="O12">
            <v>527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9233708</v>
          </cell>
          <cell r="U12">
            <v>0</v>
          </cell>
          <cell r="V12">
            <v>0</v>
          </cell>
          <cell r="W12">
            <v>9233708</v>
          </cell>
          <cell r="X12">
            <v>0</v>
          </cell>
          <cell r="Y12">
            <v>494326</v>
          </cell>
          <cell r="Z12">
            <v>9728034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9728034</v>
          </cell>
          <cell r="AG12">
            <v>412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>
            <v>412</v>
          </cell>
          <cell r="AT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F13">
            <v>0</v>
          </cell>
          <cell r="G13">
            <v>217</v>
          </cell>
          <cell r="I13">
            <v>3483360</v>
          </cell>
          <cell r="J13">
            <v>0</v>
          </cell>
          <cell r="K13">
            <v>203546</v>
          </cell>
          <cell r="L13">
            <v>3686906</v>
          </cell>
          <cell r="N13">
            <v>413</v>
          </cell>
          <cell r="O13">
            <v>217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3483360</v>
          </cell>
          <cell r="U13">
            <v>0</v>
          </cell>
          <cell r="V13">
            <v>0</v>
          </cell>
          <cell r="W13">
            <v>3483360</v>
          </cell>
          <cell r="X13">
            <v>0</v>
          </cell>
          <cell r="Y13">
            <v>203546</v>
          </cell>
          <cell r="Z13">
            <v>3686906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3686906</v>
          </cell>
          <cell r="AG13">
            <v>413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O13">
            <v>413</v>
          </cell>
          <cell r="AT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>
            <v>9</v>
          </cell>
          <cell r="F14">
            <v>2</v>
          </cell>
          <cell r="G14">
            <v>372</v>
          </cell>
          <cell r="I14">
            <v>5216219</v>
          </cell>
          <cell r="J14">
            <v>0</v>
          </cell>
          <cell r="K14">
            <v>340380</v>
          </cell>
          <cell r="L14">
            <v>5556599</v>
          </cell>
          <cell r="N14">
            <v>414</v>
          </cell>
          <cell r="O14">
            <v>372</v>
          </cell>
          <cell r="P14">
            <v>9</v>
          </cell>
          <cell r="Q14">
            <v>0</v>
          </cell>
          <cell r="R14">
            <v>2</v>
          </cell>
          <cell r="S14">
            <v>0</v>
          </cell>
          <cell r="T14">
            <v>5216219</v>
          </cell>
          <cell r="U14">
            <v>0</v>
          </cell>
          <cell r="V14">
            <v>0</v>
          </cell>
          <cell r="W14">
            <v>5216219</v>
          </cell>
          <cell r="X14">
            <v>0</v>
          </cell>
          <cell r="Y14">
            <v>340380</v>
          </cell>
          <cell r="Z14">
            <v>5556599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5556599</v>
          </cell>
          <cell r="AG14">
            <v>414</v>
          </cell>
          <cell r="AH14">
            <v>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O14">
            <v>414</v>
          </cell>
          <cell r="AT14">
            <v>0</v>
          </cell>
        </row>
        <row r="15">
          <cell r="A15">
            <v>416</v>
          </cell>
          <cell r="B15" t="str">
            <v>BOSTON PREPARATORY</v>
          </cell>
          <cell r="C15">
            <v>590</v>
          </cell>
          <cell r="D15" t="str">
            <v/>
          </cell>
          <cell r="F15">
            <v>0</v>
          </cell>
          <cell r="G15">
            <v>581</v>
          </cell>
          <cell r="I15">
            <v>10718167</v>
          </cell>
          <cell r="J15">
            <v>51843</v>
          </cell>
          <cell r="K15">
            <v>544978</v>
          </cell>
          <cell r="L15">
            <v>11314988</v>
          </cell>
          <cell r="N15">
            <v>416</v>
          </cell>
          <cell r="O15">
            <v>581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10718167</v>
          </cell>
          <cell r="U15">
            <v>0</v>
          </cell>
          <cell r="V15">
            <v>0</v>
          </cell>
          <cell r="W15">
            <v>10718167</v>
          </cell>
          <cell r="X15">
            <v>0</v>
          </cell>
          <cell r="Y15">
            <v>544978</v>
          </cell>
          <cell r="Z15">
            <v>11263145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11263145</v>
          </cell>
          <cell r="AG15">
            <v>416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416</v>
          </cell>
          <cell r="AT15">
            <v>0</v>
          </cell>
        </row>
        <row r="16">
          <cell r="A16">
            <v>417</v>
          </cell>
          <cell r="B16" t="str">
            <v>BRIDGE BOSTON</v>
          </cell>
          <cell r="C16">
            <v>335</v>
          </cell>
          <cell r="D16" t="str">
            <v/>
          </cell>
          <cell r="F16">
            <v>2</v>
          </cell>
          <cell r="G16">
            <v>334</v>
          </cell>
          <cell r="I16">
            <v>6098200</v>
          </cell>
          <cell r="J16">
            <v>0</v>
          </cell>
          <cell r="K16">
            <v>313292</v>
          </cell>
          <cell r="L16">
            <v>6411492</v>
          </cell>
          <cell r="N16">
            <v>417</v>
          </cell>
          <cell r="O16">
            <v>334</v>
          </cell>
          <cell r="P16">
            <v>0</v>
          </cell>
          <cell r="Q16">
            <v>0</v>
          </cell>
          <cell r="R16">
            <v>2</v>
          </cell>
          <cell r="S16">
            <v>1.3388634757465556</v>
          </cell>
          <cell r="T16">
            <v>6098200</v>
          </cell>
          <cell r="U16">
            <v>23638</v>
          </cell>
          <cell r="V16">
            <v>0</v>
          </cell>
          <cell r="W16">
            <v>6074562</v>
          </cell>
          <cell r="X16">
            <v>0</v>
          </cell>
          <cell r="Y16">
            <v>312036</v>
          </cell>
          <cell r="Z16">
            <v>6386598</v>
          </cell>
          <cell r="AA16">
            <v>23638</v>
          </cell>
          <cell r="AB16">
            <v>0</v>
          </cell>
          <cell r="AC16">
            <v>1256</v>
          </cell>
          <cell r="AD16">
            <v>24894</v>
          </cell>
          <cell r="AE16">
            <v>6411492</v>
          </cell>
          <cell r="AG16">
            <v>417</v>
          </cell>
          <cell r="AH16">
            <v>2</v>
          </cell>
          <cell r="AI16">
            <v>1.3388634757465556</v>
          </cell>
          <cell r="AJ16">
            <v>23638</v>
          </cell>
          <cell r="AK16">
            <v>0</v>
          </cell>
          <cell r="AL16">
            <v>1256</v>
          </cell>
          <cell r="AM16">
            <v>24894</v>
          </cell>
          <cell r="AO16">
            <v>417</v>
          </cell>
          <cell r="AT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>
            <v>5</v>
          </cell>
          <cell r="F17">
            <v>0</v>
          </cell>
          <cell r="G17">
            <v>401</v>
          </cell>
          <cell r="I17">
            <v>5882176</v>
          </cell>
          <cell r="J17">
            <v>0</v>
          </cell>
          <cell r="K17">
            <v>371326</v>
          </cell>
          <cell r="L17">
            <v>6253502</v>
          </cell>
          <cell r="N17">
            <v>418</v>
          </cell>
          <cell r="O17">
            <v>401</v>
          </cell>
          <cell r="P17">
            <v>5</v>
          </cell>
          <cell r="Q17">
            <v>0</v>
          </cell>
          <cell r="R17">
            <v>0</v>
          </cell>
          <cell r="S17">
            <v>0</v>
          </cell>
          <cell r="T17">
            <v>5882176</v>
          </cell>
          <cell r="U17">
            <v>0</v>
          </cell>
          <cell r="V17">
            <v>0</v>
          </cell>
          <cell r="W17">
            <v>5882176</v>
          </cell>
          <cell r="X17">
            <v>0</v>
          </cell>
          <cell r="Y17">
            <v>371326</v>
          </cell>
          <cell r="Z17">
            <v>6253502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6253502</v>
          </cell>
          <cell r="AG17">
            <v>418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418</v>
          </cell>
          <cell r="AT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 t="str">
            <v/>
          </cell>
          <cell r="F18">
            <v>0</v>
          </cell>
          <cell r="G18">
            <v>207</v>
          </cell>
          <cell r="I18">
            <v>3698052</v>
          </cell>
          <cell r="J18">
            <v>0</v>
          </cell>
          <cell r="K18">
            <v>194166</v>
          </cell>
          <cell r="L18">
            <v>3892218</v>
          </cell>
          <cell r="N18">
            <v>419</v>
          </cell>
          <cell r="O18">
            <v>207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3698052</v>
          </cell>
          <cell r="U18">
            <v>0</v>
          </cell>
          <cell r="V18">
            <v>0</v>
          </cell>
          <cell r="W18">
            <v>3698052</v>
          </cell>
          <cell r="X18">
            <v>0</v>
          </cell>
          <cell r="Y18">
            <v>194166</v>
          </cell>
          <cell r="Z18">
            <v>3892218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3892218</v>
          </cell>
          <cell r="AG18">
            <v>419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419</v>
          </cell>
          <cell r="AT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F19">
            <v>15</v>
          </cell>
          <cell r="G19">
            <v>336</v>
          </cell>
          <cell r="I19">
            <v>7801634</v>
          </cell>
          <cell r="J19">
            <v>0</v>
          </cell>
          <cell r="K19">
            <v>315164</v>
          </cell>
          <cell r="L19">
            <v>8116798</v>
          </cell>
          <cell r="N19">
            <v>420</v>
          </cell>
          <cell r="O19">
            <v>336</v>
          </cell>
          <cell r="P19">
            <v>0</v>
          </cell>
          <cell r="Q19">
            <v>0</v>
          </cell>
          <cell r="R19">
            <v>15</v>
          </cell>
          <cell r="S19">
            <v>1.6391568411601944</v>
          </cell>
          <cell r="T19">
            <v>7801634</v>
          </cell>
          <cell r="U19">
            <v>22198</v>
          </cell>
          <cell r="V19">
            <v>0</v>
          </cell>
          <cell r="W19">
            <v>7779436</v>
          </cell>
          <cell r="X19">
            <v>0</v>
          </cell>
          <cell r="Y19">
            <v>313628</v>
          </cell>
          <cell r="Z19">
            <v>8093064</v>
          </cell>
          <cell r="AA19">
            <v>22198</v>
          </cell>
          <cell r="AB19">
            <v>0</v>
          </cell>
          <cell r="AC19">
            <v>1536</v>
          </cell>
          <cell r="AD19">
            <v>23734</v>
          </cell>
          <cell r="AE19">
            <v>8116798</v>
          </cell>
          <cell r="AG19">
            <v>420</v>
          </cell>
          <cell r="AH19">
            <v>15</v>
          </cell>
          <cell r="AI19">
            <v>1.6391568411601944</v>
          </cell>
          <cell r="AJ19">
            <v>22198</v>
          </cell>
          <cell r="AK19">
            <v>0</v>
          </cell>
          <cell r="AL19">
            <v>1536</v>
          </cell>
          <cell r="AM19">
            <v>23734</v>
          </cell>
          <cell r="AO19">
            <v>420</v>
          </cell>
          <cell r="AT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400</v>
          </cell>
          <cell r="D20" t="str">
            <v/>
          </cell>
          <cell r="F20">
            <v>0</v>
          </cell>
          <cell r="G20">
            <v>400</v>
          </cell>
          <cell r="I20">
            <v>4891827</v>
          </cell>
          <cell r="J20">
            <v>220472</v>
          </cell>
          <cell r="K20">
            <v>375200</v>
          </cell>
          <cell r="L20">
            <v>5487499</v>
          </cell>
          <cell r="N20">
            <v>426</v>
          </cell>
          <cell r="O20">
            <v>400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4891827</v>
          </cell>
          <cell r="U20">
            <v>0</v>
          </cell>
          <cell r="V20">
            <v>0</v>
          </cell>
          <cell r="W20">
            <v>4891827</v>
          </cell>
          <cell r="X20">
            <v>0</v>
          </cell>
          <cell r="Y20">
            <v>375200</v>
          </cell>
          <cell r="Z20">
            <v>5267027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5267027</v>
          </cell>
          <cell r="AG20">
            <v>426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426</v>
          </cell>
          <cell r="AT20">
            <v>0</v>
          </cell>
        </row>
        <row r="21">
          <cell r="A21">
            <v>428</v>
          </cell>
          <cell r="B21" t="str">
            <v>BROOKE</v>
          </cell>
          <cell r="C21">
            <v>2051</v>
          </cell>
          <cell r="D21" t="str">
            <v/>
          </cell>
          <cell r="F21">
            <v>14</v>
          </cell>
          <cell r="G21">
            <v>1969</v>
          </cell>
          <cell r="I21">
            <v>32983236</v>
          </cell>
          <cell r="J21">
            <v>0</v>
          </cell>
          <cell r="K21">
            <v>1846917</v>
          </cell>
          <cell r="L21">
            <v>34830153</v>
          </cell>
          <cell r="N21">
            <v>428</v>
          </cell>
          <cell r="O21">
            <v>1969</v>
          </cell>
          <cell r="P21">
            <v>0</v>
          </cell>
          <cell r="Q21">
            <v>0</v>
          </cell>
          <cell r="R21">
            <v>14</v>
          </cell>
          <cell r="S21">
            <v>5.4205102627715815</v>
          </cell>
          <cell r="T21">
            <v>32983236</v>
          </cell>
          <cell r="U21">
            <v>79264</v>
          </cell>
          <cell r="V21">
            <v>0</v>
          </cell>
          <cell r="W21">
            <v>32903972</v>
          </cell>
          <cell r="X21">
            <v>0</v>
          </cell>
          <cell r="Y21">
            <v>1841835</v>
          </cell>
          <cell r="Z21">
            <v>34745807</v>
          </cell>
          <cell r="AA21">
            <v>79264</v>
          </cell>
          <cell r="AB21">
            <v>0</v>
          </cell>
          <cell r="AC21">
            <v>5082</v>
          </cell>
          <cell r="AD21">
            <v>84346</v>
          </cell>
          <cell r="AE21">
            <v>34830153</v>
          </cell>
          <cell r="AG21">
            <v>428</v>
          </cell>
          <cell r="AH21">
            <v>14</v>
          </cell>
          <cell r="AI21">
            <v>5.4205102627715815</v>
          </cell>
          <cell r="AJ21">
            <v>79264</v>
          </cell>
          <cell r="AK21">
            <v>0</v>
          </cell>
          <cell r="AL21">
            <v>5082</v>
          </cell>
          <cell r="AM21">
            <v>84346</v>
          </cell>
          <cell r="AO21">
            <v>428</v>
          </cell>
          <cell r="AT21">
            <v>0</v>
          </cell>
        </row>
        <row r="22">
          <cell r="A22">
            <v>429</v>
          </cell>
          <cell r="B22" t="str">
            <v>KIPP ACADEMY LYNN</v>
          </cell>
          <cell r="C22">
            <v>1586</v>
          </cell>
          <cell r="D22">
            <v>16</v>
          </cell>
          <cell r="F22">
            <v>321</v>
          </cell>
          <cell r="G22">
            <v>1602</v>
          </cell>
          <cell r="I22">
            <v>20319654</v>
          </cell>
          <cell r="J22">
            <v>628946</v>
          </cell>
          <cell r="K22">
            <v>1486656</v>
          </cell>
          <cell r="L22">
            <v>22435256</v>
          </cell>
          <cell r="N22">
            <v>429</v>
          </cell>
          <cell r="O22">
            <v>1602</v>
          </cell>
          <cell r="P22">
            <v>16</v>
          </cell>
          <cell r="Q22">
            <v>0</v>
          </cell>
          <cell r="R22">
            <v>321</v>
          </cell>
          <cell r="S22">
            <v>101.32583452540193</v>
          </cell>
          <cell r="T22">
            <v>20319654</v>
          </cell>
          <cell r="U22">
            <v>1287511</v>
          </cell>
          <cell r="V22">
            <v>0</v>
          </cell>
          <cell r="W22">
            <v>19032143</v>
          </cell>
          <cell r="X22">
            <v>0</v>
          </cell>
          <cell r="Y22">
            <v>1391767</v>
          </cell>
          <cell r="Z22">
            <v>20423910</v>
          </cell>
          <cell r="AA22">
            <v>1287511</v>
          </cell>
          <cell r="AB22">
            <v>0</v>
          </cell>
          <cell r="AC22">
            <v>94889</v>
          </cell>
          <cell r="AD22">
            <v>1382400</v>
          </cell>
          <cell r="AE22">
            <v>21806310</v>
          </cell>
          <cell r="AG22">
            <v>429</v>
          </cell>
          <cell r="AH22">
            <v>321</v>
          </cell>
          <cell r="AI22">
            <v>101.32583452540193</v>
          </cell>
          <cell r="AJ22">
            <v>1287511</v>
          </cell>
          <cell r="AK22">
            <v>0</v>
          </cell>
          <cell r="AL22">
            <v>94889</v>
          </cell>
          <cell r="AM22">
            <v>1382400</v>
          </cell>
          <cell r="AO22">
            <v>429</v>
          </cell>
          <cell r="AT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F23">
            <v>82</v>
          </cell>
          <cell r="G23">
            <v>963</v>
          </cell>
          <cell r="I23">
            <v>13450703</v>
          </cell>
          <cell r="J23">
            <v>0</v>
          </cell>
          <cell r="K23">
            <v>903294</v>
          </cell>
          <cell r="L23">
            <v>14353997</v>
          </cell>
          <cell r="N23">
            <v>430</v>
          </cell>
          <cell r="O23">
            <v>963</v>
          </cell>
          <cell r="P23">
            <v>0</v>
          </cell>
          <cell r="Q23">
            <v>0</v>
          </cell>
          <cell r="R23">
            <v>82</v>
          </cell>
          <cell r="S23">
            <v>0</v>
          </cell>
          <cell r="T23">
            <v>13450703</v>
          </cell>
          <cell r="U23">
            <v>0</v>
          </cell>
          <cell r="V23">
            <v>0</v>
          </cell>
          <cell r="W23">
            <v>13450703</v>
          </cell>
          <cell r="X23">
            <v>0</v>
          </cell>
          <cell r="Y23">
            <v>903294</v>
          </cell>
          <cell r="Z23">
            <v>14353997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14353997</v>
          </cell>
          <cell r="AG23">
            <v>430</v>
          </cell>
          <cell r="AH23">
            <v>82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430</v>
          </cell>
          <cell r="AT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400</v>
          </cell>
          <cell r="D24" t="str">
            <v/>
          </cell>
          <cell r="F24">
            <v>0</v>
          </cell>
          <cell r="G24">
            <v>399</v>
          </cell>
          <cell r="I24">
            <v>4926981</v>
          </cell>
          <cell r="J24">
            <v>282187</v>
          </cell>
          <cell r="K24">
            <v>374262</v>
          </cell>
          <cell r="L24">
            <v>5583430</v>
          </cell>
          <cell r="N24">
            <v>431</v>
          </cell>
          <cell r="O24">
            <v>399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4926981</v>
          </cell>
          <cell r="U24">
            <v>0</v>
          </cell>
          <cell r="V24">
            <v>0</v>
          </cell>
          <cell r="W24">
            <v>4926981</v>
          </cell>
          <cell r="X24">
            <v>0</v>
          </cell>
          <cell r="Y24">
            <v>374262</v>
          </cell>
          <cell r="Z24">
            <v>5301243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5301243</v>
          </cell>
          <cell r="AG24">
            <v>431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>
            <v>431</v>
          </cell>
          <cell r="AT24">
            <v>0</v>
          </cell>
        </row>
        <row r="25">
          <cell r="A25">
            <v>432</v>
          </cell>
          <cell r="B25" t="str">
            <v>CAPE COD LIGHTHOUSE</v>
          </cell>
          <cell r="C25">
            <v>243</v>
          </cell>
          <cell r="D25" t="str">
            <v/>
          </cell>
          <cell r="F25">
            <v>0</v>
          </cell>
          <cell r="G25">
            <v>239</v>
          </cell>
          <cell r="I25">
            <v>3467905</v>
          </cell>
          <cell r="J25">
            <v>0</v>
          </cell>
          <cell r="K25">
            <v>224182</v>
          </cell>
          <cell r="L25">
            <v>3692087</v>
          </cell>
          <cell r="N25">
            <v>432</v>
          </cell>
          <cell r="O25">
            <v>239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3467905</v>
          </cell>
          <cell r="U25">
            <v>0</v>
          </cell>
          <cell r="V25">
            <v>0</v>
          </cell>
          <cell r="W25">
            <v>3467905</v>
          </cell>
          <cell r="X25">
            <v>0</v>
          </cell>
          <cell r="Y25">
            <v>224182</v>
          </cell>
          <cell r="Z25">
            <v>3692087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3692087</v>
          </cell>
          <cell r="AG25">
            <v>432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O25">
            <v>432</v>
          </cell>
          <cell r="AT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F26">
            <v>0</v>
          </cell>
          <cell r="G26">
            <v>798</v>
          </cell>
          <cell r="I26">
            <v>9826730</v>
          </cell>
          <cell r="J26">
            <v>0</v>
          </cell>
          <cell r="K26">
            <v>748524</v>
          </cell>
          <cell r="L26">
            <v>10575254</v>
          </cell>
          <cell r="N26">
            <v>435</v>
          </cell>
          <cell r="O26">
            <v>798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9826730</v>
          </cell>
          <cell r="U26">
            <v>0</v>
          </cell>
          <cell r="V26">
            <v>0</v>
          </cell>
          <cell r="W26">
            <v>9826730</v>
          </cell>
          <cell r="X26">
            <v>0</v>
          </cell>
          <cell r="Y26">
            <v>748524</v>
          </cell>
          <cell r="Z26">
            <v>10575254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10575254</v>
          </cell>
          <cell r="AG26">
            <v>435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435</v>
          </cell>
          <cell r="AT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361</v>
          </cell>
          <cell r="D27" t="str">
            <v/>
          </cell>
          <cell r="F27">
            <v>64</v>
          </cell>
          <cell r="G27">
            <v>326</v>
          </cell>
          <cell r="I27">
            <v>7957509</v>
          </cell>
          <cell r="J27">
            <v>0</v>
          </cell>
          <cell r="K27">
            <v>305779</v>
          </cell>
          <cell r="L27">
            <v>8263288</v>
          </cell>
          <cell r="N27">
            <v>436</v>
          </cell>
          <cell r="O27">
            <v>326</v>
          </cell>
          <cell r="P27">
            <v>0</v>
          </cell>
          <cell r="Q27">
            <v>0</v>
          </cell>
          <cell r="R27">
            <v>64</v>
          </cell>
          <cell r="S27">
            <v>1.3450918100539653</v>
          </cell>
          <cell r="T27">
            <v>7957509</v>
          </cell>
          <cell r="U27">
            <v>18199</v>
          </cell>
          <cell r="V27">
            <v>0</v>
          </cell>
          <cell r="W27">
            <v>7939310</v>
          </cell>
          <cell r="X27">
            <v>0</v>
          </cell>
          <cell r="Y27">
            <v>304521</v>
          </cell>
          <cell r="Z27">
            <v>8243831</v>
          </cell>
          <cell r="AA27">
            <v>18199</v>
          </cell>
          <cell r="AB27">
            <v>0</v>
          </cell>
          <cell r="AC27">
            <v>1258</v>
          </cell>
          <cell r="AD27">
            <v>19457</v>
          </cell>
          <cell r="AE27">
            <v>8263288</v>
          </cell>
          <cell r="AG27">
            <v>436</v>
          </cell>
          <cell r="AH27">
            <v>64</v>
          </cell>
          <cell r="AI27">
            <v>1.3450918100539653</v>
          </cell>
          <cell r="AJ27">
            <v>18199</v>
          </cell>
          <cell r="AK27">
            <v>0</v>
          </cell>
          <cell r="AL27">
            <v>1258</v>
          </cell>
          <cell r="AM27">
            <v>19457</v>
          </cell>
          <cell r="AO27">
            <v>436</v>
          </cell>
          <cell r="AT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270</v>
          </cell>
          <cell r="D28" t="str">
            <v/>
          </cell>
          <cell r="F28">
            <v>0</v>
          </cell>
          <cell r="G28">
            <v>228</v>
          </cell>
          <cell r="I28">
            <v>4543666</v>
          </cell>
          <cell r="J28">
            <v>165361</v>
          </cell>
          <cell r="K28">
            <v>213864</v>
          </cell>
          <cell r="L28">
            <v>4922891</v>
          </cell>
          <cell r="N28">
            <v>437</v>
          </cell>
          <cell r="O28">
            <v>228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4543666</v>
          </cell>
          <cell r="U28">
            <v>0</v>
          </cell>
          <cell r="V28">
            <v>0</v>
          </cell>
          <cell r="W28">
            <v>4543666</v>
          </cell>
          <cell r="X28">
            <v>0</v>
          </cell>
          <cell r="Y28">
            <v>213864</v>
          </cell>
          <cell r="Z28">
            <v>4757530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4757530</v>
          </cell>
          <cell r="AG28">
            <v>437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437</v>
          </cell>
          <cell r="AT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 t="str">
            <v/>
          </cell>
          <cell r="F29">
            <v>2</v>
          </cell>
          <cell r="G29">
            <v>339</v>
          </cell>
          <cell r="I29">
            <v>6270420</v>
          </cell>
          <cell r="J29">
            <v>29056</v>
          </cell>
          <cell r="K29">
            <v>317982</v>
          </cell>
          <cell r="L29">
            <v>6617458</v>
          </cell>
          <cell r="N29">
            <v>438</v>
          </cell>
          <cell r="O29">
            <v>339</v>
          </cell>
          <cell r="P29">
            <v>0</v>
          </cell>
          <cell r="Q29">
            <v>0</v>
          </cell>
          <cell r="R29">
            <v>2</v>
          </cell>
          <cell r="S29">
            <v>1.3388634757465556</v>
          </cell>
          <cell r="T29">
            <v>6270420</v>
          </cell>
          <cell r="U29">
            <v>20420</v>
          </cell>
          <cell r="V29">
            <v>0</v>
          </cell>
          <cell r="W29">
            <v>6250000</v>
          </cell>
          <cell r="X29">
            <v>0</v>
          </cell>
          <cell r="Y29">
            <v>316726</v>
          </cell>
          <cell r="Z29">
            <v>6566726</v>
          </cell>
          <cell r="AA29">
            <v>20420</v>
          </cell>
          <cell r="AB29">
            <v>0</v>
          </cell>
          <cell r="AC29">
            <v>1256</v>
          </cell>
          <cell r="AD29">
            <v>21676</v>
          </cell>
          <cell r="AE29">
            <v>6588402</v>
          </cell>
          <cell r="AG29">
            <v>438</v>
          </cell>
          <cell r="AH29">
            <v>2</v>
          </cell>
          <cell r="AI29">
            <v>1.3388634757465556</v>
          </cell>
          <cell r="AJ29">
            <v>20420</v>
          </cell>
          <cell r="AK29">
            <v>0</v>
          </cell>
          <cell r="AL29">
            <v>1256</v>
          </cell>
          <cell r="AM29">
            <v>21676</v>
          </cell>
          <cell r="AO29">
            <v>438</v>
          </cell>
          <cell r="AT29">
            <v>0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>
            <v>9</v>
          </cell>
          <cell r="F30">
            <v>18</v>
          </cell>
          <cell r="G30">
            <v>453</v>
          </cell>
          <cell r="I30">
            <v>7708200</v>
          </cell>
          <cell r="J30">
            <v>0</v>
          </cell>
          <cell r="K30">
            <v>416307</v>
          </cell>
          <cell r="L30">
            <v>8124507</v>
          </cell>
          <cell r="N30">
            <v>439</v>
          </cell>
          <cell r="O30">
            <v>453</v>
          </cell>
          <cell r="P30">
            <v>9</v>
          </cell>
          <cell r="Q30">
            <v>0</v>
          </cell>
          <cell r="R30">
            <v>18</v>
          </cell>
          <cell r="S30">
            <v>0</v>
          </cell>
          <cell r="T30">
            <v>7708200</v>
          </cell>
          <cell r="U30">
            <v>0</v>
          </cell>
          <cell r="V30">
            <v>0</v>
          </cell>
          <cell r="W30">
            <v>7708200</v>
          </cell>
          <cell r="X30">
            <v>0</v>
          </cell>
          <cell r="Y30">
            <v>416307</v>
          </cell>
          <cell r="Z30">
            <v>8124507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8124507</v>
          </cell>
          <cell r="AG30">
            <v>439</v>
          </cell>
          <cell r="AH30">
            <v>18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439</v>
          </cell>
          <cell r="AT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F31">
            <v>0</v>
          </cell>
          <cell r="G31">
            <v>400</v>
          </cell>
          <cell r="I31">
            <v>4998980</v>
          </cell>
          <cell r="J31">
            <v>125164</v>
          </cell>
          <cell r="K31">
            <v>375200</v>
          </cell>
          <cell r="L31">
            <v>5499344</v>
          </cell>
          <cell r="N31">
            <v>440</v>
          </cell>
          <cell r="O31">
            <v>400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4998980</v>
          </cell>
          <cell r="U31">
            <v>0</v>
          </cell>
          <cell r="V31">
            <v>0</v>
          </cell>
          <cell r="W31">
            <v>4998980</v>
          </cell>
          <cell r="X31">
            <v>0</v>
          </cell>
          <cell r="Y31">
            <v>375200</v>
          </cell>
          <cell r="Z31">
            <v>5374180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5374180</v>
          </cell>
          <cell r="AG31">
            <v>440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440</v>
          </cell>
          <cell r="AT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F32">
            <v>0</v>
          </cell>
          <cell r="G32">
            <v>1574</v>
          </cell>
          <cell r="I32">
            <v>18312463</v>
          </cell>
          <cell r="J32">
            <v>0</v>
          </cell>
          <cell r="K32">
            <v>1476412</v>
          </cell>
          <cell r="L32">
            <v>19788875</v>
          </cell>
          <cell r="N32">
            <v>441</v>
          </cell>
          <cell r="O32">
            <v>1574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18312463</v>
          </cell>
          <cell r="U32">
            <v>0</v>
          </cell>
          <cell r="V32">
            <v>0</v>
          </cell>
          <cell r="W32">
            <v>18312463</v>
          </cell>
          <cell r="X32">
            <v>0</v>
          </cell>
          <cell r="Y32">
            <v>1476412</v>
          </cell>
          <cell r="Z32">
            <v>19788875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19788875</v>
          </cell>
          <cell r="AG32">
            <v>441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441</v>
          </cell>
          <cell r="AT32">
            <v>0</v>
          </cell>
        </row>
        <row r="33">
          <cell r="A33">
            <v>444</v>
          </cell>
          <cell r="B33" t="str">
            <v>NEIGHBORHOOD HOUSE</v>
          </cell>
          <cell r="C33">
            <v>733</v>
          </cell>
          <cell r="D33" t="str">
            <v/>
          </cell>
          <cell r="F33">
            <v>0</v>
          </cell>
          <cell r="G33">
            <v>703</v>
          </cell>
          <cell r="I33">
            <v>11833330</v>
          </cell>
          <cell r="J33">
            <v>0</v>
          </cell>
          <cell r="K33">
            <v>659414</v>
          </cell>
          <cell r="L33">
            <v>12492744</v>
          </cell>
          <cell r="N33">
            <v>444</v>
          </cell>
          <cell r="O33">
            <v>703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11833330</v>
          </cell>
          <cell r="U33">
            <v>0</v>
          </cell>
          <cell r="V33">
            <v>0</v>
          </cell>
          <cell r="W33">
            <v>11833330</v>
          </cell>
          <cell r="X33">
            <v>0</v>
          </cell>
          <cell r="Y33">
            <v>659414</v>
          </cell>
          <cell r="Z33">
            <v>12492744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12492744</v>
          </cell>
          <cell r="AG33">
            <v>444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444</v>
          </cell>
          <cell r="AT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 t="str">
            <v/>
          </cell>
          <cell r="F34">
            <v>0</v>
          </cell>
          <cell r="G34">
            <v>1425</v>
          </cell>
          <cell r="I34">
            <v>16941347</v>
          </cell>
          <cell r="J34">
            <v>1109704</v>
          </cell>
          <cell r="K34">
            <v>1336650</v>
          </cell>
          <cell r="L34">
            <v>19387701</v>
          </cell>
          <cell r="N34">
            <v>445</v>
          </cell>
          <cell r="O34">
            <v>1425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16941347</v>
          </cell>
          <cell r="U34">
            <v>0</v>
          </cell>
          <cell r="V34">
            <v>0</v>
          </cell>
          <cell r="W34">
            <v>16941347</v>
          </cell>
          <cell r="X34">
            <v>0</v>
          </cell>
          <cell r="Y34">
            <v>1336650</v>
          </cell>
          <cell r="Z34">
            <v>18277997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18277997</v>
          </cell>
          <cell r="AG34">
            <v>445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445</v>
          </cell>
          <cell r="AT34">
            <v>0</v>
          </cell>
        </row>
        <row r="35">
          <cell r="A35">
            <v>446</v>
          </cell>
          <cell r="B35" t="str">
            <v>FOXBOROUGH REGIONAL</v>
          </cell>
          <cell r="C35">
            <v>1680</v>
          </cell>
          <cell r="D35" t="str">
            <v/>
          </cell>
          <cell r="F35">
            <v>0</v>
          </cell>
          <cell r="G35">
            <v>1658</v>
          </cell>
          <cell r="I35">
            <v>21746455</v>
          </cell>
          <cell r="J35">
            <v>0</v>
          </cell>
          <cell r="K35">
            <v>1555204</v>
          </cell>
          <cell r="L35">
            <v>23301659</v>
          </cell>
          <cell r="N35">
            <v>446</v>
          </cell>
          <cell r="O35">
            <v>1658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21746455</v>
          </cell>
          <cell r="U35">
            <v>0</v>
          </cell>
          <cell r="V35">
            <v>0</v>
          </cell>
          <cell r="W35">
            <v>21746455</v>
          </cell>
          <cell r="X35">
            <v>0</v>
          </cell>
          <cell r="Y35">
            <v>1555204</v>
          </cell>
          <cell r="Z35">
            <v>23301659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23301659</v>
          </cell>
          <cell r="AG35">
            <v>446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O35">
            <v>446</v>
          </cell>
          <cell r="AT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708</v>
          </cell>
          <cell r="D36" t="str">
            <v/>
          </cell>
          <cell r="F36">
            <v>0</v>
          </cell>
          <cell r="G36">
            <v>708</v>
          </cell>
          <cell r="I36">
            <v>9326470</v>
          </cell>
          <cell r="J36">
            <v>0</v>
          </cell>
          <cell r="K36">
            <v>664104</v>
          </cell>
          <cell r="L36">
            <v>9990574</v>
          </cell>
          <cell r="N36">
            <v>447</v>
          </cell>
          <cell r="O36">
            <v>708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9326470</v>
          </cell>
          <cell r="U36">
            <v>0</v>
          </cell>
          <cell r="V36">
            <v>0</v>
          </cell>
          <cell r="W36">
            <v>9326470</v>
          </cell>
          <cell r="X36">
            <v>0</v>
          </cell>
          <cell r="Y36">
            <v>664104</v>
          </cell>
          <cell r="Z36">
            <v>9990574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9990574</v>
          </cell>
          <cell r="AG36">
            <v>447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O36">
            <v>447</v>
          </cell>
          <cell r="AT36">
            <v>0</v>
          </cell>
        </row>
        <row r="37">
          <cell r="A37">
            <v>449</v>
          </cell>
          <cell r="B37" t="str">
            <v>BOSTON COLLEGIATE</v>
          </cell>
          <cell r="C37">
            <v>700</v>
          </cell>
          <cell r="D37" t="str">
            <v/>
          </cell>
          <cell r="F37">
            <v>6</v>
          </cell>
          <cell r="G37">
            <v>693</v>
          </cell>
          <cell r="I37">
            <v>11378365</v>
          </cell>
          <cell r="J37">
            <v>0</v>
          </cell>
          <cell r="K37">
            <v>650034</v>
          </cell>
          <cell r="L37">
            <v>12028399</v>
          </cell>
          <cell r="N37">
            <v>449</v>
          </cell>
          <cell r="O37">
            <v>693</v>
          </cell>
          <cell r="P37">
            <v>0</v>
          </cell>
          <cell r="Q37">
            <v>0</v>
          </cell>
          <cell r="R37">
            <v>6</v>
          </cell>
          <cell r="S37">
            <v>2.0082952136198333</v>
          </cell>
          <cell r="T37">
            <v>11378365</v>
          </cell>
          <cell r="U37">
            <v>33525</v>
          </cell>
          <cell r="V37">
            <v>0</v>
          </cell>
          <cell r="W37">
            <v>11344840</v>
          </cell>
          <cell r="X37">
            <v>0</v>
          </cell>
          <cell r="Y37">
            <v>648150</v>
          </cell>
          <cell r="Z37">
            <v>11992990</v>
          </cell>
          <cell r="AA37">
            <v>33525</v>
          </cell>
          <cell r="AB37">
            <v>0</v>
          </cell>
          <cell r="AC37">
            <v>1884</v>
          </cell>
          <cell r="AD37">
            <v>35409</v>
          </cell>
          <cell r="AE37">
            <v>12028399</v>
          </cell>
          <cell r="AG37">
            <v>449</v>
          </cell>
          <cell r="AH37">
            <v>6</v>
          </cell>
          <cell r="AI37">
            <v>2.0082952136198333</v>
          </cell>
          <cell r="AJ37">
            <v>33525</v>
          </cell>
          <cell r="AK37">
            <v>0</v>
          </cell>
          <cell r="AL37">
            <v>1884</v>
          </cell>
          <cell r="AM37">
            <v>35409</v>
          </cell>
          <cell r="AO37">
            <v>449</v>
          </cell>
          <cell r="AT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 t="str">
            <v/>
          </cell>
          <cell r="F38">
            <v>14</v>
          </cell>
          <cell r="G38">
            <v>218</v>
          </cell>
          <cell r="I38">
            <v>2829757</v>
          </cell>
          <cell r="J38">
            <v>0</v>
          </cell>
          <cell r="K38">
            <v>204484</v>
          </cell>
          <cell r="L38">
            <v>3034241</v>
          </cell>
          <cell r="N38">
            <v>450</v>
          </cell>
          <cell r="O38">
            <v>218</v>
          </cell>
          <cell r="P38">
            <v>0</v>
          </cell>
          <cell r="Q38">
            <v>0</v>
          </cell>
          <cell r="R38">
            <v>14</v>
          </cell>
          <cell r="S38">
            <v>0</v>
          </cell>
          <cell r="T38">
            <v>2829757</v>
          </cell>
          <cell r="U38">
            <v>0</v>
          </cell>
          <cell r="V38">
            <v>0</v>
          </cell>
          <cell r="W38">
            <v>2829757</v>
          </cell>
          <cell r="X38">
            <v>0</v>
          </cell>
          <cell r="Y38">
            <v>204484</v>
          </cell>
          <cell r="Z38">
            <v>3034241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3034241</v>
          </cell>
          <cell r="AG38">
            <v>450</v>
          </cell>
          <cell r="AH38">
            <v>14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450</v>
          </cell>
          <cell r="AT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 t="str">
            <v/>
          </cell>
          <cell r="F39">
            <v>0</v>
          </cell>
          <cell r="G39">
            <v>701</v>
          </cell>
          <cell r="I39">
            <v>9092697</v>
          </cell>
          <cell r="J39">
            <v>476972</v>
          </cell>
          <cell r="K39">
            <v>657538</v>
          </cell>
          <cell r="L39">
            <v>10227207</v>
          </cell>
          <cell r="N39">
            <v>453</v>
          </cell>
          <cell r="O39">
            <v>701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9092697</v>
          </cell>
          <cell r="U39">
            <v>0</v>
          </cell>
          <cell r="V39">
            <v>0</v>
          </cell>
          <cell r="W39">
            <v>9092697</v>
          </cell>
          <cell r="X39">
            <v>0</v>
          </cell>
          <cell r="Y39">
            <v>657538</v>
          </cell>
          <cell r="Z39">
            <v>9750235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9750235</v>
          </cell>
          <cell r="AG39">
            <v>453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453</v>
          </cell>
          <cell r="AT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780</v>
          </cell>
          <cell r="D40" t="str">
            <v/>
          </cell>
          <cell r="F40">
            <v>0</v>
          </cell>
          <cell r="G40">
            <v>780</v>
          </cell>
          <cell r="I40">
            <v>9923605</v>
          </cell>
          <cell r="J40">
            <v>201433</v>
          </cell>
          <cell r="K40">
            <v>731640</v>
          </cell>
          <cell r="L40">
            <v>10856678</v>
          </cell>
          <cell r="N40">
            <v>454</v>
          </cell>
          <cell r="O40">
            <v>780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9923605</v>
          </cell>
          <cell r="U40">
            <v>0</v>
          </cell>
          <cell r="V40">
            <v>0</v>
          </cell>
          <cell r="W40">
            <v>9923605</v>
          </cell>
          <cell r="X40">
            <v>0</v>
          </cell>
          <cell r="Y40">
            <v>731640</v>
          </cell>
          <cell r="Z40">
            <v>10655245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10655245</v>
          </cell>
          <cell r="AG40">
            <v>454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454</v>
          </cell>
          <cell r="AT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>
            <v>1</v>
          </cell>
          <cell r="F41">
            <v>0</v>
          </cell>
          <cell r="G41">
            <v>307</v>
          </cell>
          <cell r="I41">
            <v>3342596</v>
          </cell>
          <cell r="J41">
            <v>0</v>
          </cell>
          <cell r="K41">
            <v>287045</v>
          </cell>
          <cell r="L41">
            <v>3629641</v>
          </cell>
          <cell r="N41">
            <v>455</v>
          </cell>
          <cell r="O41">
            <v>307</v>
          </cell>
          <cell r="P41">
            <v>1</v>
          </cell>
          <cell r="Q41">
            <v>0</v>
          </cell>
          <cell r="R41">
            <v>0</v>
          </cell>
          <cell r="S41">
            <v>0</v>
          </cell>
          <cell r="T41">
            <v>3342596</v>
          </cell>
          <cell r="U41">
            <v>0</v>
          </cell>
          <cell r="V41">
            <v>0</v>
          </cell>
          <cell r="W41">
            <v>3342596</v>
          </cell>
          <cell r="X41">
            <v>0</v>
          </cell>
          <cell r="Y41">
            <v>287045</v>
          </cell>
          <cell r="Z41">
            <v>3629641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3629641</v>
          </cell>
          <cell r="AG41">
            <v>455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455</v>
          </cell>
          <cell r="AT41">
            <v>0</v>
          </cell>
        </row>
        <row r="42">
          <cell r="A42">
            <v>456</v>
          </cell>
          <cell r="B42" t="str">
            <v>LOWELL COMMUNITY</v>
          </cell>
          <cell r="C42">
            <v>800</v>
          </cell>
          <cell r="D42">
            <v>21</v>
          </cell>
          <cell r="F42">
            <v>3</v>
          </cell>
          <cell r="G42">
            <v>821</v>
          </cell>
          <cell r="I42">
            <v>10465993</v>
          </cell>
          <cell r="J42">
            <v>0</v>
          </cell>
          <cell r="K42">
            <v>750394</v>
          </cell>
          <cell r="L42">
            <v>11216387</v>
          </cell>
          <cell r="N42">
            <v>456</v>
          </cell>
          <cell r="O42">
            <v>821</v>
          </cell>
          <cell r="P42">
            <v>21</v>
          </cell>
          <cell r="Q42">
            <v>0</v>
          </cell>
          <cell r="R42">
            <v>3</v>
          </cell>
          <cell r="S42">
            <v>0</v>
          </cell>
          <cell r="T42">
            <v>10465993</v>
          </cell>
          <cell r="U42">
            <v>0</v>
          </cell>
          <cell r="V42">
            <v>0</v>
          </cell>
          <cell r="W42">
            <v>10465993</v>
          </cell>
          <cell r="X42">
            <v>0</v>
          </cell>
          <cell r="Y42">
            <v>750394</v>
          </cell>
          <cell r="Z42">
            <v>11216387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11216387</v>
          </cell>
          <cell r="AG42">
            <v>456</v>
          </cell>
          <cell r="AH42">
            <v>3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456</v>
          </cell>
          <cell r="AT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 t="str">
            <v/>
          </cell>
          <cell r="F43">
            <v>0</v>
          </cell>
          <cell r="G43">
            <v>85</v>
          </cell>
          <cell r="I43">
            <v>1225747</v>
          </cell>
          <cell r="J43">
            <v>0</v>
          </cell>
          <cell r="K43">
            <v>79730</v>
          </cell>
          <cell r="L43">
            <v>1305477</v>
          </cell>
          <cell r="N43">
            <v>458</v>
          </cell>
          <cell r="O43">
            <v>85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1225747</v>
          </cell>
          <cell r="U43">
            <v>0</v>
          </cell>
          <cell r="V43">
            <v>0</v>
          </cell>
          <cell r="W43">
            <v>1225747</v>
          </cell>
          <cell r="X43">
            <v>0</v>
          </cell>
          <cell r="Y43">
            <v>79730</v>
          </cell>
          <cell r="Z43">
            <v>1305477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1305477</v>
          </cell>
          <cell r="AG43">
            <v>458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458</v>
          </cell>
          <cell r="AT43">
            <v>0</v>
          </cell>
        </row>
        <row r="44">
          <cell r="A44">
            <v>463</v>
          </cell>
          <cell r="B44" t="str">
            <v>KIPP ACADEMY BOSTON</v>
          </cell>
          <cell r="C44">
            <v>588</v>
          </cell>
          <cell r="D44" t="str">
            <v/>
          </cell>
          <cell r="F44">
            <v>2</v>
          </cell>
          <cell r="G44">
            <v>581</v>
          </cell>
          <cell r="I44">
            <v>10907844</v>
          </cell>
          <cell r="J44">
            <v>0</v>
          </cell>
          <cell r="K44">
            <v>544978</v>
          </cell>
          <cell r="L44">
            <v>11452822</v>
          </cell>
          <cell r="N44">
            <v>463</v>
          </cell>
          <cell r="O44">
            <v>581</v>
          </cell>
          <cell r="P44">
            <v>0</v>
          </cell>
          <cell r="Q44">
            <v>0</v>
          </cell>
          <cell r="R44">
            <v>2</v>
          </cell>
          <cell r="S44">
            <v>1.3388634757465556</v>
          </cell>
          <cell r="T44">
            <v>10907844</v>
          </cell>
          <cell r="U44">
            <v>26928</v>
          </cell>
          <cell r="V44">
            <v>0</v>
          </cell>
          <cell r="W44">
            <v>10880916</v>
          </cell>
          <cell r="X44">
            <v>0</v>
          </cell>
          <cell r="Y44">
            <v>543722</v>
          </cell>
          <cell r="Z44">
            <v>11424638</v>
          </cell>
          <cell r="AA44">
            <v>26928</v>
          </cell>
          <cell r="AB44">
            <v>0</v>
          </cell>
          <cell r="AC44">
            <v>1256</v>
          </cell>
          <cell r="AD44">
            <v>28184</v>
          </cell>
          <cell r="AE44">
            <v>11452822</v>
          </cell>
          <cell r="AG44">
            <v>463</v>
          </cell>
          <cell r="AH44">
            <v>2</v>
          </cell>
          <cell r="AI44">
            <v>1.3388634757465556</v>
          </cell>
          <cell r="AJ44">
            <v>26928</v>
          </cell>
          <cell r="AK44">
            <v>0</v>
          </cell>
          <cell r="AL44">
            <v>1256</v>
          </cell>
          <cell r="AM44">
            <v>28184</v>
          </cell>
          <cell r="AO44">
            <v>463</v>
          </cell>
          <cell r="AT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 t="str">
            <v/>
          </cell>
          <cell r="F45">
            <v>48</v>
          </cell>
          <cell r="G45">
            <v>205</v>
          </cell>
          <cell r="I45">
            <v>2860785</v>
          </cell>
          <cell r="J45">
            <v>0</v>
          </cell>
          <cell r="K45">
            <v>192277</v>
          </cell>
          <cell r="L45">
            <v>3053062</v>
          </cell>
          <cell r="N45">
            <v>464</v>
          </cell>
          <cell r="O45">
            <v>205</v>
          </cell>
          <cell r="P45">
            <v>0</v>
          </cell>
          <cell r="Q45">
            <v>0</v>
          </cell>
          <cell r="R45">
            <v>48</v>
          </cell>
          <cell r="S45">
            <v>1.9802303091590363</v>
          </cell>
          <cell r="T45">
            <v>2860785</v>
          </cell>
          <cell r="U45">
            <v>22041</v>
          </cell>
          <cell r="V45">
            <v>0</v>
          </cell>
          <cell r="W45">
            <v>2838744</v>
          </cell>
          <cell r="X45">
            <v>0</v>
          </cell>
          <cell r="Y45">
            <v>190426</v>
          </cell>
          <cell r="Z45">
            <v>3029170</v>
          </cell>
          <cell r="AA45">
            <v>22041</v>
          </cell>
          <cell r="AB45">
            <v>0</v>
          </cell>
          <cell r="AC45">
            <v>1851</v>
          </cell>
          <cell r="AD45">
            <v>23892</v>
          </cell>
          <cell r="AE45">
            <v>3053062</v>
          </cell>
          <cell r="AG45">
            <v>464</v>
          </cell>
          <cell r="AH45">
            <v>48</v>
          </cell>
          <cell r="AI45">
            <v>1.9802303091590363</v>
          </cell>
          <cell r="AJ45">
            <v>22041</v>
          </cell>
          <cell r="AK45">
            <v>0</v>
          </cell>
          <cell r="AL45">
            <v>1851</v>
          </cell>
          <cell r="AM45">
            <v>23892</v>
          </cell>
          <cell r="AO45">
            <v>464</v>
          </cell>
          <cell r="AT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 t="str">
            <v/>
          </cell>
          <cell r="F46">
            <v>65</v>
          </cell>
          <cell r="G46">
            <v>172</v>
          </cell>
          <cell r="I46">
            <v>4669274</v>
          </cell>
          <cell r="J46">
            <v>0</v>
          </cell>
          <cell r="K46">
            <v>161316</v>
          </cell>
          <cell r="L46">
            <v>4830590</v>
          </cell>
          <cell r="N46">
            <v>466</v>
          </cell>
          <cell r="O46">
            <v>172</v>
          </cell>
          <cell r="P46">
            <v>0</v>
          </cell>
          <cell r="Q46">
            <v>0</v>
          </cell>
          <cell r="R46">
            <v>65</v>
          </cell>
          <cell r="S46">
            <v>7.8959610174545061</v>
          </cell>
          <cell r="T46">
            <v>4669274</v>
          </cell>
          <cell r="U46">
            <v>236540</v>
          </cell>
          <cell r="V46">
            <v>0</v>
          </cell>
          <cell r="W46">
            <v>4432734</v>
          </cell>
          <cell r="X46">
            <v>0</v>
          </cell>
          <cell r="Y46">
            <v>153916</v>
          </cell>
          <cell r="Z46">
            <v>4586650</v>
          </cell>
          <cell r="AA46">
            <v>236540</v>
          </cell>
          <cell r="AB46">
            <v>0</v>
          </cell>
          <cell r="AC46">
            <v>7400</v>
          </cell>
          <cell r="AD46">
            <v>243940</v>
          </cell>
          <cell r="AE46">
            <v>4830590</v>
          </cell>
          <cell r="AG46">
            <v>466</v>
          </cell>
          <cell r="AH46">
            <v>65</v>
          </cell>
          <cell r="AI46">
            <v>7.8959610174545061</v>
          </cell>
          <cell r="AJ46">
            <v>236540</v>
          </cell>
          <cell r="AK46">
            <v>0</v>
          </cell>
          <cell r="AL46">
            <v>7400</v>
          </cell>
          <cell r="AM46">
            <v>243940</v>
          </cell>
          <cell r="AO46">
            <v>466</v>
          </cell>
          <cell r="AT46">
            <v>0</v>
          </cell>
        </row>
        <row r="47">
          <cell r="A47">
            <v>469</v>
          </cell>
          <cell r="B47" t="str">
            <v>MATCH</v>
          </cell>
          <cell r="C47">
            <v>1247</v>
          </cell>
          <cell r="D47" t="str">
            <v/>
          </cell>
          <cell r="F47">
            <v>2</v>
          </cell>
          <cell r="G47">
            <v>1223</v>
          </cell>
          <cell r="I47">
            <v>23168926</v>
          </cell>
          <cell r="J47">
            <v>0</v>
          </cell>
          <cell r="K47">
            <v>1147174</v>
          </cell>
          <cell r="L47">
            <v>24316100</v>
          </cell>
          <cell r="N47">
            <v>469</v>
          </cell>
          <cell r="O47">
            <v>1223</v>
          </cell>
          <cell r="P47">
            <v>0</v>
          </cell>
          <cell r="Q47">
            <v>0</v>
          </cell>
          <cell r="R47">
            <v>2</v>
          </cell>
          <cell r="S47">
            <v>1.3388634757465556</v>
          </cell>
          <cell r="T47">
            <v>23168926</v>
          </cell>
          <cell r="U47">
            <v>23600</v>
          </cell>
          <cell r="V47">
            <v>0</v>
          </cell>
          <cell r="W47">
            <v>23145326</v>
          </cell>
          <cell r="X47">
            <v>0</v>
          </cell>
          <cell r="Y47">
            <v>1145918</v>
          </cell>
          <cell r="Z47">
            <v>24291244</v>
          </cell>
          <cell r="AA47">
            <v>23600</v>
          </cell>
          <cell r="AB47">
            <v>0</v>
          </cell>
          <cell r="AC47">
            <v>1256</v>
          </cell>
          <cell r="AD47">
            <v>24856</v>
          </cell>
          <cell r="AE47">
            <v>24316100</v>
          </cell>
          <cell r="AG47">
            <v>469</v>
          </cell>
          <cell r="AH47">
            <v>2</v>
          </cell>
          <cell r="AI47">
            <v>1.3388634757465556</v>
          </cell>
          <cell r="AJ47">
            <v>23600</v>
          </cell>
          <cell r="AK47">
            <v>0</v>
          </cell>
          <cell r="AL47">
            <v>1256</v>
          </cell>
          <cell r="AM47">
            <v>24856</v>
          </cell>
          <cell r="AO47">
            <v>469</v>
          </cell>
          <cell r="AT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1660</v>
          </cell>
          <cell r="D48" t="str">
            <v/>
          </cell>
          <cell r="F48">
            <v>195</v>
          </cell>
          <cell r="G48">
            <v>1604</v>
          </cell>
          <cell r="I48">
            <v>19825344</v>
          </cell>
          <cell r="J48">
            <v>84053</v>
          </cell>
          <cell r="K48">
            <v>1504396</v>
          </cell>
          <cell r="L48">
            <v>21413793</v>
          </cell>
          <cell r="N48">
            <v>470</v>
          </cell>
          <cell r="O48">
            <v>1604</v>
          </cell>
          <cell r="P48">
            <v>0</v>
          </cell>
          <cell r="Q48">
            <v>0</v>
          </cell>
          <cell r="R48">
            <v>195</v>
          </cell>
          <cell r="S48">
            <v>12.997132662087955</v>
          </cell>
          <cell r="T48">
            <v>19825344</v>
          </cell>
          <cell r="U48">
            <v>145427</v>
          </cell>
          <cell r="V48">
            <v>0</v>
          </cell>
          <cell r="W48">
            <v>19679917</v>
          </cell>
          <cell r="X48">
            <v>0</v>
          </cell>
          <cell r="Y48">
            <v>1492271</v>
          </cell>
          <cell r="Z48">
            <v>21172188</v>
          </cell>
          <cell r="AA48">
            <v>145427</v>
          </cell>
          <cell r="AB48">
            <v>0</v>
          </cell>
          <cell r="AC48">
            <v>12125</v>
          </cell>
          <cell r="AD48">
            <v>157552</v>
          </cell>
          <cell r="AE48">
            <v>21329740</v>
          </cell>
          <cell r="AG48">
            <v>470</v>
          </cell>
          <cell r="AH48">
            <v>195</v>
          </cell>
          <cell r="AI48">
            <v>12.997132662087955</v>
          </cell>
          <cell r="AJ48">
            <v>145427</v>
          </cell>
          <cell r="AK48">
            <v>0</v>
          </cell>
          <cell r="AL48">
            <v>12125</v>
          </cell>
          <cell r="AM48">
            <v>157552</v>
          </cell>
          <cell r="AO48">
            <v>470</v>
          </cell>
          <cell r="AT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395</v>
          </cell>
          <cell r="D49" t="str">
            <v/>
          </cell>
          <cell r="F49">
            <v>0</v>
          </cell>
          <cell r="G49">
            <v>355</v>
          </cell>
          <cell r="I49">
            <v>4419455</v>
          </cell>
          <cell r="J49">
            <v>0</v>
          </cell>
          <cell r="K49">
            <v>332990</v>
          </cell>
          <cell r="L49">
            <v>4752445</v>
          </cell>
          <cell r="N49">
            <v>474</v>
          </cell>
          <cell r="O49">
            <v>355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4419455</v>
          </cell>
          <cell r="U49">
            <v>0</v>
          </cell>
          <cell r="V49">
            <v>0</v>
          </cell>
          <cell r="W49">
            <v>4419455</v>
          </cell>
          <cell r="X49">
            <v>0</v>
          </cell>
          <cell r="Y49">
            <v>332990</v>
          </cell>
          <cell r="Z49">
            <v>4752445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4752445</v>
          </cell>
          <cell r="AG49">
            <v>474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O49">
            <v>474</v>
          </cell>
          <cell r="AT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 t="str">
            <v/>
          </cell>
          <cell r="F50">
            <v>0</v>
          </cell>
          <cell r="G50">
            <v>397</v>
          </cell>
          <cell r="I50">
            <v>5556074</v>
          </cell>
          <cell r="J50">
            <v>0</v>
          </cell>
          <cell r="K50">
            <v>372386</v>
          </cell>
          <cell r="L50">
            <v>5928460</v>
          </cell>
          <cell r="N50">
            <v>478</v>
          </cell>
          <cell r="O50">
            <v>397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5556074</v>
          </cell>
          <cell r="U50">
            <v>0</v>
          </cell>
          <cell r="V50">
            <v>0</v>
          </cell>
          <cell r="W50">
            <v>5556074</v>
          </cell>
          <cell r="X50">
            <v>0</v>
          </cell>
          <cell r="Y50">
            <v>372386</v>
          </cell>
          <cell r="Z50">
            <v>5928460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5928460</v>
          </cell>
          <cell r="AG50">
            <v>478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O50">
            <v>478</v>
          </cell>
          <cell r="AT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 t="str">
            <v/>
          </cell>
          <cell r="F51">
            <v>2</v>
          </cell>
          <cell r="G51">
            <v>396</v>
          </cell>
          <cell r="I51">
            <v>5623071</v>
          </cell>
          <cell r="J51">
            <v>0</v>
          </cell>
          <cell r="K51">
            <v>371448</v>
          </cell>
          <cell r="L51">
            <v>5994519</v>
          </cell>
          <cell r="N51">
            <v>479</v>
          </cell>
          <cell r="O51">
            <v>396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5623071</v>
          </cell>
          <cell r="U51">
            <v>0</v>
          </cell>
          <cell r="V51">
            <v>0</v>
          </cell>
          <cell r="W51">
            <v>5623071</v>
          </cell>
          <cell r="X51">
            <v>0</v>
          </cell>
          <cell r="Y51">
            <v>371448</v>
          </cell>
          <cell r="Z51">
            <v>5994519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5994519</v>
          </cell>
          <cell r="AG51">
            <v>479</v>
          </cell>
          <cell r="AH51">
            <v>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479</v>
          </cell>
          <cell r="AT51">
            <v>0</v>
          </cell>
        </row>
        <row r="52">
          <cell r="A52">
            <v>481</v>
          </cell>
          <cell r="B52" t="str">
            <v>BOSTON RENAISSANCE</v>
          </cell>
          <cell r="C52">
            <v>944</v>
          </cell>
          <cell r="D52" t="str">
            <v/>
          </cell>
          <cell r="F52">
            <v>11</v>
          </cell>
          <cell r="G52">
            <v>930</v>
          </cell>
          <cell r="I52">
            <v>16134113</v>
          </cell>
          <cell r="J52">
            <v>0</v>
          </cell>
          <cell r="K52">
            <v>872340</v>
          </cell>
          <cell r="L52">
            <v>17006453</v>
          </cell>
          <cell r="N52">
            <v>481</v>
          </cell>
          <cell r="O52">
            <v>930</v>
          </cell>
          <cell r="P52">
            <v>0</v>
          </cell>
          <cell r="Q52">
            <v>0</v>
          </cell>
          <cell r="R52">
            <v>11</v>
          </cell>
          <cell r="S52">
            <v>7.3637491166060558</v>
          </cell>
          <cell r="T52">
            <v>16134113</v>
          </cell>
          <cell r="U52">
            <v>129118</v>
          </cell>
          <cell r="V52">
            <v>0</v>
          </cell>
          <cell r="W52">
            <v>16004995</v>
          </cell>
          <cell r="X52">
            <v>0</v>
          </cell>
          <cell r="Y52">
            <v>865432</v>
          </cell>
          <cell r="Z52">
            <v>16870427</v>
          </cell>
          <cell r="AA52">
            <v>129118</v>
          </cell>
          <cell r="AB52">
            <v>0</v>
          </cell>
          <cell r="AC52">
            <v>6908</v>
          </cell>
          <cell r="AD52">
            <v>136026</v>
          </cell>
          <cell r="AE52">
            <v>17006453</v>
          </cell>
          <cell r="AG52">
            <v>481</v>
          </cell>
          <cell r="AH52">
            <v>11</v>
          </cell>
          <cell r="AI52">
            <v>7.3637491166060558</v>
          </cell>
          <cell r="AJ52">
            <v>129118</v>
          </cell>
          <cell r="AK52">
            <v>0</v>
          </cell>
          <cell r="AL52">
            <v>6908</v>
          </cell>
          <cell r="AM52">
            <v>136026</v>
          </cell>
          <cell r="AO52">
            <v>481</v>
          </cell>
          <cell r="AT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 t="str">
            <v/>
          </cell>
          <cell r="F53">
            <v>0</v>
          </cell>
          <cell r="G53">
            <v>288</v>
          </cell>
          <cell r="I53">
            <v>4107625</v>
          </cell>
          <cell r="J53">
            <v>0</v>
          </cell>
          <cell r="K53">
            <v>270144</v>
          </cell>
          <cell r="L53">
            <v>4377769</v>
          </cell>
          <cell r="N53">
            <v>482</v>
          </cell>
          <cell r="O53">
            <v>288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4107625</v>
          </cell>
          <cell r="U53">
            <v>0</v>
          </cell>
          <cell r="V53">
            <v>0</v>
          </cell>
          <cell r="W53">
            <v>4107625</v>
          </cell>
          <cell r="X53">
            <v>0</v>
          </cell>
          <cell r="Y53">
            <v>270144</v>
          </cell>
          <cell r="Z53">
            <v>4377769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4377769</v>
          </cell>
          <cell r="AG53">
            <v>482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O53">
            <v>482</v>
          </cell>
          <cell r="AT53">
            <v>0</v>
          </cell>
        </row>
        <row r="54">
          <cell r="A54">
            <v>483</v>
          </cell>
          <cell r="B54" t="str">
            <v>RISING TIDE</v>
          </cell>
          <cell r="C54">
            <v>700</v>
          </cell>
          <cell r="D54" t="str">
            <v/>
          </cell>
          <cell r="F54">
            <v>0</v>
          </cell>
          <cell r="G54">
            <v>657</v>
          </cell>
          <cell r="I54">
            <v>9461056</v>
          </cell>
          <cell r="J54">
            <v>0</v>
          </cell>
          <cell r="K54">
            <v>616266</v>
          </cell>
          <cell r="L54">
            <v>10077322</v>
          </cell>
          <cell r="N54">
            <v>483</v>
          </cell>
          <cell r="O54">
            <v>657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9461056</v>
          </cell>
          <cell r="U54">
            <v>0</v>
          </cell>
          <cell r="V54">
            <v>0</v>
          </cell>
          <cell r="W54">
            <v>9461056</v>
          </cell>
          <cell r="X54">
            <v>0</v>
          </cell>
          <cell r="Y54">
            <v>616266</v>
          </cell>
          <cell r="Z54">
            <v>10077322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10077322</v>
          </cell>
          <cell r="AG54">
            <v>483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O54">
            <v>483</v>
          </cell>
          <cell r="AT54">
            <v>0</v>
          </cell>
        </row>
        <row r="55">
          <cell r="A55">
            <v>484</v>
          </cell>
          <cell r="B55" t="str">
            <v>ROXBURY PREPARATORY</v>
          </cell>
          <cell r="C55">
            <v>1727</v>
          </cell>
          <cell r="D55" t="str">
            <v/>
          </cell>
          <cell r="F55">
            <v>0</v>
          </cell>
          <cell r="G55">
            <v>1568</v>
          </cell>
          <cell r="I55">
            <v>29520908</v>
          </cell>
          <cell r="J55">
            <v>0</v>
          </cell>
          <cell r="K55">
            <v>1470784</v>
          </cell>
          <cell r="L55">
            <v>30991692</v>
          </cell>
          <cell r="N55">
            <v>484</v>
          </cell>
          <cell r="O55">
            <v>1568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29520908</v>
          </cell>
          <cell r="U55">
            <v>0</v>
          </cell>
          <cell r="V55">
            <v>0</v>
          </cell>
          <cell r="W55">
            <v>29520908</v>
          </cell>
          <cell r="X55">
            <v>0</v>
          </cell>
          <cell r="Y55">
            <v>1470784</v>
          </cell>
          <cell r="Z55">
            <v>30991692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30991692</v>
          </cell>
          <cell r="AG55">
            <v>484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484</v>
          </cell>
          <cell r="AT55">
            <v>0</v>
          </cell>
        </row>
        <row r="56">
          <cell r="A56">
            <v>485</v>
          </cell>
          <cell r="B56" t="str">
            <v>SALEM ACADEMY</v>
          </cell>
          <cell r="C56">
            <v>480</v>
          </cell>
          <cell r="D56">
            <v>15</v>
          </cell>
          <cell r="F56">
            <v>211</v>
          </cell>
          <cell r="G56">
            <v>495</v>
          </cell>
          <cell r="I56">
            <v>6702465</v>
          </cell>
          <cell r="J56">
            <v>0</v>
          </cell>
          <cell r="K56">
            <v>449955</v>
          </cell>
          <cell r="L56">
            <v>7152420</v>
          </cell>
          <cell r="N56">
            <v>485</v>
          </cell>
          <cell r="O56">
            <v>495</v>
          </cell>
          <cell r="P56">
            <v>15</v>
          </cell>
          <cell r="Q56">
            <v>0</v>
          </cell>
          <cell r="R56">
            <v>211</v>
          </cell>
          <cell r="S56">
            <v>8.6652539467655725</v>
          </cell>
          <cell r="T56">
            <v>6702465</v>
          </cell>
          <cell r="U56">
            <v>119239</v>
          </cell>
          <cell r="V56">
            <v>0</v>
          </cell>
          <cell r="W56">
            <v>6583226</v>
          </cell>
          <cell r="X56">
            <v>0</v>
          </cell>
          <cell r="Y56">
            <v>441885</v>
          </cell>
          <cell r="Z56">
            <v>7025111</v>
          </cell>
          <cell r="AA56">
            <v>119239</v>
          </cell>
          <cell r="AB56">
            <v>0</v>
          </cell>
          <cell r="AC56">
            <v>8070</v>
          </cell>
          <cell r="AD56">
            <v>127309</v>
          </cell>
          <cell r="AE56">
            <v>7152420</v>
          </cell>
          <cell r="AG56">
            <v>485</v>
          </cell>
          <cell r="AH56">
            <v>211</v>
          </cell>
          <cell r="AI56">
            <v>8.6652539467655725</v>
          </cell>
          <cell r="AJ56">
            <v>119239</v>
          </cell>
          <cell r="AK56">
            <v>0</v>
          </cell>
          <cell r="AL56">
            <v>8070</v>
          </cell>
          <cell r="AM56">
            <v>127309</v>
          </cell>
          <cell r="AO56">
            <v>485</v>
          </cell>
          <cell r="AT56">
            <v>0</v>
          </cell>
        </row>
        <row r="57">
          <cell r="A57">
            <v>486</v>
          </cell>
          <cell r="B57" t="str">
            <v>SEVEN HILLS</v>
          </cell>
          <cell r="C57">
            <v>666</v>
          </cell>
          <cell r="D57">
            <v>3</v>
          </cell>
          <cell r="F57">
            <v>0</v>
          </cell>
          <cell r="G57">
            <v>669</v>
          </cell>
          <cell r="I57">
            <v>8642983</v>
          </cell>
          <cell r="J57">
            <v>0</v>
          </cell>
          <cell r="K57">
            <v>624177</v>
          </cell>
          <cell r="L57">
            <v>9267160</v>
          </cell>
          <cell r="N57">
            <v>486</v>
          </cell>
          <cell r="O57">
            <v>669</v>
          </cell>
          <cell r="P57">
            <v>3</v>
          </cell>
          <cell r="Q57">
            <v>0</v>
          </cell>
          <cell r="R57">
            <v>0</v>
          </cell>
          <cell r="S57">
            <v>0</v>
          </cell>
          <cell r="T57">
            <v>8642983</v>
          </cell>
          <cell r="U57">
            <v>0</v>
          </cell>
          <cell r="V57">
            <v>0</v>
          </cell>
          <cell r="W57">
            <v>8642983</v>
          </cell>
          <cell r="X57">
            <v>0</v>
          </cell>
          <cell r="Y57">
            <v>624177</v>
          </cell>
          <cell r="Z57">
            <v>9267160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9267160</v>
          </cell>
          <cell r="AG57">
            <v>486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486</v>
          </cell>
          <cell r="AT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1180</v>
          </cell>
          <cell r="D58" t="str">
            <v/>
          </cell>
          <cell r="F58">
            <v>126</v>
          </cell>
          <cell r="G58">
            <v>1106</v>
          </cell>
          <cell r="I58">
            <v>19912517</v>
          </cell>
          <cell r="J58">
            <v>0</v>
          </cell>
          <cell r="K58">
            <v>1037363</v>
          </cell>
          <cell r="L58">
            <v>20949880</v>
          </cell>
          <cell r="N58">
            <v>487</v>
          </cell>
          <cell r="O58">
            <v>1106</v>
          </cell>
          <cell r="P58">
            <v>0</v>
          </cell>
          <cell r="Q58">
            <v>0</v>
          </cell>
          <cell r="R58">
            <v>126</v>
          </cell>
          <cell r="S58">
            <v>12.084000110206262</v>
          </cell>
          <cell r="T58">
            <v>19912517</v>
          </cell>
          <cell r="U58">
            <v>159517</v>
          </cell>
          <cell r="V58">
            <v>0</v>
          </cell>
          <cell r="W58">
            <v>19753000</v>
          </cell>
          <cell r="X58">
            <v>0</v>
          </cell>
          <cell r="Y58">
            <v>1026058</v>
          </cell>
          <cell r="Z58">
            <v>20779058</v>
          </cell>
          <cell r="AA58">
            <v>159517</v>
          </cell>
          <cell r="AB58">
            <v>0</v>
          </cell>
          <cell r="AC58">
            <v>11305</v>
          </cell>
          <cell r="AD58">
            <v>170822</v>
          </cell>
          <cell r="AE58">
            <v>20949880</v>
          </cell>
          <cell r="AG58">
            <v>487</v>
          </cell>
          <cell r="AH58">
            <v>126</v>
          </cell>
          <cell r="AI58">
            <v>12.084000110206262</v>
          </cell>
          <cell r="AJ58">
            <v>159517</v>
          </cell>
          <cell r="AK58">
            <v>0</v>
          </cell>
          <cell r="AL58">
            <v>11305</v>
          </cell>
          <cell r="AM58">
            <v>170822</v>
          </cell>
          <cell r="AO58">
            <v>487</v>
          </cell>
          <cell r="AT58">
            <v>0</v>
          </cell>
        </row>
        <row r="59">
          <cell r="A59">
            <v>488</v>
          </cell>
          <cell r="B59" t="str">
            <v>SOUTH SHORE</v>
          </cell>
          <cell r="C59">
            <v>1075</v>
          </cell>
          <cell r="D59" t="str">
            <v/>
          </cell>
          <cell r="F59">
            <v>119</v>
          </cell>
          <cell r="G59">
            <v>1001</v>
          </cell>
          <cell r="I59">
            <v>14535442</v>
          </cell>
          <cell r="J59">
            <v>0</v>
          </cell>
          <cell r="K59">
            <v>938938</v>
          </cell>
          <cell r="L59">
            <v>15474380</v>
          </cell>
          <cell r="N59">
            <v>488</v>
          </cell>
          <cell r="O59">
            <v>1001</v>
          </cell>
          <cell r="P59">
            <v>0</v>
          </cell>
          <cell r="Q59">
            <v>0</v>
          </cell>
          <cell r="R59">
            <v>119</v>
          </cell>
          <cell r="S59">
            <v>76.984649855426881</v>
          </cell>
          <cell r="T59">
            <v>14535442</v>
          </cell>
          <cell r="U59">
            <v>1250970</v>
          </cell>
          <cell r="V59">
            <v>0</v>
          </cell>
          <cell r="W59">
            <v>13284472</v>
          </cell>
          <cell r="X59">
            <v>0</v>
          </cell>
          <cell r="Y59">
            <v>866718</v>
          </cell>
          <cell r="Z59">
            <v>14151190</v>
          </cell>
          <cell r="AA59">
            <v>1250970</v>
          </cell>
          <cell r="AB59">
            <v>0</v>
          </cell>
          <cell r="AC59">
            <v>72220</v>
          </cell>
          <cell r="AD59">
            <v>1323190</v>
          </cell>
          <cell r="AE59">
            <v>15474380</v>
          </cell>
          <cell r="AG59">
            <v>488</v>
          </cell>
          <cell r="AH59">
            <v>119</v>
          </cell>
          <cell r="AI59">
            <v>76.984649855426881</v>
          </cell>
          <cell r="AJ59">
            <v>1250970</v>
          </cell>
          <cell r="AK59">
            <v>0</v>
          </cell>
          <cell r="AL59">
            <v>72220</v>
          </cell>
          <cell r="AM59">
            <v>1323190</v>
          </cell>
          <cell r="AO59">
            <v>488</v>
          </cell>
          <cell r="AT59">
            <v>0</v>
          </cell>
        </row>
        <row r="60">
          <cell r="A60">
            <v>489</v>
          </cell>
          <cell r="B60" t="str">
            <v>STURGIS</v>
          </cell>
          <cell r="C60">
            <v>850</v>
          </cell>
          <cell r="D60" t="str">
            <v/>
          </cell>
          <cell r="F60">
            <v>0</v>
          </cell>
          <cell r="G60">
            <v>832</v>
          </cell>
          <cell r="I60">
            <v>13810270</v>
          </cell>
          <cell r="J60">
            <v>0</v>
          </cell>
          <cell r="K60">
            <v>780416</v>
          </cell>
          <cell r="L60">
            <v>14590686</v>
          </cell>
          <cell r="N60">
            <v>489</v>
          </cell>
          <cell r="O60">
            <v>832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13810270</v>
          </cell>
          <cell r="U60">
            <v>0</v>
          </cell>
          <cell r="V60">
            <v>0</v>
          </cell>
          <cell r="W60">
            <v>13810270</v>
          </cell>
          <cell r="X60">
            <v>0</v>
          </cell>
          <cell r="Y60">
            <v>780416</v>
          </cell>
          <cell r="Z60">
            <v>14590686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14590686</v>
          </cell>
          <cell r="AG60">
            <v>489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489</v>
          </cell>
          <cell r="AT60">
            <v>0</v>
          </cell>
        </row>
        <row r="61">
          <cell r="A61">
            <v>491</v>
          </cell>
          <cell r="B61" t="str">
            <v>ATLANTIS</v>
          </cell>
          <cell r="C61">
            <v>1377</v>
          </cell>
          <cell r="D61" t="str">
            <v/>
          </cell>
          <cell r="F61">
            <v>0</v>
          </cell>
          <cell r="G61">
            <v>1302</v>
          </cell>
          <cell r="I61">
            <v>15670384</v>
          </cell>
          <cell r="J61">
            <v>0</v>
          </cell>
          <cell r="K61">
            <v>1221276</v>
          </cell>
          <cell r="L61">
            <v>16891660</v>
          </cell>
          <cell r="N61">
            <v>491</v>
          </cell>
          <cell r="O61">
            <v>1302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15670384</v>
          </cell>
          <cell r="U61">
            <v>0</v>
          </cell>
          <cell r="V61">
            <v>0</v>
          </cell>
          <cell r="W61">
            <v>15670384</v>
          </cell>
          <cell r="X61">
            <v>0</v>
          </cell>
          <cell r="Y61">
            <v>1221276</v>
          </cell>
          <cell r="Z61">
            <v>16891660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16891660</v>
          </cell>
          <cell r="AG61">
            <v>491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491</v>
          </cell>
          <cell r="AT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 t="str">
            <v/>
          </cell>
          <cell r="F62">
            <v>0</v>
          </cell>
          <cell r="G62">
            <v>360</v>
          </cell>
          <cell r="I62">
            <v>4805261</v>
          </cell>
          <cell r="J62">
            <v>0</v>
          </cell>
          <cell r="K62">
            <v>337680</v>
          </cell>
          <cell r="L62">
            <v>5142941</v>
          </cell>
          <cell r="N62">
            <v>492</v>
          </cell>
          <cell r="O62">
            <v>360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4805261</v>
          </cell>
          <cell r="U62">
            <v>0</v>
          </cell>
          <cell r="V62">
            <v>0</v>
          </cell>
          <cell r="W62">
            <v>4805261</v>
          </cell>
          <cell r="X62">
            <v>0</v>
          </cell>
          <cell r="Y62">
            <v>337680</v>
          </cell>
          <cell r="Z62">
            <v>5142941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5142941</v>
          </cell>
          <cell r="AG62">
            <v>492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492</v>
          </cell>
          <cell r="AT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215</v>
          </cell>
          <cell r="D63">
            <v>1</v>
          </cell>
          <cell r="F63">
            <v>3</v>
          </cell>
          <cell r="G63">
            <v>216</v>
          </cell>
          <cell r="I63">
            <v>3496003</v>
          </cell>
          <cell r="J63">
            <v>0</v>
          </cell>
          <cell r="K63">
            <v>201528</v>
          </cell>
          <cell r="L63">
            <v>3697531</v>
          </cell>
          <cell r="N63">
            <v>493</v>
          </cell>
          <cell r="O63">
            <v>216</v>
          </cell>
          <cell r="P63">
            <v>1</v>
          </cell>
          <cell r="Q63">
            <v>0</v>
          </cell>
          <cell r="R63">
            <v>3</v>
          </cell>
          <cell r="S63">
            <v>0</v>
          </cell>
          <cell r="T63">
            <v>3496003</v>
          </cell>
          <cell r="U63">
            <v>0</v>
          </cell>
          <cell r="V63">
            <v>0</v>
          </cell>
          <cell r="W63">
            <v>3496003</v>
          </cell>
          <cell r="X63">
            <v>0</v>
          </cell>
          <cell r="Y63">
            <v>201528</v>
          </cell>
          <cell r="Z63">
            <v>3697531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3697531</v>
          </cell>
          <cell r="AG63">
            <v>493</v>
          </cell>
          <cell r="AH63">
            <v>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493</v>
          </cell>
          <cell r="AT63">
            <v>0</v>
          </cell>
        </row>
        <row r="64">
          <cell r="A64">
            <v>494</v>
          </cell>
          <cell r="B64" t="str">
            <v>PIONEER CS OF SCIENCE</v>
          </cell>
          <cell r="C64">
            <v>780</v>
          </cell>
          <cell r="D64">
            <v>13</v>
          </cell>
          <cell r="F64">
            <v>438</v>
          </cell>
          <cell r="G64">
            <v>793</v>
          </cell>
          <cell r="I64">
            <v>10535560</v>
          </cell>
          <cell r="J64">
            <v>0</v>
          </cell>
          <cell r="K64">
            <v>731146</v>
          </cell>
          <cell r="L64">
            <v>11266706</v>
          </cell>
          <cell r="N64">
            <v>494</v>
          </cell>
          <cell r="O64">
            <v>793</v>
          </cell>
          <cell r="P64">
            <v>13</v>
          </cell>
          <cell r="Q64">
            <v>0</v>
          </cell>
          <cell r="R64">
            <v>438</v>
          </cell>
          <cell r="S64">
            <v>6.4102935855624654</v>
          </cell>
          <cell r="T64">
            <v>10535560</v>
          </cell>
          <cell r="U64">
            <v>88677</v>
          </cell>
          <cell r="V64">
            <v>0</v>
          </cell>
          <cell r="W64">
            <v>10446883</v>
          </cell>
          <cell r="X64">
            <v>0</v>
          </cell>
          <cell r="Y64">
            <v>725148</v>
          </cell>
          <cell r="Z64">
            <v>11172031</v>
          </cell>
          <cell r="AA64">
            <v>88677</v>
          </cell>
          <cell r="AB64">
            <v>0</v>
          </cell>
          <cell r="AC64">
            <v>5998</v>
          </cell>
          <cell r="AD64">
            <v>94675</v>
          </cell>
          <cell r="AE64">
            <v>11266706</v>
          </cell>
          <cell r="AG64">
            <v>494</v>
          </cell>
          <cell r="AH64">
            <v>438</v>
          </cell>
          <cell r="AI64">
            <v>6.4102935855624654</v>
          </cell>
          <cell r="AJ64">
            <v>88677</v>
          </cell>
          <cell r="AK64">
            <v>0</v>
          </cell>
          <cell r="AL64">
            <v>5998</v>
          </cell>
          <cell r="AM64">
            <v>94675</v>
          </cell>
          <cell r="AO64">
            <v>494</v>
          </cell>
          <cell r="AT64">
            <v>0</v>
          </cell>
        </row>
        <row r="65">
          <cell r="A65">
            <v>496</v>
          </cell>
          <cell r="B65" t="str">
            <v>GLOBAL LEARNING</v>
          </cell>
          <cell r="C65">
            <v>500</v>
          </cell>
          <cell r="D65">
            <v>7</v>
          </cell>
          <cell r="F65">
            <v>37</v>
          </cell>
          <cell r="G65">
            <v>507</v>
          </cell>
          <cell r="I65">
            <v>6265726</v>
          </cell>
          <cell r="J65">
            <v>219754</v>
          </cell>
          <cell r="K65">
            <v>468975</v>
          </cell>
          <cell r="L65">
            <v>6954455</v>
          </cell>
          <cell r="N65">
            <v>496</v>
          </cell>
          <cell r="O65">
            <v>507</v>
          </cell>
          <cell r="P65">
            <v>7</v>
          </cell>
          <cell r="Q65">
            <v>0</v>
          </cell>
          <cell r="R65">
            <v>37</v>
          </cell>
          <cell r="S65">
            <v>0</v>
          </cell>
          <cell r="T65">
            <v>6265726</v>
          </cell>
          <cell r="U65">
            <v>0</v>
          </cell>
          <cell r="V65">
            <v>0</v>
          </cell>
          <cell r="W65">
            <v>6265726</v>
          </cell>
          <cell r="X65">
            <v>0</v>
          </cell>
          <cell r="Y65">
            <v>468975</v>
          </cell>
          <cell r="Z65">
            <v>6734701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6734701</v>
          </cell>
          <cell r="AG65">
            <v>496</v>
          </cell>
          <cell r="AH65">
            <v>37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496</v>
          </cell>
          <cell r="AT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584</v>
          </cell>
          <cell r="D66" t="str">
            <v/>
          </cell>
          <cell r="F66">
            <v>34</v>
          </cell>
          <cell r="G66">
            <v>540</v>
          </cell>
          <cell r="I66">
            <v>7709157</v>
          </cell>
          <cell r="J66">
            <v>0</v>
          </cell>
          <cell r="K66">
            <v>506520</v>
          </cell>
          <cell r="L66">
            <v>8215677</v>
          </cell>
          <cell r="N66">
            <v>497</v>
          </cell>
          <cell r="O66">
            <v>540</v>
          </cell>
          <cell r="P66">
            <v>0</v>
          </cell>
          <cell r="Q66">
            <v>0</v>
          </cell>
          <cell r="R66">
            <v>34</v>
          </cell>
          <cell r="S66">
            <v>0</v>
          </cell>
          <cell r="T66">
            <v>7709157</v>
          </cell>
          <cell r="U66">
            <v>0</v>
          </cell>
          <cell r="V66">
            <v>0</v>
          </cell>
          <cell r="W66">
            <v>7709157</v>
          </cell>
          <cell r="X66">
            <v>0</v>
          </cell>
          <cell r="Y66">
            <v>506520</v>
          </cell>
          <cell r="Z66">
            <v>8215677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8215677</v>
          </cell>
          <cell r="AG66">
            <v>497</v>
          </cell>
          <cell r="AH66">
            <v>34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497</v>
          </cell>
          <cell r="AT66">
            <v>0</v>
          </cell>
        </row>
        <row r="67">
          <cell r="A67">
            <v>498</v>
          </cell>
          <cell r="B67" t="str">
            <v>VERITAS PREPARATORY</v>
          </cell>
          <cell r="C67">
            <v>402</v>
          </cell>
          <cell r="D67" t="str">
            <v/>
          </cell>
          <cell r="F67">
            <v>0</v>
          </cell>
          <cell r="G67">
            <v>365</v>
          </cell>
          <cell r="I67">
            <v>4683093</v>
          </cell>
          <cell r="J67">
            <v>0</v>
          </cell>
          <cell r="K67">
            <v>342370</v>
          </cell>
          <cell r="L67">
            <v>5025463</v>
          </cell>
          <cell r="N67">
            <v>498</v>
          </cell>
          <cell r="O67">
            <v>365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4683093</v>
          </cell>
          <cell r="U67">
            <v>0</v>
          </cell>
          <cell r="V67">
            <v>0</v>
          </cell>
          <cell r="W67">
            <v>4683093</v>
          </cell>
          <cell r="X67">
            <v>0</v>
          </cell>
          <cell r="Y67">
            <v>342370</v>
          </cell>
          <cell r="Z67">
            <v>5025463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5025463</v>
          </cell>
          <cell r="AG67">
            <v>498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O67">
            <v>498</v>
          </cell>
          <cell r="AT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556</v>
          </cell>
          <cell r="D68" t="str">
            <v/>
          </cell>
          <cell r="F68">
            <v>0</v>
          </cell>
          <cell r="G68">
            <v>524</v>
          </cell>
          <cell r="I68">
            <v>6481070</v>
          </cell>
          <cell r="J68">
            <v>0</v>
          </cell>
          <cell r="K68">
            <v>491512</v>
          </cell>
          <cell r="L68">
            <v>6972582</v>
          </cell>
          <cell r="N68">
            <v>499</v>
          </cell>
          <cell r="O68">
            <v>524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6481070</v>
          </cell>
          <cell r="U68">
            <v>0</v>
          </cell>
          <cell r="V68">
            <v>0</v>
          </cell>
          <cell r="W68">
            <v>6481070</v>
          </cell>
          <cell r="X68">
            <v>0</v>
          </cell>
          <cell r="Y68">
            <v>491512</v>
          </cell>
          <cell r="Z68">
            <v>6972582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6972582</v>
          </cell>
          <cell r="AG68">
            <v>499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O68">
            <v>499</v>
          </cell>
          <cell r="AT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283</v>
          </cell>
          <cell r="D69" t="str">
            <v/>
          </cell>
          <cell r="F69">
            <v>0</v>
          </cell>
          <cell r="G69">
            <v>278</v>
          </cell>
          <cell r="I69">
            <v>4127842</v>
          </cell>
          <cell r="J69">
            <v>0</v>
          </cell>
          <cell r="K69">
            <v>260764</v>
          </cell>
          <cell r="L69">
            <v>4388606</v>
          </cell>
          <cell r="N69">
            <v>3501</v>
          </cell>
          <cell r="O69">
            <v>278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4127842</v>
          </cell>
          <cell r="U69">
            <v>0</v>
          </cell>
          <cell r="V69">
            <v>0</v>
          </cell>
          <cell r="W69">
            <v>4127842</v>
          </cell>
          <cell r="X69">
            <v>0</v>
          </cell>
          <cell r="Y69">
            <v>260764</v>
          </cell>
          <cell r="Z69">
            <v>4388606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4388606</v>
          </cell>
          <cell r="AG69">
            <v>3501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>
            <v>3501</v>
          </cell>
          <cell r="AT69">
            <v>0</v>
          </cell>
        </row>
        <row r="70">
          <cell r="A70">
            <v>3502</v>
          </cell>
          <cell r="B70" t="str">
            <v>BAYSTATE ACADEMY</v>
          </cell>
          <cell r="C70">
            <v>531</v>
          </cell>
          <cell r="D70" t="str">
            <v/>
          </cell>
          <cell r="F70">
            <v>0</v>
          </cell>
          <cell r="G70">
            <v>463</v>
          </cell>
          <cell r="I70">
            <v>6268315</v>
          </cell>
          <cell r="J70">
            <v>0</v>
          </cell>
          <cell r="K70">
            <v>434294</v>
          </cell>
          <cell r="L70">
            <v>6702609</v>
          </cell>
          <cell r="N70">
            <v>3502</v>
          </cell>
          <cell r="O70">
            <v>463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6268315</v>
          </cell>
          <cell r="U70">
            <v>0</v>
          </cell>
          <cell r="V70">
            <v>0</v>
          </cell>
          <cell r="W70">
            <v>6268315</v>
          </cell>
          <cell r="X70">
            <v>0</v>
          </cell>
          <cell r="Y70">
            <v>434294</v>
          </cell>
          <cell r="Z70">
            <v>6702609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6702609</v>
          </cell>
          <cell r="AG70">
            <v>3502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3502</v>
          </cell>
          <cell r="AT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942</v>
          </cell>
          <cell r="D71" t="str">
            <v/>
          </cell>
          <cell r="F71">
            <v>30</v>
          </cell>
          <cell r="G71">
            <v>932</v>
          </cell>
          <cell r="I71">
            <v>11202068</v>
          </cell>
          <cell r="J71">
            <v>0</v>
          </cell>
          <cell r="K71">
            <v>874216</v>
          </cell>
          <cell r="L71">
            <v>12076284</v>
          </cell>
          <cell r="N71">
            <v>3503</v>
          </cell>
          <cell r="O71">
            <v>932</v>
          </cell>
          <cell r="P71">
            <v>0</v>
          </cell>
          <cell r="Q71">
            <v>0</v>
          </cell>
          <cell r="R71">
            <v>30</v>
          </cell>
          <cell r="S71">
            <v>0</v>
          </cell>
          <cell r="T71">
            <v>11202068</v>
          </cell>
          <cell r="U71">
            <v>0</v>
          </cell>
          <cell r="V71">
            <v>0</v>
          </cell>
          <cell r="W71">
            <v>11202068</v>
          </cell>
          <cell r="X71">
            <v>0</v>
          </cell>
          <cell r="Y71">
            <v>874216</v>
          </cell>
          <cell r="Z71">
            <v>12076284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12076284</v>
          </cell>
          <cell r="AG71">
            <v>3503</v>
          </cell>
          <cell r="AH71">
            <v>30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3503</v>
          </cell>
          <cell r="AT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265</v>
          </cell>
          <cell r="D72" t="str">
            <v/>
          </cell>
          <cell r="F72">
            <v>0</v>
          </cell>
          <cell r="G72">
            <v>193</v>
          </cell>
          <cell r="I72">
            <v>3892626</v>
          </cell>
          <cell r="J72">
            <v>85329</v>
          </cell>
          <cell r="K72">
            <v>181034</v>
          </cell>
          <cell r="L72">
            <v>4158989</v>
          </cell>
          <cell r="N72">
            <v>3504</v>
          </cell>
          <cell r="O72">
            <v>193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3892626</v>
          </cell>
          <cell r="U72">
            <v>0</v>
          </cell>
          <cell r="V72">
            <v>0</v>
          </cell>
          <cell r="W72">
            <v>3892626</v>
          </cell>
          <cell r="X72">
            <v>0</v>
          </cell>
          <cell r="Y72">
            <v>181034</v>
          </cell>
          <cell r="Z72">
            <v>4073660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4073660</v>
          </cell>
          <cell r="AG72">
            <v>3504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3504</v>
          </cell>
          <cell r="AT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360</v>
          </cell>
          <cell r="D73" t="str">
            <v/>
          </cell>
          <cell r="F73">
            <v>134</v>
          </cell>
          <cell r="G73">
            <v>360</v>
          </cell>
          <cell r="I73">
            <v>4891204</v>
          </cell>
          <cell r="J73">
            <v>0</v>
          </cell>
          <cell r="K73">
            <v>337614</v>
          </cell>
          <cell r="L73">
            <v>5228818</v>
          </cell>
          <cell r="N73">
            <v>3506</v>
          </cell>
          <cell r="O73">
            <v>360</v>
          </cell>
          <cell r="P73">
            <v>0</v>
          </cell>
          <cell r="Q73">
            <v>0</v>
          </cell>
          <cell r="R73">
            <v>134</v>
          </cell>
          <cell r="S73">
            <v>17.864926703676346</v>
          </cell>
          <cell r="T73">
            <v>4891204</v>
          </cell>
          <cell r="U73">
            <v>226990</v>
          </cell>
          <cell r="V73">
            <v>0</v>
          </cell>
          <cell r="W73">
            <v>4664214</v>
          </cell>
          <cell r="X73">
            <v>0</v>
          </cell>
          <cell r="Y73">
            <v>320893</v>
          </cell>
          <cell r="Z73">
            <v>4985107</v>
          </cell>
          <cell r="AA73">
            <v>226990</v>
          </cell>
          <cell r="AB73">
            <v>0</v>
          </cell>
          <cell r="AC73">
            <v>16721</v>
          </cell>
          <cell r="AD73">
            <v>243711</v>
          </cell>
          <cell r="AE73">
            <v>5228818</v>
          </cell>
          <cell r="AG73">
            <v>3506</v>
          </cell>
          <cell r="AH73">
            <v>134</v>
          </cell>
          <cell r="AI73">
            <v>17.864926703676346</v>
          </cell>
          <cell r="AJ73">
            <v>226990</v>
          </cell>
          <cell r="AK73">
            <v>0</v>
          </cell>
          <cell r="AL73">
            <v>16721</v>
          </cell>
          <cell r="AM73">
            <v>243711</v>
          </cell>
          <cell r="AO73">
            <v>3506</v>
          </cell>
          <cell r="AT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235</v>
          </cell>
          <cell r="D74" t="str">
            <v/>
          </cell>
          <cell r="F74">
            <v>0</v>
          </cell>
          <cell r="G74">
            <v>137.40999999999997</v>
          </cell>
          <cell r="I74">
            <v>1982837</v>
          </cell>
          <cell r="J74">
            <v>147992</v>
          </cell>
          <cell r="K74">
            <v>128890</v>
          </cell>
          <cell r="L74">
            <v>2259719</v>
          </cell>
          <cell r="N74">
            <v>3507</v>
          </cell>
          <cell r="O74">
            <v>137.40999999999997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1982837</v>
          </cell>
          <cell r="U74">
            <v>0</v>
          </cell>
          <cell r="V74">
            <v>0</v>
          </cell>
          <cell r="W74">
            <v>1982837</v>
          </cell>
          <cell r="X74">
            <v>0</v>
          </cell>
          <cell r="Y74">
            <v>128890</v>
          </cell>
          <cell r="Z74">
            <v>2111727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2111727</v>
          </cell>
          <cell r="AG74">
            <v>3507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3507</v>
          </cell>
          <cell r="AT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215</v>
          </cell>
          <cell r="D75" t="str">
            <v/>
          </cell>
          <cell r="F75">
            <v>0</v>
          </cell>
          <cell r="G75">
            <v>188</v>
          </cell>
          <cell r="I75">
            <v>2853387</v>
          </cell>
          <cell r="J75">
            <v>0</v>
          </cell>
          <cell r="K75">
            <v>176344</v>
          </cell>
          <cell r="L75">
            <v>3029731</v>
          </cell>
          <cell r="N75">
            <v>3508</v>
          </cell>
          <cell r="O75">
            <v>188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2853387</v>
          </cell>
          <cell r="U75">
            <v>0</v>
          </cell>
          <cell r="V75">
            <v>0</v>
          </cell>
          <cell r="W75">
            <v>2853387</v>
          </cell>
          <cell r="X75">
            <v>0</v>
          </cell>
          <cell r="Y75">
            <v>176344</v>
          </cell>
          <cell r="Z75">
            <v>3029731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3029731</v>
          </cell>
          <cell r="AG75">
            <v>3508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3508</v>
          </cell>
          <cell r="AT75">
            <v>0</v>
          </cell>
        </row>
        <row r="76">
          <cell r="A76">
            <v>3509</v>
          </cell>
          <cell r="B76" t="str">
            <v>ARGOSY COLLEGIATE</v>
          </cell>
          <cell r="C76">
            <v>555</v>
          </cell>
          <cell r="D76" t="str">
            <v/>
          </cell>
          <cell r="F76">
            <v>0</v>
          </cell>
          <cell r="G76">
            <v>525</v>
          </cell>
          <cell r="I76">
            <v>6882903</v>
          </cell>
          <cell r="J76">
            <v>0</v>
          </cell>
          <cell r="K76">
            <v>492450</v>
          </cell>
          <cell r="L76">
            <v>7375353</v>
          </cell>
          <cell r="N76">
            <v>3509</v>
          </cell>
          <cell r="O76">
            <v>525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6882903</v>
          </cell>
          <cell r="U76">
            <v>0</v>
          </cell>
          <cell r="V76">
            <v>0</v>
          </cell>
          <cell r="W76">
            <v>6882903</v>
          </cell>
          <cell r="X76">
            <v>0</v>
          </cell>
          <cell r="Y76">
            <v>492450</v>
          </cell>
          <cell r="Z76">
            <v>7375353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7375353</v>
          </cell>
          <cell r="AG76">
            <v>3509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3509</v>
          </cell>
          <cell r="AT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324</v>
          </cell>
          <cell r="D77" t="str">
            <v/>
          </cell>
          <cell r="F77">
            <v>0</v>
          </cell>
          <cell r="G77">
            <v>324</v>
          </cell>
          <cell r="I77">
            <v>4306859</v>
          </cell>
          <cell r="J77">
            <v>0</v>
          </cell>
          <cell r="K77">
            <v>303912</v>
          </cell>
          <cell r="L77">
            <v>4610771</v>
          </cell>
          <cell r="N77">
            <v>3510</v>
          </cell>
          <cell r="O77">
            <v>324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4306859</v>
          </cell>
          <cell r="U77">
            <v>0</v>
          </cell>
          <cell r="V77">
            <v>0</v>
          </cell>
          <cell r="W77">
            <v>4306859</v>
          </cell>
          <cell r="X77">
            <v>0</v>
          </cell>
          <cell r="Y77">
            <v>303912</v>
          </cell>
          <cell r="Z77">
            <v>4610771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4610771</v>
          </cell>
          <cell r="AG77">
            <v>3510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3510</v>
          </cell>
          <cell r="AT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635</v>
          </cell>
          <cell r="D78" t="str">
            <v/>
          </cell>
          <cell r="F78">
            <v>0</v>
          </cell>
          <cell r="G78">
            <v>621</v>
          </cell>
          <cell r="I78">
            <v>7780786</v>
          </cell>
          <cell r="J78">
            <v>0</v>
          </cell>
          <cell r="K78">
            <v>582498</v>
          </cell>
          <cell r="L78">
            <v>8363284</v>
          </cell>
          <cell r="N78">
            <v>3513</v>
          </cell>
          <cell r="O78">
            <v>621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7780786</v>
          </cell>
          <cell r="U78">
            <v>0</v>
          </cell>
          <cell r="V78">
            <v>0</v>
          </cell>
          <cell r="W78">
            <v>7780786</v>
          </cell>
          <cell r="X78">
            <v>0</v>
          </cell>
          <cell r="Y78">
            <v>582498</v>
          </cell>
          <cell r="Z78">
            <v>8363284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8363284</v>
          </cell>
          <cell r="AG78">
            <v>3513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3513</v>
          </cell>
          <cell r="AT78">
            <v>0</v>
          </cell>
        </row>
        <row r="79">
          <cell r="A79">
            <v>3514</v>
          </cell>
          <cell r="B79" t="str">
            <v>LIBERTAS ACADEMY</v>
          </cell>
          <cell r="C79">
            <v>270</v>
          </cell>
          <cell r="D79" t="str">
            <v/>
          </cell>
          <cell r="F79">
            <v>0</v>
          </cell>
          <cell r="G79">
            <v>267</v>
          </cell>
          <cell r="I79">
            <v>3570872</v>
          </cell>
          <cell r="J79">
            <v>0</v>
          </cell>
          <cell r="K79">
            <v>250446</v>
          </cell>
          <cell r="L79">
            <v>3821318</v>
          </cell>
          <cell r="N79">
            <v>3514</v>
          </cell>
          <cell r="O79">
            <v>267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3570872</v>
          </cell>
          <cell r="U79">
            <v>0</v>
          </cell>
          <cell r="V79">
            <v>0</v>
          </cell>
          <cell r="W79">
            <v>3570872</v>
          </cell>
          <cell r="X79">
            <v>0</v>
          </cell>
          <cell r="Y79">
            <v>250446</v>
          </cell>
          <cell r="Z79">
            <v>3821318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3821318</v>
          </cell>
          <cell r="AG79">
            <v>3514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3514</v>
          </cell>
          <cell r="AT79">
            <v>0</v>
          </cell>
        </row>
        <row r="80">
          <cell r="A80">
            <v>3515</v>
          </cell>
          <cell r="B80" t="str">
            <v xml:space="preserve">OLD STURBRIDGE ACADEMY </v>
          </cell>
          <cell r="C80">
            <v>240</v>
          </cell>
          <cell r="D80" t="str">
            <v/>
          </cell>
          <cell r="F80">
            <v>0</v>
          </cell>
          <cell r="G80">
            <v>240</v>
          </cell>
          <cell r="I80">
            <v>3040304</v>
          </cell>
          <cell r="J80">
            <v>0</v>
          </cell>
          <cell r="K80">
            <v>225120</v>
          </cell>
          <cell r="L80">
            <v>3265424</v>
          </cell>
          <cell r="N80">
            <v>3515</v>
          </cell>
          <cell r="O80">
            <v>240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3040304</v>
          </cell>
          <cell r="U80">
            <v>0</v>
          </cell>
          <cell r="V80">
            <v>0</v>
          </cell>
          <cell r="W80">
            <v>3040304</v>
          </cell>
          <cell r="X80">
            <v>0</v>
          </cell>
          <cell r="Y80">
            <v>225120</v>
          </cell>
          <cell r="Z80">
            <v>3265424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3265424</v>
          </cell>
          <cell r="AG80">
            <v>3515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3515</v>
          </cell>
          <cell r="AT80">
            <v>0</v>
          </cell>
        </row>
        <row r="81">
          <cell r="A81">
            <v>3516</v>
          </cell>
          <cell r="B81" t="str">
            <v>HAMPDEN CS OF SCIENCE WEST</v>
          </cell>
          <cell r="C81">
            <v>291</v>
          </cell>
          <cell r="D81" t="str">
            <v/>
          </cell>
          <cell r="F81">
            <v>0</v>
          </cell>
          <cell r="G81">
            <v>262</v>
          </cell>
          <cell r="I81">
            <v>3415966</v>
          </cell>
          <cell r="J81">
            <v>0</v>
          </cell>
          <cell r="K81">
            <v>245756</v>
          </cell>
          <cell r="L81">
            <v>3661722</v>
          </cell>
          <cell r="N81">
            <v>3516</v>
          </cell>
          <cell r="O81">
            <v>262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3415966</v>
          </cell>
          <cell r="U81">
            <v>0</v>
          </cell>
          <cell r="V81">
            <v>0</v>
          </cell>
          <cell r="W81">
            <v>3415966</v>
          </cell>
          <cell r="X81">
            <v>0</v>
          </cell>
          <cell r="Y81">
            <v>245756</v>
          </cell>
          <cell r="Z81">
            <v>3661722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3661722</v>
          </cell>
          <cell r="AG81">
            <v>3516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O81">
            <v>3516</v>
          </cell>
          <cell r="AT81">
            <v>0</v>
          </cell>
        </row>
        <row r="82">
          <cell r="A82">
            <v>3517</v>
          </cell>
          <cell r="B82" t="str">
            <v>MAP ACADEMY</v>
          </cell>
          <cell r="C82">
            <v>160</v>
          </cell>
          <cell r="D82">
            <v>0.99999999999999989</v>
          </cell>
          <cell r="F82">
            <v>0</v>
          </cell>
          <cell r="G82">
            <v>161</v>
          </cell>
          <cell r="I82">
            <v>2933533</v>
          </cell>
          <cell r="J82">
            <v>0</v>
          </cell>
          <cell r="K82">
            <v>150052</v>
          </cell>
          <cell r="L82">
            <v>3083585</v>
          </cell>
          <cell r="N82">
            <v>3517</v>
          </cell>
          <cell r="O82">
            <v>161</v>
          </cell>
          <cell r="P82">
            <v>0.99999999999999989</v>
          </cell>
          <cell r="Q82">
            <v>0</v>
          </cell>
          <cell r="R82">
            <v>0</v>
          </cell>
          <cell r="S82">
            <v>0</v>
          </cell>
          <cell r="T82">
            <v>2933533</v>
          </cell>
          <cell r="U82">
            <v>0</v>
          </cell>
          <cell r="V82">
            <v>0</v>
          </cell>
          <cell r="W82">
            <v>2933533</v>
          </cell>
          <cell r="X82">
            <v>0</v>
          </cell>
          <cell r="Y82">
            <v>150052</v>
          </cell>
          <cell r="Z82">
            <v>3083585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3083585</v>
          </cell>
          <cell r="AG82">
            <v>3517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3517</v>
          </cell>
          <cell r="AT82">
            <v>0</v>
          </cell>
        </row>
        <row r="83">
          <cell r="A83">
            <v>3518</v>
          </cell>
          <cell r="B83" t="str">
            <v>PHOENIX CHARTER ACADEMY LAWRENCE</v>
          </cell>
          <cell r="C83">
            <v>175</v>
          </cell>
          <cell r="D83" t="str">
            <v/>
          </cell>
          <cell r="F83">
            <v>0</v>
          </cell>
          <cell r="G83">
            <v>124</v>
          </cell>
          <cell r="I83">
            <v>1781128</v>
          </cell>
          <cell r="J83">
            <v>0</v>
          </cell>
          <cell r="K83">
            <v>116312</v>
          </cell>
          <cell r="L83">
            <v>1897440</v>
          </cell>
          <cell r="N83">
            <v>3518</v>
          </cell>
          <cell r="O83">
            <v>124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1781128</v>
          </cell>
          <cell r="U83">
            <v>0</v>
          </cell>
          <cell r="V83">
            <v>0</v>
          </cell>
          <cell r="W83">
            <v>1781128</v>
          </cell>
          <cell r="X83">
            <v>0</v>
          </cell>
          <cell r="Y83">
            <v>116312</v>
          </cell>
          <cell r="Z83">
            <v>1897440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1897440</v>
          </cell>
          <cell r="AG83">
            <v>3518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O83">
            <v>3518</v>
          </cell>
        </row>
        <row r="84">
          <cell r="A84">
            <v>9999</v>
          </cell>
          <cell r="B84" t="str">
            <v>STATE TOTAL</v>
          </cell>
          <cell r="C84">
            <v>46373</v>
          </cell>
          <cell r="D84">
            <v>104</v>
          </cell>
          <cell r="E84">
            <v>0</v>
          </cell>
          <cell r="F84">
            <v>2013</v>
          </cell>
          <cell r="G84">
            <v>44948.41</v>
          </cell>
          <cell r="I84">
            <v>658036028</v>
          </cell>
          <cell r="J84">
            <v>3828266</v>
          </cell>
          <cell r="K84">
            <v>42060352</v>
          </cell>
          <cell r="L84">
            <v>703924646</v>
          </cell>
          <cell r="N84">
            <v>9999</v>
          </cell>
          <cell r="O84">
            <v>44948.41</v>
          </cell>
          <cell r="P84">
            <v>104</v>
          </cell>
          <cell r="Q84">
            <v>0</v>
          </cell>
          <cell r="R84">
            <v>2013</v>
          </cell>
          <cell r="S84">
            <v>271.48395628691338</v>
          </cell>
          <cell r="T84">
            <v>658036028</v>
          </cell>
          <cell r="U84">
            <v>3938650</v>
          </cell>
          <cell r="V84">
            <v>0</v>
          </cell>
          <cell r="W84">
            <v>654097378</v>
          </cell>
          <cell r="X84">
            <v>0</v>
          </cell>
          <cell r="Y84">
            <v>41806075</v>
          </cell>
          <cell r="Z84">
            <v>695903453</v>
          </cell>
          <cell r="AA84">
            <v>3938650</v>
          </cell>
          <cell r="AB84">
            <v>0</v>
          </cell>
          <cell r="AC84">
            <v>254277</v>
          </cell>
          <cell r="AD84">
            <v>4192927</v>
          </cell>
          <cell r="AE84">
            <v>700096380</v>
          </cell>
          <cell r="AG84">
            <v>9999</v>
          </cell>
          <cell r="AH84">
            <v>2013</v>
          </cell>
          <cell r="AI84">
            <v>271.48395628691338</v>
          </cell>
          <cell r="AJ84">
            <v>3938650</v>
          </cell>
          <cell r="AK84">
            <v>0</v>
          </cell>
          <cell r="AL84">
            <v>254277</v>
          </cell>
          <cell r="AM84">
            <v>4192927</v>
          </cell>
          <cell r="AO84">
            <v>999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</row>
      </sheetData>
      <sheetData sheetId="23">
        <row r="10">
          <cell r="A10">
            <v>409</v>
          </cell>
          <cell r="B10" t="str">
            <v>ALMA DEL MAR</v>
          </cell>
          <cell r="C10">
            <v>799.99999999999966</v>
          </cell>
          <cell r="D10" t="str">
            <v/>
          </cell>
          <cell r="F10">
            <v>0</v>
          </cell>
          <cell r="G10">
            <v>799.99999999999966</v>
          </cell>
          <cell r="I10">
            <v>11029752</v>
          </cell>
          <cell r="J10">
            <v>0</v>
          </cell>
          <cell r="K10">
            <v>750123</v>
          </cell>
          <cell r="L10">
            <v>11779875</v>
          </cell>
          <cell r="N10">
            <v>409</v>
          </cell>
          <cell r="O10">
            <v>799.99999999999966</v>
          </cell>
          <cell r="S10">
            <v>0</v>
          </cell>
          <cell r="T10">
            <v>11029752</v>
          </cell>
          <cell r="U10">
            <v>0</v>
          </cell>
          <cell r="V10">
            <v>0</v>
          </cell>
          <cell r="W10">
            <v>11029752</v>
          </cell>
          <cell r="X10">
            <v>0</v>
          </cell>
          <cell r="Y10">
            <v>750123</v>
          </cell>
          <cell r="Z10">
            <v>11779875</v>
          </cell>
          <cell r="AA10">
            <v>0</v>
          </cell>
          <cell r="AC10">
            <v>0</v>
          </cell>
          <cell r="AD10">
            <v>0</v>
          </cell>
          <cell r="AE10">
            <v>11779875</v>
          </cell>
          <cell r="AG10">
            <v>409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O10">
            <v>409</v>
          </cell>
        </row>
        <row r="11">
          <cell r="A11">
            <v>410</v>
          </cell>
          <cell r="B11" t="str">
            <v>EXCEL ACADEMY</v>
          </cell>
          <cell r="C11">
            <v>1399.9999999999973</v>
          </cell>
          <cell r="D11" t="str">
            <v/>
          </cell>
          <cell r="F11">
            <v>0.51592861953474134</v>
          </cell>
          <cell r="G11">
            <v>1399.9999999999973</v>
          </cell>
          <cell r="I11">
            <v>24532346.897740137</v>
          </cell>
          <cell r="J11">
            <v>0</v>
          </cell>
          <cell r="K11">
            <v>1312720</v>
          </cell>
          <cell r="L11">
            <v>25845066.897740137</v>
          </cell>
          <cell r="N11">
            <v>410</v>
          </cell>
          <cell r="O11">
            <v>1399.9999999999973</v>
          </cell>
          <cell r="S11">
            <v>0.51592861953474134</v>
          </cell>
          <cell r="T11">
            <v>24534368</v>
          </cell>
          <cell r="U11">
            <v>7176.0511691087158</v>
          </cell>
          <cell r="V11">
            <v>2021.1022598626596</v>
          </cell>
          <cell r="W11">
            <v>24525170.846571028</v>
          </cell>
          <cell r="X11">
            <v>0</v>
          </cell>
          <cell r="Y11">
            <v>1312240</v>
          </cell>
          <cell r="Z11">
            <v>25837410.846571028</v>
          </cell>
          <cell r="AA11">
            <v>7176.0511691087158</v>
          </cell>
          <cell r="AC11">
            <v>480</v>
          </cell>
          <cell r="AD11">
            <v>7656.0511691087158</v>
          </cell>
          <cell r="AE11">
            <v>25845066.897740126</v>
          </cell>
          <cell r="AG11">
            <v>410</v>
          </cell>
          <cell r="AI11">
            <v>0.51592861953474134</v>
          </cell>
          <cell r="AJ11">
            <v>7176.0511691087158</v>
          </cell>
          <cell r="AK11">
            <v>0</v>
          </cell>
          <cell r="AL11">
            <v>480</v>
          </cell>
          <cell r="AM11">
            <v>7656.0511691087158</v>
          </cell>
          <cell r="AO11">
            <v>410</v>
          </cell>
        </row>
        <row r="12">
          <cell r="A12">
            <v>412</v>
          </cell>
          <cell r="B12" t="str">
            <v>ACADEMY OF THE PACIFIC RIM</v>
          </cell>
          <cell r="C12">
            <v>544.99999999999909</v>
          </cell>
          <cell r="D12" t="str">
            <v/>
          </cell>
          <cell r="F12">
            <v>0</v>
          </cell>
          <cell r="G12">
            <v>544.99999999999909</v>
          </cell>
          <cell r="I12">
            <v>10129865.011092097</v>
          </cell>
          <cell r="J12">
            <v>0</v>
          </cell>
          <cell r="K12">
            <v>511000</v>
          </cell>
          <cell r="L12">
            <v>10640865.011092097</v>
          </cell>
          <cell r="N12">
            <v>412</v>
          </cell>
          <cell r="O12">
            <v>544.99999999999909</v>
          </cell>
          <cell r="S12">
            <v>0</v>
          </cell>
          <cell r="T12">
            <v>10130336</v>
          </cell>
          <cell r="U12">
            <v>0</v>
          </cell>
          <cell r="V12">
            <v>470.98890790371161</v>
          </cell>
          <cell r="W12">
            <v>10129865.011092097</v>
          </cell>
          <cell r="X12">
            <v>0</v>
          </cell>
          <cell r="Y12">
            <v>511000</v>
          </cell>
          <cell r="Z12">
            <v>10640865.011092097</v>
          </cell>
          <cell r="AA12">
            <v>0</v>
          </cell>
          <cell r="AC12">
            <v>0</v>
          </cell>
          <cell r="AD12">
            <v>0</v>
          </cell>
          <cell r="AE12">
            <v>10640865.011092097</v>
          </cell>
          <cell r="AG12">
            <v>412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>
            <v>412</v>
          </cell>
        </row>
        <row r="13">
          <cell r="A13">
            <v>413</v>
          </cell>
          <cell r="B13" t="str">
            <v>FOUR RIVERS</v>
          </cell>
          <cell r="C13">
            <v>220.00000000000006</v>
          </cell>
          <cell r="D13" t="str">
            <v/>
          </cell>
          <cell r="F13">
            <v>0</v>
          </cell>
          <cell r="G13">
            <v>220.00000000000006</v>
          </cell>
          <cell r="I13">
            <v>3775194</v>
          </cell>
          <cell r="J13">
            <v>0</v>
          </cell>
          <cell r="K13">
            <v>206268</v>
          </cell>
          <cell r="L13">
            <v>3981462</v>
          </cell>
          <cell r="N13">
            <v>413</v>
          </cell>
          <cell r="O13">
            <v>220.00000000000006</v>
          </cell>
          <cell r="S13">
            <v>0</v>
          </cell>
          <cell r="T13">
            <v>3775194</v>
          </cell>
          <cell r="U13">
            <v>0</v>
          </cell>
          <cell r="V13">
            <v>0</v>
          </cell>
          <cell r="W13">
            <v>3775194</v>
          </cell>
          <cell r="X13">
            <v>0</v>
          </cell>
          <cell r="Y13">
            <v>206268</v>
          </cell>
          <cell r="Z13">
            <v>3981462</v>
          </cell>
          <cell r="AA13">
            <v>0</v>
          </cell>
          <cell r="AC13">
            <v>0</v>
          </cell>
          <cell r="AD13">
            <v>0</v>
          </cell>
          <cell r="AE13">
            <v>3981462</v>
          </cell>
          <cell r="AG13">
            <v>413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O13">
            <v>413</v>
          </cell>
        </row>
        <row r="14">
          <cell r="A14">
            <v>414</v>
          </cell>
          <cell r="B14" t="str">
            <v>BERKSHIRE ARTS AND TECHNOLOGY</v>
          </cell>
          <cell r="C14">
            <v>363.00000000000051</v>
          </cell>
          <cell r="D14" t="str">
            <v/>
          </cell>
          <cell r="F14">
            <v>0</v>
          </cell>
          <cell r="G14">
            <v>363.00000000000051</v>
          </cell>
          <cell r="I14">
            <v>5519605</v>
          </cell>
          <cell r="J14">
            <v>0</v>
          </cell>
          <cell r="K14">
            <v>340368</v>
          </cell>
          <cell r="L14">
            <v>5859973</v>
          </cell>
          <cell r="N14">
            <v>414</v>
          </cell>
          <cell r="O14">
            <v>363.00000000000051</v>
          </cell>
          <cell r="S14">
            <v>0</v>
          </cell>
          <cell r="T14">
            <v>5519605</v>
          </cell>
          <cell r="U14">
            <v>0</v>
          </cell>
          <cell r="V14">
            <v>0</v>
          </cell>
          <cell r="W14">
            <v>5519605</v>
          </cell>
          <cell r="X14">
            <v>0</v>
          </cell>
          <cell r="Y14">
            <v>340368</v>
          </cell>
          <cell r="Z14">
            <v>5859973</v>
          </cell>
          <cell r="AA14">
            <v>0</v>
          </cell>
          <cell r="AC14">
            <v>0</v>
          </cell>
          <cell r="AD14">
            <v>0</v>
          </cell>
          <cell r="AE14">
            <v>5859973</v>
          </cell>
          <cell r="AG14">
            <v>414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O14">
            <v>414</v>
          </cell>
        </row>
        <row r="15">
          <cell r="A15">
            <v>416</v>
          </cell>
          <cell r="B15" t="str">
            <v>BOSTON PREPARATORY</v>
          </cell>
          <cell r="C15">
            <v>629.00000000000159</v>
          </cell>
          <cell r="D15" t="str">
            <v/>
          </cell>
          <cell r="F15">
            <v>0</v>
          </cell>
          <cell r="G15">
            <v>629.00000000000159</v>
          </cell>
          <cell r="I15">
            <v>12513789.369178586</v>
          </cell>
          <cell r="J15">
            <v>51843</v>
          </cell>
          <cell r="K15">
            <v>589778</v>
          </cell>
          <cell r="L15">
            <v>13155410.369178586</v>
          </cell>
          <cell r="N15">
            <v>416</v>
          </cell>
          <cell r="O15">
            <v>629.00000000000159</v>
          </cell>
          <cell r="S15">
            <v>0</v>
          </cell>
          <cell r="T15">
            <v>12514180</v>
          </cell>
          <cell r="U15">
            <v>0</v>
          </cell>
          <cell r="V15">
            <v>390.63082141450627</v>
          </cell>
          <cell r="W15">
            <v>12513789.369178586</v>
          </cell>
          <cell r="X15">
            <v>51843</v>
          </cell>
          <cell r="Y15">
            <v>589778</v>
          </cell>
          <cell r="Z15">
            <v>13155410.369178586</v>
          </cell>
          <cell r="AA15">
            <v>0</v>
          </cell>
          <cell r="AC15">
            <v>0</v>
          </cell>
          <cell r="AD15">
            <v>0</v>
          </cell>
          <cell r="AE15">
            <v>13155410.369178586</v>
          </cell>
          <cell r="AG15">
            <v>416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416</v>
          </cell>
        </row>
        <row r="16">
          <cell r="A16">
            <v>417</v>
          </cell>
          <cell r="B16" t="str">
            <v>BRIDGE BOSTON</v>
          </cell>
          <cell r="C16">
            <v>335.00000000000091</v>
          </cell>
          <cell r="D16" t="str">
            <v/>
          </cell>
          <cell r="F16">
            <v>1.9999999999999998</v>
          </cell>
          <cell r="G16">
            <v>335.00000000000091</v>
          </cell>
          <cell r="I16">
            <v>7094017.5775644034</v>
          </cell>
          <cell r="J16">
            <v>0</v>
          </cell>
          <cell r="K16">
            <v>314110</v>
          </cell>
          <cell r="L16">
            <v>7408127.5775644034</v>
          </cell>
          <cell r="N16">
            <v>417</v>
          </cell>
          <cell r="O16">
            <v>335.00000000000091</v>
          </cell>
          <cell r="S16">
            <v>1.9999999999999998</v>
          </cell>
          <cell r="T16">
            <v>7094310</v>
          </cell>
          <cell r="U16">
            <v>45858.000000000007</v>
          </cell>
          <cell r="V16">
            <v>292.42243559615588</v>
          </cell>
          <cell r="W16">
            <v>7048159.5775644016</v>
          </cell>
          <cell r="X16">
            <v>0</v>
          </cell>
          <cell r="Y16">
            <v>312230</v>
          </cell>
          <cell r="Z16">
            <v>7360389.5775644016</v>
          </cell>
          <cell r="AA16">
            <v>45858.000000000007</v>
          </cell>
          <cell r="AC16">
            <v>1880</v>
          </cell>
          <cell r="AD16">
            <v>47738.000000000007</v>
          </cell>
          <cell r="AE16">
            <v>7408127.5775643997</v>
          </cell>
          <cell r="AG16">
            <v>417</v>
          </cell>
          <cell r="AI16">
            <v>1.9999999999999998</v>
          </cell>
          <cell r="AJ16">
            <v>45858.000000000007</v>
          </cell>
          <cell r="AK16">
            <v>0</v>
          </cell>
          <cell r="AL16">
            <v>1880</v>
          </cell>
          <cell r="AM16">
            <v>47738.000000000007</v>
          </cell>
          <cell r="AO16">
            <v>417</v>
          </cell>
        </row>
        <row r="17">
          <cell r="A17">
            <v>418</v>
          </cell>
          <cell r="B17" t="str">
            <v>CHRISTA MCAULIFFE</v>
          </cell>
          <cell r="C17">
            <v>395.99999999999989</v>
          </cell>
          <cell r="D17" t="str">
            <v/>
          </cell>
          <cell r="F17">
            <v>0</v>
          </cell>
          <cell r="G17">
            <v>395.99999999999989</v>
          </cell>
          <cell r="I17">
            <v>6451254</v>
          </cell>
          <cell r="J17">
            <v>0</v>
          </cell>
          <cell r="K17">
            <v>371316</v>
          </cell>
          <cell r="L17">
            <v>6822570</v>
          </cell>
          <cell r="N17">
            <v>418</v>
          </cell>
          <cell r="O17">
            <v>395.99999999999989</v>
          </cell>
          <cell r="S17">
            <v>0</v>
          </cell>
          <cell r="T17">
            <v>6451254</v>
          </cell>
          <cell r="U17">
            <v>0</v>
          </cell>
          <cell r="V17">
            <v>0</v>
          </cell>
          <cell r="W17">
            <v>6451254</v>
          </cell>
          <cell r="X17">
            <v>0</v>
          </cell>
          <cell r="Y17">
            <v>371316</v>
          </cell>
          <cell r="Z17">
            <v>6822570</v>
          </cell>
          <cell r="AA17">
            <v>0</v>
          </cell>
          <cell r="AC17">
            <v>0</v>
          </cell>
          <cell r="AD17">
            <v>0</v>
          </cell>
          <cell r="AE17">
            <v>6822570</v>
          </cell>
          <cell r="AG17">
            <v>418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418</v>
          </cell>
        </row>
        <row r="18">
          <cell r="A18">
            <v>419</v>
          </cell>
          <cell r="B18" t="str">
            <v>HELEN Y. DAVIS LEADERSHIP ACADEMY</v>
          </cell>
          <cell r="C18">
            <v>215.99999999999994</v>
          </cell>
          <cell r="D18" t="str">
            <v/>
          </cell>
          <cell r="F18">
            <v>0</v>
          </cell>
          <cell r="G18">
            <v>215.99999999999994</v>
          </cell>
          <cell r="I18">
            <v>3997900.0593194156</v>
          </cell>
          <cell r="J18">
            <v>0</v>
          </cell>
          <cell r="K18">
            <v>202530</v>
          </cell>
          <cell r="L18">
            <v>4200430.0593194161</v>
          </cell>
          <cell r="N18">
            <v>419</v>
          </cell>
          <cell r="O18">
            <v>215.99999999999994</v>
          </cell>
          <cell r="S18">
            <v>0</v>
          </cell>
          <cell r="T18">
            <v>3998235</v>
          </cell>
          <cell r="U18">
            <v>0</v>
          </cell>
          <cell r="V18">
            <v>334.94068058428275</v>
          </cell>
          <cell r="W18">
            <v>3997900.0593194151</v>
          </cell>
          <cell r="X18">
            <v>0</v>
          </cell>
          <cell r="Y18">
            <v>202530</v>
          </cell>
          <cell r="Z18">
            <v>4200430.0593194151</v>
          </cell>
          <cell r="AA18">
            <v>0</v>
          </cell>
          <cell r="AC18">
            <v>0</v>
          </cell>
          <cell r="AD18">
            <v>0</v>
          </cell>
          <cell r="AE18">
            <v>4200430.0593194151</v>
          </cell>
          <cell r="AG18">
            <v>419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419</v>
          </cell>
        </row>
        <row r="19">
          <cell r="A19">
            <v>420</v>
          </cell>
          <cell r="B19" t="str">
            <v>BENJAMIN BANNEKER</v>
          </cell>
          <cell r="C19">
            <v>349.99999999999886</v>
          </cell>
          <cell r="D19" t="str">
            <v/>
          </cell>
          <cell r="F19">
            <v>3.0318572390694829</v>
          </cell>
          <cell r="G19">
            <v>349.99999999999886</v>
          </cell>
          <cell r="I19">
            <v>8563390.1116546057</v>
          </cell>
          <cell r="J19">
            <v>0</v>
          </cell>
          <cell r="K19">
            <v>328160</v>
          </cell>
          <cell r="L19">
            <v>8891550.1116546057</v>
          </cell>
          <cell r="N19">
            <v>420</v>
          </cell>
          <cell r="O19">
            <v>349.99999999999886</v>
          </cell>
          <cell r="S19">
            <v>3.0318572390694829</v>
          </cell>
          <cell r="T19">
            <v>8572384</v>
          </cell>
          <cell r="U19">
            <v>43942.37464800298</v>
          </cell>
          <cell r="V19">
            <v>8993.8883453935123</v>
          </cell>
          <cell r="W19">
            <v>8519447.7370066047</v>
          </cell>
          <cell r="X19">
            <v>0</v>
          </cell>
          <cell r="Y19">
            <v>325320</v>
          </cell>
          <cell r="Z19">
            <v>8844767.7370066047</v>
          </cell>
          <cell r="AA19">
            <v>43942.37464800298</v>
          </cell>
          <cell r="AC19">
            <v>2840</v>
          </cell>
          <cell r="AD19">
            <v>46782.37464800298</v>
          </cell>
          <cell r="AE19">
            <v>8891550.1116546094</v>
          </cell>
          <cell r="AG19">
            <v>420</v>
          </cell>
          <cell r="AI19">
            <v>3.0318572390694829</v>
          </cell>
          <cell r="AJ19">
            <v>43942.37464800298</v>
          </cell>
          <cell r="AK19">
            <v>0</v>
          </cell>
          <cell r="AL19">
            <v>2840</v>
          </cell>
          <cell r="AM19">
            <v>46782.37464800298</v>
          </cell>
          <cell r="AO19">
            <v>420</v>
          </cell>
        </row>
        <row r="20">
          <cell r="A20">
            <v>426</v>
          </cell>
          <cell r="B20" t="str">
            <v>COMMUNITY DAY - GATEWAY</v>
          </cell>
          <cell r="C20">
            <v>400.00000000000006</v>
          </cell>
          <cell r="D20" t="str">
            <v/>
          </cell>
          <cell r="F20">
            <v>0</v>
          </cell>
          <cell r="G20">
            <v>400.00000000000006</v>
          </cell>
          <cell r="I20">
            <v>5538190</v>
          </cell>
          <cell r="J20">
            <v>220472</v>
          </cell>
          <cell r="K20">
            <v>375060</v>
          </cell>
          <cell r="L20">
            <v>6133722</v>
          </cell>
          <cell r="N20">
            <v>426</v>
          </cell>
          <cell r="O20">
            <v>400.00000000000006</v>
          </cell>
          <cell r="S20">
            <v>0</v>
          </cell>
          <cell r="T20">
            <v>5538190</v>
          </cell>
          <cell r="U20">
            <v>0</v>
          </cell>
          <cell r="V20">
            <v>0</v>
          </cell>
          <cell r="W20">
            <v>5538190</v>
          </cell>
          <cell r="X20">
            <v>220472</v>
          </cell>
          <cell r="Y20">
            <v>375060</v>
          </cell>
          <cell r="Z20">
            <v>6133722</v>
          </cell>
          <cell r="AA20">
            <v>0</v>
          </cell>
          <cell r="AC20">
            <v>0</v>
          </cell>
          <cell r="AD20">
            <v>0</v>
          </cell>
          <cell r="AE20">
            <v>6133722</v>
          </cell>
          <cell r="AG20">
            <v>426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426</v>
          </cell>
        </row>
        <row r="21">
          <cell r="A21">
            <v>428</v>
          </cell>
          <cell r="B21" t="str">
            <v>BROOKE</v>
          </cell>
          <cell r="C21">
            <v>2068.0000000000077</v>
          </cell>
          <cell r="D21" t="str">
            <v/>
          </cell>
          <cell r="F21">
            <v>6.2579643097673721</v>
          </cell>
          <cell r="G21">
            <v>2068.0000000000077</v>
          </cell>
          <cell r="I21">
            <v>38414915.550480723</v>
          </cell>
          <cell r="J21">
            <v>0</v>
          </cell>
          <cell r="K21">
            <v>1939158</v>
          </cell>
          <cell r="L21">
            <v>40354073.550480723</v>
          </cell>
          <cell r="N21">
            <v>428</v>
          </cell>
          <cell r="O21">
            <v>2068.0000000000077</v>
          </cell>
          <cell r="S21">
            <v>6.2579643097673721</v>
          </cell>
          <cell r="T21">
            <v>38415416</v>
          </cell>
          <cell r="U21">
            <v>112361.41487748454</v>
          </cell>
          <cell r="V21">
            <v>500.44951927873348</v>
          </cell>
          <cell r="W21">
            <v>38302554.135603234</v>
          </cell>
          <cell r="X21">
            <v>0</v>
          </cell>
          <cell r="Y21">
            <v>1933282</v>
          </cell>
          <cell r="Z21">
            <v>40235836.135603234</v>
          </cell>
          <cell r="AA21">
            <v>112361.41487748454</v>
          </cell>
          <cell r="AC21">
            <v>5876</v>
          </cell>
          <cell r="AD21">
            <v>118237.41487748454</v>
          </cell>
          <cell r="AE21">
            <v>40354073.550480701</v>
          </cell>
          <cell r="AG21">
            <v>428</v>
          </cell>
          <cell r="AI21">
            <v>6.2579643097673721</v>
          </cell>
          <cell r="AJ21">
            <v>112361.41487748454</v>
          </cell>
          <cell r="AK21">
            <v>0</v>
          </cell>
          <cell r="AL21">
            <v>5876</v>
          </cell>
          <cell r="AM21">
            <v>118237.41487748454</v>
          </cell>
          <cell r="AO21">
            <v>428</v>
          </cell>
        </row>
        <row r="22">
          <cell r="A22">
            <v>429</v>
          </cell>
          <cell r="B22" t="str">
            <v>KIPP ACADEMY LYNN</v>
          </cell>
          <cell r="C22">
            <v>1585.9999999999964</v>
          </cell>
          <cell r="D22" t="str">
            <v/>
          </cell>
          <cell r="F22">
            <v>0.87602215434819963</v>
          </cell>
          <cell r="G22">
            <v>1585.9999999999964</v>
          </cell>
          <cell r="I22">
            <v>22399689</v>
          </cell>
          <cell r="J22">
            <v>628946</v>
          </cell>
          <cell r="K22">
            <v>1487083</v>
          </cell>
          <cell r="L22">
            <v>24515718</v>
          </cell>
          <cell r="N22">
            <v>429</v>
          </cell>
          <cell r="O22">
            <v>1585.9999999999964</v>
          </cell>
          <cell r="S22">
            <v>0.87602215434819963</v>
          </cell>
          <cell r="T22">
            <v>22399689</v>
          </cell>
          <cell r="U22">
            <v>14744.328879834555</v>
          </cell>
          <cell r="V22">
            <v>0</v>
          </cell>
          <cell r="W22">
            <v>22384944.671120171</v>
          </cell>
          <cell r="X22">
            <v>628946</v>
          </cell>
          <cell r="Y22">
            <v>1486264</v>
          </cell>
          <cell r="Z22">
            <v>24500154.671120171</v>
          </cell>
          <cell r="AA22">
            <v>14744.328879834555</v>
          </cell>
          <cell r="AC22">
            <v>819</v>
          </cell>
          <cell r="AD22">
            <v>15563.328879834555</v>
          </cell>
          <cell r="AE22">
            <v>24515718</v>
          </cell>
          <cell r="AG22">
            <v>429</v>
          </cell>
          <cell r="AI22">
            <v>0.87602215434819963</v>
          </cell>
          <cell r="AJ22">
            <v>14744.328879834555</v>
          </cell>
          <cell r="AK22">
            <v>0</v>
          </cell>
          <cell r="AL22">
            <v>819</v>
          </cell>
          <cell r="AM22">
            <v>15563.328879834555</v>
          </cell>
          <cell r="AO22">
            <v>429</v>
          </cell>
        </row>
        <row r="23">
          <cell r="A23">
            <v>430</v>
          </cell>
          <cell r="B23" t="str">
            <v>ADVANCED MATH AND SCIENCE ACADEMY</v>
          </cell>
          <cell r="C23">
            <v>965.99999999999875</v>
          </cell>
          <cell r="D23" t="str">
            <v/>
          </cell>
          <cell r="F23">
            <v>0</v>
          </cell>
          <cell r="G23">
            <v>965.99999999999875</v>
          </cell>
          <cell r="I23">
            <v>14002869</v>
          </cell>
          <cell r="J23">
            <v>0</v>
          </cell>
          <cell r="K23">
            <v>905767</v>
          </cell>
          <cell r="L23">
            <v>14908636</v>
          </cell>
          <cell r="N23">
            <v>430</v>
          </cell>
          <cell r="O23">
            <v>965.99999999999875</v>
          </cell>
          <cell r="S23">
            <v>0</v>
          </cell>
          <cell r="T23">
            <v>14002869</v>
          </cell>
          <cell r="U23">
            <v>0</v>
          </cell>
          <cell r="V23">
            <v>0</v>
          </cell>
          <cell r="W23">
            <v>14002869</v>
          </cell>
          <cell r="X23">
            <v>0</v>
          </cell>
          <cell r="Y23">
            <v>905767</v>
          </cell>
          <cell r="Z23">
            <v>14908636</v>
          </cell>
          <cell r="AA23">
            <v>0</v>
          </cell>
          <cell r="AC23">
            <v>0</v>
          </cell>
          <cell r="AD23">
            <v>0</v>
          </cell>
          <cell r="AE23">
            <v>14908636</v>
          </cell>
          <cell r="AG23">
            <v>430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430</v>
          </cell>
        </row>
        <row r="24">
          <cell r="A24">
            <v>431</v>
          </cell>
          <cell r="B24" t="str">
            <v>COMMUNITY DAY - R. KINGMAN WEBSTER</v>
          </cell>
          <cell r="C24">
            <v>400</v>
          </cell>
          <cell r="D24" t="str">
            <v/>
          </cell>
          <cell r="F24">
            <v>0</v>
          </cell>
          <cell r="G24">
            <v>400</v>
          </cell>
          <cell r="I24">
            <v>5398600</v>
          </cell>
          <cell r="J24">
            <v>282187</v>
          </cell>
          <cell r="K24">
            <v>375060</v>
          </cell>
          <cell r="L24">
            <v>6055847</v>
          </cell>
          <cell r="N24">
            <v>431</v>
          </cell>
          <cell r="O24">
            <v>400</v>
          </cell>
          <cell r="S24">
            <v>0</v>
          </cell>
          <cell r="T24">
            <v>5398600</v>
          </cell>
          <cell r="U24">
            <v>0</v>
          </cell>
          <cell r="V24">
            <v>0</v>
          </cell>
          <cell r="W24">
            <v>5398600</v>
          </cell>
          <cell r="X24">
            <v>282187</v>
          </cell>
          <cell r="Y24">
            <v>375060</v>
          </cell>
          <cell r="Z24">
            <v>6055847</v>
          </cell>
          <cell r="AA24">
            <v>0</v>
          </cell>
          <cell r="AC24">
            <v>0</v>
          </cell>
          <cell r="AD24">
            <v>0</v>
          </cell>
          <cell r="AE24">
            <v>6055847</v>
          </cell>
          <cell r="AG24">
            <v>431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>
            <v>431</v>
          </cell>
        </row>
        <row r="25">
          <cell r="A25">
            <v>432</v>
          </cell>
          <cell r="B25" t="str">
            <v>CAPE COD LIGHTHOUSE</v>
          </cell>
          <cell r="C25">
            <v>243.00000000000003</v>
          </cell>
          <cell r="D25" t="str">
            <v/>
          </cell>
          <cell r="F25">
            <v>0</v>
          </cell>
          <cell r="G25">
            <v>243.00000000000003</v>
          </cell>
          <cell r="I25">
            <v>3716292</v>
          </cell>
          <cell r="J25">
            <v>0</v>
          </cell>
          <cell r="K25">
            <v>227850</v>
          </cell>
          <cell r="L25">
            <v>3944142</v>
          </cell>
          <cell r="N25">
            <v>432</v>
          </cell>
          <cell r="O25">
            <v>243.00000000000003</v>
          </cell>
          <cell r="S25">
            <v>0</v>
          </cell>
          <cell r="T25">
            <v>3716292</v>
          </cell>
          <cell r="U25">
            <v>0</v>
          </cell>
          <cell r="V25">
            <v>0</v>
          </cell>
          <cell r="W25">
            <v>3716292</v>
          </cell>
          <cell r="X25">
            <v>0</v>
          </cell>
          <cell r="Y25">
            <v>227850</v>
          </cell>
          <cell r="Z25">
            <v>3944142</v>
          </cell>
          <cell r="AA25">
            <v>0</v>
          </cell>
          <cell r="AC25">
            <v>0</v>
          </cell>
          <cell r="AD25">
            <v>0</v>
          </cell>
          <cell r="AE25">
            <v>3944142</v>
          </cell>
          <cell r="AG25">
            <v>432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O25">
            <v>432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F26">
            <v>0</v>
          </cell>
          <cell r="G26">
            <v>800</v>
          </cell>
          <cell r="I26">
            <v>10345896</v>
          </cell>
          <cell r="J26">
            <v>0</v>
          </cell>
          <cell r="K26">
            <v>750144</v>
          </cell>
          <cell r="L26">
            <v>11096040</v>
          </cell>
          <cell r="N26">
            <v>435</v>
          </cell>
          <cell r="O26">
            <v>800</v>
          </cell>
          <cell r="S26">
            <v>0</v>
          </cell>
          <cell r="T26">
            <v>10345896</v>
          </cell>
          <cell r="U26">
            <v>0</v>
          </cell>
          <cell r="V26">
            <v>0</v>
          </cell>
          <cell r="W26">
            <v>10345896</v>
          </cell>
          <cell r="X26">
            <v>0</v>
          </cell>
          <cell r="Y26">
            <v>750144</v>
          </cell>
          <cell r="Z26">
            <v>11096040</v>
          </cell>
          <cell r="AA26">
            <v>0</v>
          </cell>
          <cell r="AC26">
            <v>0</v>
          </cell>
          <cell r="AD26">
            <v>0</v>
          </cell>
          <cell r="AE26">
            <v>11096040</v>
          </cell>
          <cell r="AG26">
            <v>435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435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 t="str">
            <v/>
          </cell>
          <cell r="F27">
            <v>3.3216787879063352</v>
          </cell>
          <cell r="G27">
            <v>360</v>
          </cell>
          <cell r="I27">
            <v>9194492.5644658674</v>
          </cell>
          <cell r="J27">
            <v>0</v>
          </cell>
          <cell r="K27">
            <v>337568</v>
          </cell>
          <cell r="L27">
            <v>9532060.5644658674</v>
          </cell>
          <cell r="N27">
            <v>436</v>
          </cell>
          <cell r="O27">
            <v>360</v>
          </cell>
          <cell r="S27">
            <v>3.3216787879063352</v>
          </cell>
          <cell r="T27">
            <v>9206624</v>
          </cell>
          <cell r="U27">
            <v>51764.699067066067</v>
          </cell>
          <cell r="V27">
            <v>12131.43553413311</v>
          </cell>
          <cell r="W27">
            <v>9142727.8653987963</v>
          </cell>
          <cell r="X27">
            <v>0</v>
          </cell>
          <cell r="Y27">
            <v>334453</v>
          </cell>
          <cell r="Z27">
            <v>9477180.8653987963</v>
          </cell>
          <cell r="AA27">
            <v>51764.69906706606</v>
          </cell>
          <cell r="AC27">
            <v>3115</v>
          </cell>
          <cell r="AD27">
            <v>54879.69906706606</v>
          </cell>
          <cell r="AE27">
            <v>9532060.5644658692</v>
          </cell>
          <cell r="AG27">
            <v>436</v>
          </cell>
          <cell r="AI27">
            <v>3.3216787879063352</v>
          </cell>
          <cell r="AJ27">
            <v>51764.69906706606</v>
          </cell>
          <cell r="AK27">
            <v>0</v>
          </cell>
          <cell r="AL27">
            <v>3115</v>
          </cell>
          <cell r="AM27">
            <v>54879.69906706606</v>
          </cell>
          <cell r="AO27">
            <v>436</v>
          </cell>
        </row>
        <row r="28">
          <cell r="A28">
            <v>437</v>
          </cell>
          <cell r="B28" t="str">
            <v>CITY ON A HILL - CIRCUIT ST</v>
          </cell>
          <cell r="C28">
            <v>199.99999999999997</v>
          </cell>
          <cell r="D28" t="str">
            <v/>
          </cell>
          <cell r="F28">
            <v>0</v>
          </cell>
          <cell r="G28">
            <v>199.99999999999997</v>
          </cell>
          <cell r="I28">
            <v>4397288</v>
          </cell>
          <cell r="J28">
            <v>165361</v>
          </cell>
          <cell r="K28">
            <v>187532</v>
          </cell>
          <cell r="L28">
            <v>4750181</v>
          </cell>
          <cell r="N28">
            <v>437</v>
          </cell>
          <cell r="O28">
            <v>199.99999999999997</v>
          </cell>
          <cell r="S28">
            <v>0</v>
          </cell>
          <cell r="T28">
            <v>4397288</v>
          </cell>
          <cell r="U28">
            <v>0</v>
          </cell>
          <cell r="V28">
            <v>0</v>
          </cell>
          <cell r="W28">
            <v>4397288</v>
          </cell>
          <cell r="X28">
            <v>165361</v>
          </cell>
          <cell r="Y28">
            <v>187532</v>
          </cell>
          <cell r="Z28">
            <v>4750181</v>
          </cell>
          <cell r="AA28">
            <v>0</v>
          </cell>
          <cell r="AC28">
            <v>0</v>
          </cell>
          <cell r="AD28">
            <v>0</v>
          </cell>
          <cell r="AE28">
            <v>4750181</v>
          </cell>
          <cell r="AG28">
            <v>437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437</v>
          </cell>
        </row>
        <row r="29">
          <cell r="A29">
            <v>438</v>
          </cell>
          <cell r="B29" t="str">
            <v>CODMAN ACADEMY</v>
          </cell>
          <cell r="C29">
            <v>345.00000000000011</v>
          </cell>
          <cell r="D29" t="str">
            <v/>
          </cell>
          <cell r="F29">
            <v>1.9999999999999993</v>
          </cell>
          <cell r="G29">
            <v>345.00000000000011</v>
          </cell>
          <cell r="I29">
            <v>6772827.1849545324</v>
          </cell>
          <cell r="J29">
            <v>29056</v>
          </cell>
          <cell r="K29">
            <v>323484</v>
          </cell>
          <cell r="L29">
            <v>7125367.1849545324</v>
          </cell>
          <cell r="N29">
            <v>438</v>
          </cell>
          <cell r="O29">
            <v>345.00000000000011</v>
          </cell>
          <cell r="S29">
            <v>1.9999999999999993</v>
          </cell>
          <cell r="T29">
            <v>6773032</v>
          </cell>
          <cell r="U29">
            <v>41785.999999999993</v>
          </cell>
          <cell r="V29">
            <v>204.81504546758927</v>
          </cell>
          <cell r="W29">
            <v>6731041.1849545296</v>
          </cell>
          <cell r="X29">
            <v>29056</v>
          </cell>
          <cell r="Y29">
            <v>321608</v>
          </cell>
          <cell r="Z29">
            <v>7081705.1849545296</v>
          </cell>
          <cell r="AA29">
            <v>41785.999999999993</v>
          </cell>
          <cell r="AC29">
            <v>1876</v>
          </cell>
          <cell r="AD29">
            <v>43661.999999999993</v>
          </cell>
          <cell r="AE29">
            <v>7125367.1849545334</v>
          </cell>
          <cell r="AG29">
            <v>438</v>
          </cell>
          <cell r="AI29">
            <v>1.9999999999999993</v>
          </cell>
          <cell r="AJ29">
            <v>41785.999999999993</v>
          </cell>
          <cell r="AK29">
            <v>0</v>
          </cell>
          <cell r="AL29">
            <v>1876</v>
          </cell>
          <cell r="AM29">
            <v>43661.999999999993</v>
          </cell>
          <cell r="AO29">
            <v>438</v>
          </cell>
        </row>
        <row r="30">
          <cell r="A30">
            <v>439</v>
          </cell>
          <cell r="B30" t="str">
            <v>CONSERVATORY LAB</v>
          </cell>
          <cell r="C30">
            <v>443.99999999999915</v>
          </cell>
          <cell r="D30" t="str">
            <v/>
          </cell>
          <cell r="F30">
            <v>0</v>
          </cell>
          <cell r="G30">
            <v>443.99999999999915</v>
          </cell>
          <cell r="I30">
            <v>8224815.7295511551</v>
          </cell>
          <cell r="J30">
            <v>0</v>
          </cell>
          <cell r="K30">
            <v>416320</v>
          </cell>
          <cell r="L30">
            <v>8641135.7295511551</v>
          </cell>
          <cell r="N30">
            <v>439</v>
          </cell>
          <cell r="O30">
            <v>443.99999999999915</v>
          </cell>
          <cell r="S30">
            <v>0</v>
          </cell>
          <cell r="T30">
            <v>8224890</v>
          </cell>
          <cell r="U30">
            <v>0</v>
          </cell>
          <cell r="V30">
            <v>74.270448844593048</v>
          </cell>
          <cell r="W30">
            <v>8224815.729551157</v>
          </cell>
          <cell r="X30">
            <v>0</v>
          </cell>
          <cell r="Y30">
            <v>416320</v>
          </cell>
          <cell r="Z30">
            <v>8641135.7295511477</v>
          </cell>
          <cell r="AA30">
            <v>0</v>
          </cell>
          <cell r="AC30">
            <v>0</v>
          </cell>
          <cell r="AD30">
            <v>0</v>
          </cell>
          <cell r="AE30">
            <v>8641135.7295511477</v>
          </cell>
          <cell r="AG30">
            <v>439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439</v>
          </cell>
        </row>
        <row r="31">
          <cell r="A31">
            <v>440</v>
          </cell>
          <cell r="B31" t="str">
            <v>COMMUNITY DAY - PROSPECT</v>
          </cell>
          <cell r="C31">
            <v>400.0000000000004</v>
          </cell>
          <cell r="D31" t="str">
            <v/>
          </cell>
          <cell r="F31">
            <v>0</v>
          </cell>
          <cell r="G31">
            <v>400.0000000000004</v>
          </cell>
          <cell r="I31">
            <v>5365420</v>
          </cell>
          <cell r="J31">
            <v>125164</v>
          </cell>
          <cell r="K31">
            <v>375070</v>
          </cell>
          <cell r="L31">
            <v>5865654</v>
          </cell>
          <cell r="N31">
            <v>440</v>
          </cell>
          <cell r="O31">
            <v>400.0000000000004</v>
          </cell>
          <cell r="S31">
            <v>0</v>
          </cell>
          <cell r="T31">
            <v>5365420</v>
          </cell>
          <cell r="U31">
            <v>0</v>
          </cell>
          <cell r="V31">
            <v>0</v>
          </cell>
          <cell r="W31">
            <v>5365420</v>
          </cell>
          <cell r="X31">
            <v>125164</v>
          </cell>
          <cell r="Y31">
            <v>375070</v>
          </cell>
          <cell r="Z31">
            <v>5865654</v>
          </cell>
          <cell r="AA31">
            <v>0</v>
          </cell>
          <cell r="AC31">
            <v>0</v>
          </cell>
          <cell r="AD31">
            <v>0</v>
          </cell>
          <cell r="AE31">
            <v>5865654</v>
          </cell>
          <cell r="AG31">
            <v>440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440</v>
          </cell>
        </row>
        <row r="32">
          <cell r="A32">
            <v>441</v>
          </cell>
          <cell r="B32" t="str">
            <v>SABIS INTERNATIONAL</v>
          </cell>
          <cell r="C32">
            <v>1574.0000000000007</v>
          </cell>
          <cell r="D32" t="str">
            <v/>
          </cell>
          <cell r="F32">
            <v>0</v>
          </cell>
          <cell r="G32">
            <v>1574.0000000000007</v>
          </cell>
          <cell r="I32">
            <v>19917989</v>
          </cell>
          <cell r="J32">
            <v>0</v>
          </cell>
          <cell r="K32">
            <v>1475838</v>
          </cell>
          <cell r="L32">
            <v>21393827</v>
          </cell>
          <cell r="N32">
            <v>441</v>
          </cell>
          <cell r="O32">
            <v>1574.0000000000007</v>
          </cell>
          <cell r="S32">
            <v>0</v>
          </cell>
          <cell r="T32">
            <v>19917989</v>
          </cell>
          <cell r="U32">
            <v>0</v>
          </cell>
          <cell r="V32">
            <v>0</v>
          </cell>
          <cell r="W32">
            <v>19917989</v>
          </cell>
          <cell r="X32">
            <v>0</v>
          </cell>
          <cell r="Y32">
            <v>1475838</v>
          </cell>
          <cell r="Z32">
            <v>21393827</v>
          </cell>
          <cell r="AA32">
            <v>0</v>
          </cell>
          <cell r="AC32">
            <v>0</v>
          </cell>
          <cell r="AD32">
            <v>0</v>
          </cell>
          <cell r="AE32">
            <v>21393827</v>
          </cell>
          <cell r="AG32">
            <v>441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441</v>
          </cell>
        </row>
        <row r="33">
          <cell r="A33">
            <v>444</v>
          </cell>
          <cell r="B33" t="str">
            <v>NEIGHBORHOOD HOUSE</v>
          </cell>
          <cell r="C33">
            <v>805.99999999999579</v>
          </cell>
          <cell r="D33" t="str">
            <v/>
          </cell>
          <cell r="F33">
            <v>0</v>
          </cell>
          <cell r="G33">
            <v>805.99999999999579</v>
          </cell>
          <cell r="I33">
            <v>15188703.470330881</v>
          </cell>
          <cell r="J33">
            <v>0</v>
          </cell>
          <cell r="K33">
            <v>755762</v>
          </cell>
          <cell r="L33">
            <v>15944465.470330881</v>
          </cell>
          <cell r="N33">
            <v>444</v>
          </cell>
          <cell r="O33">
            <v>805.99999999999579</v>
          </cell>
          <cell r="S33">
            <v>0</v>
          </cell>
          <cell r="T33">
            <v>15189370</v>
          </cell>
          <cell r="U33">
            <v>0</v>
          </cell>
          <cell r="V33">
            <v>666.52966911814281</v>
          </cell>
          <cell r="W33">
            <v>15188703.470330894</v>
          </cell>
          <cell r="X33">
            <v>0</v>
          </cell>
          <cell r="Y33">
            <v>755762</v>
          </cell>
          <cell r="Z33">
            <v>15944465.470330894</v>
          </cell>
          <cell r="AA33">
            <v>0</v>
          </cell>
          <cell r="AC33">
            <v>0</v>
          </cell>
          <cell r="AD33">
            <v>0</v>
          </cell>
          <cell r="AE33">
            <v>15944465.470330894</v>
          </cell>
          <cell r="AG33">
            <v>444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444</v>
          </cell>
        </row>
        <row r="34">
          <cell r="A34">
            <v>445</v>
          </cell>
          <cell r="B34" t="str">
            <v>ABBY KELLEY FOSTER</v>
          </cell>
          <cell r="C34">
            <v>1426.0000000000007</v>
          </cell>
          <cell r="D34" t="str">
            <v/>
          </cell>
          <cell r="F34">
            <v>0</v>
          </cell>
          <cell r="G34">
            <v>1426.0000000000007</v>
          </cell>
          <cell r="I34">
            <v>18897004</v>
          </cell>
          <cell r="J34">
            <v>1109704</v>
          </cell>
          <cell r="K34">
            <v>1337050</v>
          </cell>
          <cell r="L34">
            <v>21343758</v>
          </cell>
          <cell r="N34">
            <v>445</v>
          </cell>
          <cell r="O34">
            <v>1426.0000000000007</v>
          </cell>
          <cell r="S34">
            <v>0</v>
          </cell>
          <cell r="T34">
            <v>18897004</v>
          </cell>
          <cell r="U34">
            <v>0</v>
          </cell>
          <cell r="V34">
            <v>0</v>
          </cell>
          <cell r="W34">
            <v>18897004</v>
          </cell>
          <cell r="X34">
            <v>1109704</v>
          </cell>
          <cell r="Y34">
            <v>1337050</v>
          </cell>
          <cell r="Z34">
            <v>21343758</v>
          </cell>
          <cell r="AA34">
            <v>0</v>
          </cell>
          <cell r="AC34">
            <v>0</v>
          </cell>
          <cell r="AD34">
            <v>0</v>
          </cell>
          <cell r="AE34">
            <v>21343758</v>
          </cell>
          <cell r="AG34">
            <v>445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445</v>
          </cell>
        </row>
        <row r="35">
          <cell r="A35">
            <v>446</v>
          </cell>
          <cell r="B35" t="str">
            <v>FOXBOROUGH REGIONAL</v>
          </cell>
          <cell r="C35">
            <v>1685.0000000000009</v>
          </cell>
          <cell r="D35" t="str">
            <v/>
          </cell>
          <cell r="F35">
            <v>0</v>
          </cell>
          <cell r="G35">
            <v>1685.0000000000009</v>
          </cell>
          <cell r="I35">
            <v>23394930.727498289</v>
          </cell>
          <cell r="J35">
            <v>0</v>
          </cell>
          <cell r="K35">
            <v>1579915</v>
          </cell>
          <cell r="L35">
            <v>24974845.727498289</v>
          </cell>
          <cell r="N35">
            <v>446</v>
          </cell>
          <cell r="O35">
            <v>1685.0000000000009</v>
          </cell>
          <cell r="S35">
            <v>0</v>
          </cell>
          <cell r="T35">
            <v>23396833</v>
          </cell>
          <cell r="U35">
            <v>0</v>
          </cell>
          <cell r="V35">
            <v>1902.2725017123739</v>
          </cell>
          <cell r="W35">
            <v>23394930.727498308</v>
          </cell>
          <cell r="X35">
            <v>0</v>
          </cell>
          <cell r="Y35">
            <v>1579915</v>
          </cell>
          <cell r="Z35">
            <v>24974845.727498308</v>
          </cell>
          <cell r="AA35">
            <v>0</v>
          </cell>
          <cell r="AC35">
            <v>0</v>
          </cell>
          <cell r="AD35">
            <v>0</v>
          </cell>
          <cell r="AE35">
            <v>24974845.727498308</v>
          </cell>
          <cell r="AG35">
            <v>446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O35">
            <v>446</v>
          </cell>
        </row>
        <row r="36">
          <cell r="A36">
            <v>447</v>
          </cell>
          <cell r="B36" t="str">
            <v>BENJAMIN FRANKLIN CLASSICAL</v>
          </cell>
          <cell r="C36">
            <v>747.99999999999704</v>
          </cell>
          <cell r="D36" t="str">
            <v/>
          </cell>
          <cell r="F36">
            <v>0</v>
          </cell>
          <cell r="G36">
            <v>747.99999999999704</v>
          </cell>
          <cell r="I36">
            <v>10289995</v>
          </cell>
          <cell r="J36">
            <v>0</v>
          </cell>
          <cell r="K36">
            <v>701342</v>
          </cell>
          <cell r="L36">
            <v>10991337</v>
          </cell>
          <cell r="N36">
            <v>447</v>
          </cell>
          <cell r="O36">
            <v>747.99999999999704</v>
          </cell>
          <cell r="S36">
            <v>0</v>
          </cell>
          <cell r="T36">
            <v>10289995</v>
          </cell>
          <cell r="U36">
            <v>0</v>
          </cell>
          <cell r="V36">
            <v>0</v>
          </cell>
          <cell r="W36">
            <v>10289995</v>
          </cell>
          <cell r="X36">
            <v>0</v>
          </cell>
          <cell r="Y36">
            <v>701342</v>
          </cell>
          <cell r="Z36">
            <v>10991337</v>
          </cell>
          <cell r="AA36">
            <v>0</v>
          </cell>
          <cell r="AC36">
            <v>0</v>
          </cell>
          <cell r="AD36">
            <v>0</v>
          </cell>
          <cell r="AE36">
            <v>10991337</v>
          </cell>
          <cell r="AG36">
            <v>447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O36">
            <v>447</v>
          </cell>
        </row>
        <row r="37">
          <cell r="A37">
            <v>449</v>
          </cell>
          <cell r="B37" t="str">
            <v>BOSTON COLLEGIATE</v>
          </cell>
          <cell r="C37">
            <v>699.9999999999992</v>
          </cell>
          <cell r="D37" t="str">
            <v/>
          </cell>
          <cell r="F37">
            <v>3</v>
          </cell>
          <cell r="G37">
            <v>699.9999999999992</v>
          </cell>
          <cell r="I37">
            <v>12193586.087271621</v>
          </cell>
          <cell r="J37">
            <v>0</v>
          </cell>
          <cell r="K37">
            <v>656368</v>
          </cell>
          <cell r="L37">
            <v>12849954.087271621</v>
          </cell>
          <cell r="N37">
            <v>449</v>
          </cell>
          <cell r="O37">
            <v>699.9999999999992</v>
          </cell>
          <cell r="S37">
            <v>3</v>
          </cell>
          <cell r="T37">
            <v>12193640</v>
          </cell>
          <cell r="U37">
            <v>48990</v>
          </cell>
          <cell r="V37">
            <v>53.912728379241784</v>
          </cell>
          <cell r="W37">
            <v>12144596.087271616</v>
          </cell>
          <cell r="X37">
            <v>0</v>
          </cell>
          <cell r="Y37">
            <v>653552</v>
          </cell>
          <cell r="Z37">
            <v>12798148.087271616</v>
          </cell>
          <cell r="AA37">
            <v>48990</v>
          </cell>
          <cell r="AC37">
            <v>2816</v>
          </cell>
          <cell r="AD37">
            <v>51806</v>
          </cell>
          <cell r="AE37">
            <v>12849954.087271616</v>
          </cell>
          <cell r="AG37">
            <v>449</v>
          </cell>
          <cell r="AI37">
            <v>3</v>
          </cell>
          <cell r="AJ37">
            <v>48990</v>
          </cell>
          <cell r="AK37">
            <v>0</v>
          </cell>
          <cell r="AL37">
            <v>2816</v>
          </cell>
          <cell r="AM37">
            <v>51806</v>
          </cell>
          <cell r="AO37">
            <v>449</v>
          </cell>
        </row>
        <row r="38">
          <cell r="A38">
            <v>450</v>
          </cell>
          <cell r="B38" t="str">
            <v>HILLTOWN COOPERATIVE</v>
          </cell>
          <cell r="C38">
            <v>218.00000000000014</v>
          </cell>
          <cell r="D38" t="str">
            <v/>
          </cell>
          <cell r="F38">
            <v>0</v>
          </cell>
          <cell r="G38">
            <v>218.00000000000014</v>
          </cell>
          <cell r="I38">
            <v>2958204</v>
          </cell>
          <cell r="J38">
            <v>0</v>
          </cell>
          <cell r="K38">
            <v>204413</v>
          </cell>
          <cell r="L38">
            <v>3162617</v>
          </cell>
          <cell r="N38">
            <v>450</v>
          </cell>
          <cell r="O38">
            <v>218.00000000000014</v>
          </cell>
          <cell r="S38">
            <v>0</v>
          </cell>
          <cell r="T38">
            <v>2958204</v>
          </cell>
          <cell r="U38">
            <v>0</v>
          </cell>
          <cell r="V38">
            <v>0</v>
          </cell>
          <cell r="W38">
            <v>2958204</v>
          </cell>
          <cell r="X38">
            <v>0</v>
          </cell>
          <cell r="Y38">
            <v>204413</v>
          </cell>
          <cell r="Z38">
            <v>3162617</v>
          </cell>
          <cell r="AA38">
            <v>0</v>
          </cell>
          <cell r="AC38">
            <v>0</v>
          </cell>
          <cell r="AD38">
            <v>0</v>
          </cell>
          <cell r="AE38">
            <v>3162617</v>
          </cell>
          <cell r="AG38">
            <v>450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450</v>
          </cell>
        </row>
        <row r="39">
          <cell r="A39">
            <v>453</v>
          </cell>
          <cell r="B39" t="str">
            <v>HOLYOKE COMMUNITY</v>
          </cell>
          <cell r="C39">
            <v>701.99999999999886</v>
          </cell>
          <cell r="D39" t="str">
            <v/>
          </cell>
          <cell r="F39">
            <v>0</v>
          </cell>
          <cell r="G39">
            <v>701.99999999999886</v>
          </cell>
          <cell r="I39">
            <v>9607734</v>
          </cell>
          <cell r="J39">
            <v>476477</v>
          </cell>
          <cell r="K39">
            <v>658233</v>
          </cell>
          <cell r="L39">
            <v>10742444</v>
          </cell>
          <cell r="N39">
            <v>453</v>
          </cell>
          <cell r="O39">
            <v>701.99999999999886</v>
          </cell>
          <cell r="S39">
            <v>0</v>
          </cell>
          <cell r="T39">
            <v>9607734</v>
          </cell>
          <cell r="U39">
            <v>0</v>
          </cell>
          <cell r="V39">
            <v>0</v>
          </cell>
          <cell r="W39">
            <v>9607734</v>
          </cell>
          <cell r="X39">
            <v>476477</v>
          </cell>
          <cell r="Y39">
            <v>658233</v>
          </cell>
          <cell r="Z39">
            <v>10742444</v>
          </cell>
          <cell r="AA39">
            <v>0</v>
          </cell>
          <cell r="AC39">
            <v>0</v>
          </cell>
          <cell r="AD39">
            <v>0</v>
          </cell>
          <cell r="AE39">
            <v>10742444</v>
          </cell>
          <cell r="AG39">
            <v>453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453</v>
          </cell>
        </row>
        <row r="40">
          <cell r="A40">
            <v>454</v>
          </cell>
          <cell r="B40" t="str">
            <v>LAWRENCE FAMILY DEVELOPMENT</v>
          </cell>
          <cell r="C40">
            <v>799.99999999999989</v>
          </cell>
          <cell r="D40" t="str">
            <v/>
          </cell>
          <cell r="F40">
            <v>0</v>
          </cell>
          <cell r="G40">
            <v>799.99999999999989</v>
          </cell>
          <cell r="I40">
            <v>11390770</v>
          </cell>
          <cell r="J40">
            <v>201433</v>
          </cell>
          <cell r="K40">
            <v>750110</v>
          </cell>
          <cell r="L40">
            <v>12342313</v>
          </cell>
          <cell r="N40">
            <v>454</v>
          </cell>
          <cell r="O40">
            <v>799.99999999999989</v>
          </cell>
          <cell r="S40">
            <v>0</v>
          </cell>
          <cell r="T40">
            <v>11390770</v>
          </cell>
          <cell r="U40">
            <v>0</v>
          </cell>
          <cell r="V40">
            <v>0</v>
          </cell>
          <cell r="W40">
            <v>11390770</v>
          </cell>
          <cell r="X40">
            <v>201433</v>
          </cell>
          <cell r="Y40">
            <v>750110</v>
          </cell>
          <cell r="Z40">
            <v>12342313</v>
          </cell>
          <cell r="AA40">
            <v>0</v>
          </cell>
          <cell r="AC40">
            <v>0</v>
          </cell>
          <cell r="AD40">
            <v>0</v>
          </cell>
          <cell r="AE40">
            <v>12342313</v>
          </cell>
          <cell r="AG40">
            <v>454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454</v>
          </cell>
        </row>
        <row r="41">
          <cell r="A41">
            <v>455</v>
          </cell>
          <cell r="B41" t="str">
            <v>HILL VIEW MONTESSORI</v>
          </cell>
          <cell r="C41">
            <v>306.00000000000034</v>
          </cell>
          <cell r="D41" t="str">
            <v/>
          </cell>
          <cell r="F41">
            <v>0</v>
          </cell>
          <cell r="G41">
            <v>306.00000000000034</v>
          </cell>
          <cell r="I41">
            <v>3475602</v>
          </cell>
          <cell r="J41">
            <v>0</v>
          </cell>
          <cell r="K41">
            <v>286929</v>
          </cell>
          <cell r="L41">
            <v>3762531</v>
          </cell>
          <cell r="N41">
            <v>455</v>
          </cell>
          <cell r="O41">
            <v>306.00000000000034</v>
          </cell>
          <cell r="S41">
            <v>0</v>
          </cell>
          <cell r="T41">
            <v>3475602</v>
          </cell>
          <cell r="U41">
            <v>0</v>
          </cell>
          <cell r="V41">
            <v>0</v>
          </cell>
          <cell r="W41">
            <v>3475602</v>
          </cell>
          <cell r="X41">
            <v>0</v>
          </cell>
          <cell r="Y41">
            <v>286929</v>
          </cell>
          <cell r="Z41">
            <v>3762531</v>
          </cell>
          <cell r="AA41">
            <v>0</v>
          </cell>
          <cell r="AC41">
            <v>0</v>
          </cell>
          <cell r="AD41">
            <v>0</v>
          </cell>
          <cell r="AE41">
            <v>3762531</v>
          </cell>
          <cell r="AG41">
            <v>455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455</v>
          </cell>
        </row>
        <row r="42">
          <cell r="A42">
            <v>456</v>
          </cell>
          <cell r="B42" t="str">
            <v>LOWELL COMMUNITY</v>
          </cell>
          <cell r="C42">
            <v>799.99999999999807</v>
          </cell>
          <cell r="D42" t="str">
            <v/>
          </cell>
          <cell r="F42">
            <v>0</v>
          </cell>
          <cell r="G42">
            <v>799.99999999999807</v>
          </cell>
          <cell r="I42">
            <v>11821880</v>
          </cell>
          <cell r="J42">
            <v>0</v>
          </cell>
          <cell r="K42">
            <v>750120</v>
          </cell>
          <cell r="L42">
            <v>12572000</v>
          </cell>
          <cell r="N42">
            <v>456</v>
          </cell>
          <cell r="O42">
            <v>799.99999999999807</v>
          </cell>
          <cell r="S42">
            <v>0</v>
          </cell>
          <cell r="T42">
            <v>11821880</v>
          </cell>
          <cell r="U42">
            <v>0</v>
          </cell>
          <cell r="V42">
            <v>0</v>
          </cell>
          <cell r="W42">
            <v>11821880</v>
          </cell>
          <cell r="X42">
            <v>0</v>
          </cell>
          <cell r="Y42">
            <v>750120</v>
          </cell>
          <cell r="Z42">
            <v>12572000</v>
          </cell>
          <cell r="AA42">
            <v>0</v>
          </cell>
          <cell r="AC42">
            <v>0</v>
          </cell>
          <cell r="AD42">
            <v>0</v>
          </cell>
          <cell r="AE42">
            <v>12572000</v>
          </cell>
          <cell r="AG42">
            <v>456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456</v>
          </cell>
        </row>
        <row r="43">
          <cell r="A43">
            <v>458</v>
          </cell>
          <cell r="B43" t="str">
            <v>LOWELL MIDDLESEX ACADEMY</v>
          </cell>
          <cell r="C43">
            <v>120.00000000000007</v>
          </cell>
          <cell r="D43" t="str">
            <v/>
          </cell>
          <cell r="F43">
            <v>0</v>
          </cell>
          <cell r="G43">
            <v>120.00000000000007</v>
          </cell>
          <cell r="I43">
            <v>1829088</v>
          </cell>
          <cell r="J43">
            <v>0</v>
          </cell>
          <cell r="K43">
            <v>112520</v>
          </cell>
          <cell r="L43">
            <v>1941608</v>
          </cell>
          <cell r="N43">
            <v>458</v>
          </cell>
          <cell r="O43">
            <v>120.00000000000007</v>
          </cell>
          <cell r="S43">
            <v>0</v>
          </cell>
          <cell r="T43">
            <v>1829088</v>
          </cell>
          <cell r="U43">
            <v>0</v>
          </cell>
          <cell r="V43">
            <v>0</v>
          </cell>
          <cell r="W43">
            <v>1829088</v>
          </cell>
          <cell r="X43">
            <v>0</v>
          </cell>
          <cell r="Y43">
            <v>112520</v>
          </cell>
          <cell r="Z43">
            <v>1941608</v>
          </cell>
          <cell r="AA43">
            <v>0</v>
          </cell>
          <cell r="AC43">
            <v>0</v>
          </cell>
          <cell r="AD43">
            <v>0</v>
          </cell>
          <cell r="AE43">
            <v>1941608</v>
          </cell>
          <cell r="AG43">
            <v>458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458</v>
          </cell>
        </row>
        <row r="44">
          <cell r="A44">
            <v>463</v>
          </cell>
          <cell r="B44" t="str">
            <v>KIPP ACADEMY BOSTON</v>
          </cell>
          <cell r="C44">
            <v>588.00000000000182</v>
          </cell>
          <cell r="D44" t="str">
            <v/>
          </cell>
          <cell r="F44">
            <v>2.0000000000000004</v>
          </cell>
          <cell r="G44">
            <v>588.00000000000182</v>
          </cell>
          <cell r="I44">
            <v>11819174.531098181</v>
          </cell>
          <cell r="J44">
            <v>0</v>
          </cell>
          <cell r="K44">
            <v>551322</v>
          </cell>
          <cell r="L44">
            <v>12370496.531098181</v>
          </cell>
          <cell r="N44">
            <v>463</v>
          </cell>
          <cell r="O44">
            <v>588.00000000000182</v>
          </cell>
          <cell r="S44">
            <v>2.0000000000000004</v>
          </cell>
          <cell r="T44">
            <v>11819349</v>
          </cell>
          <cell r="U44">
            <v>35921.999999999993</v>
          </cell>
          <cell r="V44">
            <v>174.46890181788186</v>
          </cell>
          <cell r="W44">
            <v>11783252.531098187</v>
          </cell>
          <cell r="X44">
            <v>0</v>
          </cell>
          <cell r="Y44">
            <v>549450</v>
          </cell>
          <cell r="Z44">
            <v>12332702.531098187</v>
          </cell>
          <cell r="AA44">
            <v>35921.999999999993</v>
          </cell>
          <cell r="AC44">
            <v>1872</v>
          </cell>
          <cell r="AD44">
            <v>37794</v>
          </cell>
          <cell r="AE44">
            <v>12370496.531098176</v>
          </cell>
          <cell r="AG44">
            <v>463</v>
          </cell>
          <cell r="AI44">
            <v>2.0000000000000004</v>
          </cell>
          <cell r="AJ44">
            <v>35921.999999999993</v>
          </cell>
          <cell r="AK44">
            <v>0</v>
          </cell>
          <cell r="AL44">
            <v>1872</v>
          </cell>
          <cell r="AM44">
            <v>37794</v>
          </cell>
          <cell r="AO44">
            <v>463</v>
          </cell>
        </row>
        <row r="45">
          <cell r="A45">
            <v>464</v>
          </cell>
          <cell r="B45" t="str">
            <v>MARBLEHEAD COMMUNITY</v>
          </cell>
          <cell r="C45">
            <v>215.00000000000006</v>
          </cell>
          <cell r="D45" t="str">
            <v/>
          </cell>
          <cell r="F45">
            <v>0.77868635942062225</v>
          </cell>
          <cell r="G45">
            <v>215.00000000000006</v>
          </cell>
          <cell r="I45">
            <v>3160495</v>
          </cell>
          <cell r="J45">
            <v>0</v>
          </cell>
          <cell r="K45">
            <v>201595</v>
          </cell>
          <cell r="L45">
            <v>3362090</v>
          </cell>
          <cell r="N45">
            <v>464</v>
          </cell>
          <cell r="O45">
            <v>215.00000000000006</v>
          </cell>
          <cell r="S45">
            <v>0.77868635942062225</v>
          </cell>
          <cell r="T45">
            <v>3160495</v>
          </cell>
          <cell r="U45">
            <v>9669.7272112852879</v>
          </cell>
          <cell r="V45">
            <v>0</v>
          </cell>
          <cell r="W45">
            <v>3150825.2727887151</v>
          </cell>
          <cell r="X45">
            <v>0</v>
          </cell>
          <cell r="Y45">
            <v>200865</v>
          </cell>
          <cell r="Z45">
            <v>3351690.2727887151</v>
          </cell>
          <cell r="AA45">
            <v>9669.7272112852879</v>
          </cell>
          <cell r="AC45">
            <v>730</v>
          </cell>
          <cell r="AD45">
            <v>10399.727211285288</v>
          </cell>
          <cell r="AE45">
            <v>3362090</v>
          </cell>
          <cell r="AG45">
            <v>464</v>
          </cell>
          <cell r="AI45">
            <v>0.77868635942062225</v>
          </cell>
          <cell r="AJ45">
            <v>9669.7272112852879</v>
          </cell>
          <cell r="AK45">
            <v>0</v>
          </cell>
          <cell r="AL45">
            <v>730</v>
          </cell>
          <cell r="AM45">
            <v>10399.727211285288</v>
          </cell>
          <cell r="AO45">
            <v>464</v>
          </cell>
        </row>
        <row r="46">
          <cell r="A46">
            <v>466</v>
          </cell>
          <cell r="B46" t="str">
            <v>MARTHA'S VINEYARD</v>
          </cell>
          <cell r="C46">
            <v>180.00000000000003</v>
          </cell>
          <cell r="D46" t="str">
            <v/>
          </cell>
          <cell r="F46">
            <v>13.390815731257019</v>
          </cell>
          <cell r="G46">
            <v>180.00000000000003</v>
          </cell>
          <cell r="I46">
            <v>5175328</v>
          </cell>
          <cell r="J46">
            <v>0</v>
          </cell>
          <cell r="K46">
            <v>168765</v>
          </cell>
          <cell r="L46">
            <v>5344093</v>
          </cell>
          <cell r="N46">
            <v>466</v>
          </cell>
          <cell r="O46">
            <v>180.00000000000003</v>
          </cell>
          <cell r="S46">
            <v>13.390815731257019</v>
          </cell>
          <cell r="T46">
            <v>5175328</v>
          </cell>
          <cell r="U46">
            <v>456425.9541998955</v>
          </cell>
          <cell r="V46">
            <v>0</v>
          </cell>
          <cell r="W46">
            <v>4718902.0458001038</v>
          </cell>
          <cell r="X46">
            <v>0</v>
          </cell>
          <cell r="Y46">
            <v>156210</v>
          </cell>
          <cell r="Z46">
            <v>4875112.0458001038</v>
          </cell>
          <cell r="AA46">
            <v>456425.9541998955</v>
          </cell>
          <cell r="AC46">
            <v>12555</v>
          </cell>
          <cell r="AD46">
            <v>468980.9541998955</v>
          </cell>
          <cell r="AE46">
            <v>5344093</v>
          </cell>
          <cell r="AG46">
            <v>466</v>
          </cell>
          <cell r="AI46">
            <v>13.390815731257019</v>
          </cell>
          <cell r="AJ46">
            <v>456425.9541998955</v>
          </cell>
          <cell r="AK46">
            <v>0</v>
          </cell>
          <cell r="AL46">
            <v>12555</v>
          </cell>
          <cell r="AM46">
            <v>468980.9541998955</v>
          </cell>
          <cell r="AO46">
            <v>466</v>
          </cell>
        </row>
        <row r="47">
          <cell r="A47">
            <v>469</v>
          </cell>
          <cell r="B47" t="str">
            <v>MATCH</v>
          </cell>
          <cell r="C47">
            <v>1240.0000000000027</v>
          </cell>
          <cell r="D47" t="str">
            <v/>
          </cell>
          <cell r="F47">
            <v>1.9999999999999993</v>
          </cell>
          <cell r="G47">
            <v>1240.0000000000027</v>
          </cell>
          <cell r="I47">
            <v>25028033.753351934</v>
          </cell>
          <cell r="J47">
            <v>0</v>
          </cell>
          <cell r="K47">
            <v>1162700</v>
          </cell>
          <cell r="L47">
            <v>26190733.753351934</v>
          </cell>
          <cell r="N47">
            <v>469</v>
          </cell>
          <cell r="O47">
            <v>1240.0000000000027</v>
          </cell>
          <cell r="S47">
            <v>1.9999999999999993</v>
          </cell>
          <cell r="T47">
            <v>25030586</v>
          </cell>
          <cell r="U47">
            <v>36229.999999999993</v>
          </cell>
          <cell r="V47">
            <v>2552.2466480655767</v>
          </cell>
          <cell r="W47">
            <v>24991803.753351919</v>
          </cell>
          <cell r="X47">
            <v>0</v>
          </cell>
          <cell r="Y47">
            <v>1160824</v>
          </cell>
          <cell r="Z47">
            <v>26152627.753351919</v>
          </cell>
          <cell r="AA47">
            <v>36229.999999999993</v>
          </cell>
          <cell r="AC47">
            <v>1876</v>
          </cell>
          <cell r="AD47">
            <v>38105.999999999993</v>
          </cell>
          <cell r="AE47">
            <v>26190733.753351934</v>
          </cell>
          <cell r="AG47">
            <v>469</v>
          </cell>
          <cell r="AI47">
            <v>1.9999999999999993</v>
          </cell>
          <cell r="AJ47">
            <v>36229.999999999993</v>
          </cell>
          <cell r="AK47">
            <v>0</v>
          </cell>
          <cell r="AL47">
            <v>1876</v>
          </cell>
          <cell r="AM47">
            <v>38105.999999999993</v>
          </cell>
          <cell r="AO47">
            <v>469</v>
          </cell>
        </row>
        <row r="48">
          <cell r="A48">
            <v>470</v>
          </cell>
          <cell r="B48" t="str">
            <v>MYSTIC VALLEY REGIONAL</v>
          </cell>
          <cell r="C48">
            <v>1689.9999999999995</v>
          </cell>
          <cell r="D48" t="str">
            <v/>
          </cell>
          <cell r="F48">
            <v>38.952610774872973</v>
          </cell>
          <cell r="G48">
            <v>1689.9999999999995</v>
          </cell>
          <cell r="I48">
            <v>21544054.001115005</v>
          </cell>
          <cell r="J48">
            <v>84053</v>
          </cell>
          <cell r="K48">
            <v>1584648</v>
          </cell>
          <cell r="L48">
            <v>23212755.001115005</v>
          </cell>
          <cell r="N48">
            <v>470</v>
          </cell>
          <cell r="O48">
            <v>1689.9999999999995</v>
          </cell>
          <cell r="S48">
            <v>38.952610774872973</v>
          </cell>
          <cell r="T48">
            <v>21760570</v>
          </cell>
          <cell r="U48">
            <v>462484.34773006663</v>
          </cell>
          <cell r="V48">
            <v>216515.99888499358</v>
          </cell>
          <cell r="W48">
            <v>21081569.653384939</v>
          </cell>
          <cell r="X48">
            <v>84053</v>
          </cell>
          <cell r="Y48">
            <v>1548118</v>
          </cell>
          <cell r="Z48">
            <v>22713740.653384939</v>
          </cell>
          <cell r="AA48">
            <v>462484.34773006663</v>
          </cell>
          <cell r="AC48">
            <v>36530</v>
          </cell>
          <cell r="AD48">
            <v>499014.34773006663</v>
          </cell>
          <cell r="AE48">
            <v>23212755.001115009</v>
          </cell>
          <cell r="AG48">
            <v>470</v>
          </cell>
          <cell r="AI48">
            <v>38.952610774872973</v>
          </cell>
          <cell r="AJ48">
            <v>462484.34773006663</v>
          </cell>
          <cell r="AK48">
            <v>0</v>
          </cell>
          <cell r="AL48">
            <v>36530</v>
          </cell>
          <cell r="AM48">
            <v>499014.34773006663</v>
          </cell>
          <cell r="AO48">
            <v>470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379.9999999999996</v>
          </cell>
          <cell r="D49" t="str">
            <v/>
          </cell>
          <cell r="F49">
            <v>0</v>
          </cell>
          <cell r="G49">
            <v>379.9999999999996</v>
          </cell>
          <cell r="I49">
            <v>5098512</v>
          </cell>
          <cell r="J49">
            <v>0</v>
          </cell>
          <cell r="K49">
            <v>356304</v>
          </cell>
          <cell r="L49">
            <v>5454816</v>
          </cell>
          <cell r="N49">
            <v>474</v>
          </cell>
          <cell r="O49">
            <v>379.9999999999996</v>
          </cell>
          <cell r="S49">
            <v>0</v>
          </cell>
          <cell r="T49">
            <v>5098512</v>
          </cell>
          <cell r="U49">
            <v>0</v>
          </cell>
          <cell r="V49">
            <v>0</v>
          </cell>
          <cell r="W49">
            <v>5098512</v>
          </cell>
          <cell r="X49">
            <v>0</v>
          </cell>
          <cell r="Y49">
            <v>356304</v>
          </cell>
          <cell r="Z49">
            <v>5454816</v>
          </cell>
          <cell r="AA49">
            <v>0</v>
          </cell>
          <cell r="AC49">
            <v>0</v>
          </cell>
          <cell r="AD49">
            <v>0</v>
          </cell>
          <cell r="AE49">
            <v>5454816</v>
          </cell>
          <cell r="AG49">
            <v>474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O49">
            <v>474</v>
          </cell>
        </row>
        <row r="50">
          <cell r="A50">
            <v>478</v>
          </cell>
          <cell r="B50" t="str">
            <v>FRANCIS W. PARKER CHARTER ESSENTIAL</v>
          </cell>
          <cell r="C50">
            <v>399.99999999999989</v>
          </cell>
          <cell r="D50" t="str">
            <v/>
          </cell>
          <cell r="F50">
            <v>0</v>
          </cell>
          <cell r="G50">
            <v>399.99999999999989</v>
          </cell>
          <cell r="I50">
            <v>5784708</v>
          </cell>
          <cell r="J50">
            <v>0</v>
          </cell>
          <cell r="K50">
            <v>375048</v>
          </cell>
          <cell r="L50">
            <v>6159756</v>
          </cell>
          <cell r="N50">
            <v>478</v>
          </cell>
          <cell r="O50">
            <v>399.99999999999989</v>
          </cell>
          <cell r="S50">
            <v>0</v>
          </cell>
          <cell r="T50">
            <v>5784708</v>
          </cell>
          <cell r="U50">
            <v>0</v>
          </cell>
          <cell r="V50">
            <v>0</v>
          </cell>
          <cell r="W50">
            <v>5784708</v>
          </cell>
          <cell r="X50">
            <v>0</v>
          </cell>
          <cell r="Y50">
            <v>375048</v>
          </cell>
          <cell r="Z50">
            <v>6159756</v>
          </cell>
          <cell r="AA50">
            <v>0</v>
          </cell>
          <cell r="AC50">
            <v>0</v>
          </cell>
          <cell r="AD50">
            <v>0</v>
          </cell>
          <cell r="AE50">
            <v>6159756</v>
          </cell>
          <cell r="AG50">
            <v>478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O50">
            <v>478</v>
          </cell>
        </row>
        <row r="51">
          <cell r="A51">
            <v>479</v>
          </cell>
          <cell r="B51" t="str">
            <v>PIONEER VALLEY PERFORMING ARTS</v>
          </cell>
          <cell r="C51">
            <v>400.00000000000034</v>
          </cell>
          <cell r="D51" t="str">
            <v/>
          </cell>
          <cell r="F51">
            <v>0</v>
          </cell>
          <cell r="G51">
            <v>400.00000000000034</v>
          </cell>
          <cell r="I51">
            <v>5979492</v>
          </cell>
          <cell r="J51">
            <v>0</v>
          </cell>
          <cell r="K51">
            <v>375072</v>
          </cell>
          <cell r="L51">
            <v>6354564</v>
          </cell>
          <cell r="N51">
            <v>479</v>
          </cell>
          <cell r="O51">
            <v>400.00000000000034</v>
          </cell>
          <cell r="S51">
            <v>0</v>
          </cell>
          <cell r="T51">
            <v>5979492</v>
          </cell>
          <cell r="U51">
            <v>0</v>
          </cell>
          <cell r="V51">
            <v>0</v>
          </cell>
          <cell r="W51">
            <v>5979492</v>
          </cell>
          <cell r="X51">
            <v>0</v>
          </cell>
          <cell r="Y51">
            <v>375072</v>
          </cell>
          <cell r="Z51">
            <v>6354564</v>
          </cell>
          <cell r="AA51">
            <v>0</v>
          </cell>
          <cell r="AC51">
            <v>0</v>
          </cell>
          <cell r="AD51">
            <v>0</v>
          </cell>
          <cell r="AE51">
            <v>6354564</v>
          </cell>
          <cell r="AG51">
            <v>479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479</v>
          </cell>
        </row>
        <row r="52">
          <cell r="A52">
            <v>481</v>
          </cell>
          <cell r="B52" t="str">
            <v>BOSTON RENAISSANCE</v>
          </cell>
          <cell r="C52">
            <v>943.9999999999992</v>
          </cell>
          <cell r="D52" t="str">
            <v/>
          </cell>
          <cell r="F52">
            <v>11</v>
          </cell>
          <cell r="G52">
            <v>943.9999999999992</v>
          </cell>
          <cell r="I52">
            <v>18157162.44690587</v>
          </cell>
          <cell r="J52">
            <v>0</v>
          </cell>
          <cell r="K52">
            <v>885144</v>
          </cell>
          <cell r="L52">
            <v>19042306.44690587</v>
          </cell>
          <cell r="N52">
            <v>481</v>
          </cell>
          <cell r="O52">
            <v>943.9999999999992</v>
          </cell>
          <cell r="S52">
            <v>11</v>
          </cell>
          <cell r="T52">
            <v>18157576</v>
          </cell>
          <cell r="U52">
            <v>197120</v>
          </cell>
          <cell r="V52">
            <v>413.55309413055966</v>
          </cell>
          <cell r="W52">
            <v>17960042.446905881</v>
          </cell>
          <cell r="X52">
            <v>0</v>
          </cell>
          <cell r="Y52">
            <v>874832</v>
          </cell>
          <cell r="Z52">
            <v>18834874.446905881</v>
          </cell>
          <cell r="AA52">
            <v>197120</v>
          </cell>
          <cell r="AC52">
            <v>10312</v>
          </cell>
          <cell r="AD52">
            <v>207432</v>
          </cell>
          <cell r="AE52">
            <v>19042306.446905881</v>
          </cell>
          <cell r="AG52">
            <v>481</v>
          </cell>
          <cell r="AI52">
            <v>11</v>
          </cell>
          <cell r="AJ52">
            <v>197120</v>
          </cell>
          <cell r="AK52">
            <v>0</v>
          </cell>
          <cell r="AL52">
            <v>10312</v>
          </cell>
          <cell r="AM52">
            <v>207432</v>
          </cell>
          <cell r="AO52">
            <v>481</v>
          </cell>
        </row>
        <row r="53">
          <cell r="A53">
            <v>482</v>
          </cell>
          <cell r="B53" t="str">
            <v>RIVER VALLEY</v>
          </cell>
          <cell r="C53">
            <v>288.00000000000011</v>
          </cell>
          <cell r="D53" t="str">
            <v/>
          </cell>
          <cell r="F53">
            <v>0</v>
          </cell>
          <cell r="G53">
            <v>288.00000000000011</v>
          </cell>
          <cell r="I53">
            <v>4222137</v>
          </cell>
          <cell r="J53">
            <v>0</v>
          </cell>
          <cell r="K53">
            <v>270038</v>
          </cell>
          <cell r="L53">
            <v>4492175</v>
          </cell>
          <cell r="N53">
            <v>482</v>
          </cell>
          <cell r="O53">
            <v>288.00000000000011</v>
          </cell>
          <cell r="S53">
            <v>0</v>
          </cell>
          <cell r="T53">
            <v>4222137</v>
          </cell>
          <cell r="U53">
            <v>0</v>
          </cell>
          <cell r="V53">
            <v>0</v>
          </cell>
          <cell r="W53">
            <v>4222137</v>
          </cell>
          <cell r="X53">
            <v>0</v>
          </cell>
          <cell r="Y53">
            <v>270038</v>
          </cell>
          <cell r="Z53">
            <v>4492175</v>
          </cell>
          <cell r="AA53">
            <v>0</v>
          </cell>
          <cell r="AC53">
            <v>0</v>
          </cell>
          <cell r="AD53">
            <v>0</v>
          </cell>
          <cell r="AE53">
            <v>4492175</v>
          </cell>
          <cell r="AG53">
            <v>482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O53">
            <v>482</v>
          </cell>
        </row>
        <row r="54">
          <cell r="A54">
            <v>483</v>
          </cell>
          <cell r="B54" t="str">
            <v>RISING TIDE</v>
          </cell>
          <cell r="C54">
            <v>699.99999999999932</v>
          </cell>
          <cell r="D54" t="str">
            <v/>
          </cell>
          <cell r="F54">
            <v>0</v>
          </cell>
          <cell r="G54">
            <v>699.99999999999932</v>
          </cell>
          <cell r="I54">
            <v>10503328</v>
          </cell>
          <cell r="J54">
            <v>0</v>
          </cell>
          <cell r="K54">
            <v>656366</v>
          </cell>
          <cell r="L54">
            <v>11159694</v>
          </cell>
          <cell r="N54">
            <v>483</v>
          </cell>
          <cell r="O54">
            <v>699.99999999999932</v>
          </cell>
          <cell r="S54">
            <v>0</v>
          </cell>
          <cell r="T54">
            <v>10503328</v>
          </cell>
          <cell r="U54">
            <v>0</v>
          </cell>
          <cell r="V54">
            <v>0</v>
          </cell>
          <cell r="W54">
            <v>10503328</v>
          </cell>
          <cell r="X54">
            <v>0</v>
          </cell>
          <cell r="Y54">
            <v>656366</v>
          </cell>
          <cell r="Z54">
            <v>11159694</v>
          </cell>
          <cell r="AA54">
            <v>0</v>
          </cell>
          <cell r="AC54">
            <v>0</v>
          </cell>
          <cell r="AD54">
            <v>0</v>
          </cell>
          <cell r="AE54">
            <v>11159694</v>
          </cell>
          <cell r="AG54">
            <v>483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O54">
            <v>483</v>
          </cell>
        </row>
        <row r="55">
          <cell r="A55">
            <v>484</v>
          </cell>
          <cell r="B55" t="str">
            <v>ROXBURY PREPARATORY</v>
          </cell>
          <cell r="C55">
            <v>1699.999999999995</v>
          </cell>
          <cell r="D55" t="str">
            <v/>
          </cell>
          <cell r="F55">
            <v>0</v>
          </cell>
          <cell r="G55">
            <v>1699.999999999995</v>
          </cell>
          <cell r="I55">
            <v>34150033.964645222</v>
          </cell>
          <cell r="J55">
            <v>0</v>
          </cell>
          <cell r="K55">
            <v>1593992</v>
          </cell>
          <cell r="L55">
            <v>35744025.964645222</v>
          </cell>
          <cell r="N55">
            <v>484</v>
          </cell>
          <cell r="O55">
            <v>1699.999999999995</v>
          </cell>
          <cell r="S55">
            <v>0</v>
          </cell>
          <cell r="T55">
            <v>34150696</v>
          </cell>
          <cell r="U55">
            <v>0</v>
          </cell>
          <cell r="V55">
            <v>662.03535477780326</v>
          </cell>
          <cell r="W55">
            <v>34150033.964645207</v>
          </cell>
          <cell r="X55">
            <v>0</v>
          </cell>
          <cell r="Y55">
            <v>1593992</v>
          </cell>
          <cell r="Z55">
            <v>35744025.964645207</v>
          </cell>
          <cell r="AA55">
            <v>0</v>
          </cell>
          <cell r="AC55">
            <v>0</v>
          </cell>
          <cell r="AD55">
            <v>0</v>
          </cell>
          <cell r="AE55">
            <v>35744025.964645207</v>
          </cell>
          <cell r="AG55">
            <v>484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484</v>
          </cell>
        </row>
        <row r="56">
          <cell r="A56">
            <v>485</v>
          </cell>
          <cell r="B56" t="str">
            <v>SALEM ACADEMY</v>
          </cell>
          <cell r="C56">
            <v>480.00000000000028</v>
          </cell>
          <cell r="D56" t="str">
            <v/>
          </cell>
          <cell r="F56">
            <v>19.369823190587976</v>
          </cell>
          <cell r="G56">
            <v>480.00000000000028</v>
          </cell>
          <cell r="I56">
            <v>7036204</v>
          </cell>
          <cell r="J56">
            <v>0</v>
          </cell>
          <cell r="K56">
            <v>450079</v>
          </cell>
          <cell r="L56">
            <v>7486283</v>
          </cell>
          <cell r="N56">
            <v>485</v>
          </cell>
          <cell r="O56">
            <v>480.00000000000028</v>
          </cell>
          <cell r="S56">
            <v>19.369823190587976</v>
          </cell>
          <cell r="T56">
            <v>7036204</v>
          </cell>
          <cell r="U56">
            <v>284658.9216088808</v>
          </cell>
          <cell r="V56">
            <v>0</v>
          </cell>
          <cell r="W56">
            <v>6751545.0783911198</v>
          </cell>
          <cell r="X56">
            <v>0</v>
          </cell>
          <cell r="Y56">
            <v>431914</v>
          </cell>
          <cell r="Z56">
            <v>7183459.0783911198</v>
          </cell>
          <cell r="AA56">
            <v>284658.92160888092</v>
          </cell>
          <cell r="AC56">
            <v>18165</v>
          </cell>
          <cell r="AD56">
            <v>302823.92160888092</v>
          </cell>
          <cell r="AE56">
            <v>7486283</v>
          </cell>
          <cell r="AG56">
            <v>485</v>
          </cell>
          <cell r="AI56">
            <v>19.369823190587976</v>
          </cell>
          <cell r="AJ56">
            <v>284658.92160888092</v>
          </cell>
          <cell r="AK56">
            <v>0</v>
          </cell>
          <cell r="AL56">
            <v>18165</v>
          </cell>
          <cell r="AM56">
            <v>302823.92160888092</v>
          </cell>
          <cell r="AO56">
            <v>485</v>
          </cell>
        </row>
        <row r="57">
          <cell r="A57">
            <v>486</v>
          </cell>
          <cell r="B57" t="str">
            <v>SEVEN HILLS</v>
          </cell>
          <cell r="C57">
            <v>666.0000000000008</v>
          </cell>
          <cell r="D57" t="str">
            <v/>
          </cell>
          <cell r="F57">
            <v>0</v>
          </cell>
          <cell r="G57">
            <v>666.0000000000008</v>
          </cell>
          <cell r="I57">
            <v>9276480</v>
          </cell>
          <cell r="J57">
            <v>0</v>
          </cell>
          <cell r="K57">
            <v>624474</v>
          </cell>
          <cell r="L57">
            <v>9900954</v>
          </cell>
          <cell r="N57">
            <v>486</v>
          </cell>
          <cell r="O57">
            <v>666.0000000000008</v>
          </cell>
          <cell r="S57">
            <v>0</v>
          </cell>
          <cell r="T57">
            <v>9276480</v>
          </cell>
          <cell r="U57">
            <v>0</v>
          </cell>
          <cell r="V57">
            <v>0</v>
          </cell>
          <cell r="W57">
            <v>9276480</v>
          </cell>
          <cell r="X57">
            <v>0</v>
          </cell>
          <cell r="Y57">
            <v>624474</v>
          </cell>
          <cell r="Z57">
            <v>9900954</v>
          </cell>
          <cell r="AA57">
            <v>0</v>
          </cell>
          <cell r="AC57">
            <v>0</v>
          </cell>
          <cell r="AD57">
            <v>0</v>
          </cell>
          <cell r="AE57">
            <v>9900954</v>
          </cell>
          <cell r="AG57">
            <v>486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486</v>
          </cell>
        </row>
        <row r="58">
          <cell r="A58">
            <v>487</v>
          </cell>
          <cell r="B58" t="str">
            <v>PROSPECT HILL ACADEMY</v>
          </cell>
          <cell r="C58">
            <v>1137</v>
          </cell>
          <cell r="D58" t="str">
            <v/>
          </cell>
          <cell r="F58">
            <v>30.923587539326405</v>
          </cell>
          <cell r="G58">
            <v>1137</v>
          </cell>
          <cell r="I58">
            <v>21955311.961100198</v>
          </cell>
          <cell r="J58">
            <v>0</v>
          </cell>
          <cell r="K58">
            <v>1065987</v>
          </cell>
          <cell r="L58">
            <v>23021298.961100198</v>
          </cell>
          <cell r="N58">
            <v>487</v>
          </cell>
          <cell r="O58">
            <v>1137</v>
          </cell>
          <cell r="S58">
            <v>30.923587539326405</v>
          </cell>
          <cell r="T58">
            <v>22076795</v>
          </cell>
          <cell r="U58">
            <v>467442.7874312597</v>
          </cell>
          <cell r="V58">
            <v>121483.0388998034</v>
          </cell>
          <cell r="W58">
            <v>21487869.173668921</v>
          </cell>
          <cell r="X58">
            <v>0</v>
          </cell>
          <cell r="Y58">
            <v>1036997</v>
          </cell>
          <cell r="Z58">
            <v>22524866.173668921</v>
          </cell>
          <cell r="AA58">
            <v>467442.7874312597</v>
          </cell>
          <cell r="AC58">
            <v>28990</v>
          </cell>
          <cell r="AD58">
            <v>496432.7874312597</v>
          </cell>
          <cell r="AE58">
            <v>23021298.961100172</v>
          </cell>
          <cell r="AG58">
            <v>487</v>
          </cell>
          <cell r="AI58">
            <v>30.923587539326405</v>
          </cell>
          <cell r="AJ58">
            <v>467442.7874312597</v>
          </cell>
          <cell r="AK58">
            <v>0</v>
          </cell>
          <cell r="AL58">
            <v>28990</v>
          </cell>
          <cell r="AM58">
            <v>496432.7874312597</v>
          </cell>
          <cell r="AO58">
            <v>487</v>
          </cell>
        </row>
        <row r="59">
          <cell r="A59">
            <v>488</v>
          </cell>
          <cell r="B59" t="str">
            <v>SOUTH SHORE</v>
          </cell>
          <cell r="C59">
            <v>1074.9999999999986</v>
          </cell>
          <cell r="D59" t="str">
            <v/>
          </cell>
          <cell r="F59">
            <v>114.99999999999997</v>
          </cell>
          <cell r="G59">
            <v>1074.9999999999986</v>
          </cell>
          <cell r="I59">
            <v>16885186.562363964</v>
          </cell>
          <cell r="J59">
            <v>0</v>
          </cell>
          <cell r="K59">
            <v>1007963</v>
          </cell>
          <cell r="L59">
            <v>17893149.562363964</v>
          </cell>
          <cell r="N59">
            <v>488</v>
          </cell>
          <cell r="O59">
            <v>1074.9999999999986</v>
          </cell>
          <cell r="S59">
            <v>114.99999999999997</v>
          </cell>
          <cell r="T59">
            <v>16890919</v>
          </cell>
          <cell r="U59">
            <v>2059305.0000000007</v>
          </cell>
          <cell r="V59">
            <v>5732.4376360377</v>
          </cell>
          <cell r="W59">
            <v>14825881.562363965</v>
          </cell>
          <cell r="X59">
            <v>0</v>
          </cell>
          <cell r="Y59">
            <v>900128</v>
          </cell>
          <cell r="Z59">
            <v>15726009.562363965</v>
          </cell>
          <cell r="AA59">
            <v>2059305.0000000007</v>
          </cell>
          <cell r="AC59">
            <v>107835</v>
          </cell>
          <cell r="AD59">
            <v>2167140.0000000005</v>
          </cell>
          <cell r="AE59">
            <v>17893149.56236396</v>
          </cell>
          <cell r="AG59">
            <v>488</v>
          </cell>
          <cell r="AI59">
            <v>114.99999999999997</v>
          </cell>
          <cell r="AJ59">
            <v>2059305.0000000007</v>
          </cell>
          <cell r="AK59">
            <v>0</v>
          </cell>
          <cell r="AL59">
            <v>107835</v>
          </cell>
          <cell r="AM59">
            <v>2167140.0000000005</v>
          </cell>
          <cell r="AO59">
            <v>488</v>
          </cell>
        </row>
        <row r="60">
          <cell r="A60">
            <v>489</v>
          </cell>
          <cell r="B60" t="str">
            <v>STURGIS</v>
          </cell>
          <cell r="C60">
            <v>850.00000000000023</v>
          </cell>
          <cell r="D60" t="str">
            <v/>
          </cell>
          <cell r="F60">
            <v>0</v>
          </cell>
          <cell r="G60">
            <v>850.00000000000023</v>
          </cell>
          <cell r="I60">
            <v>14514880</v>
          </cell>
          <cell r="J60">
            <v>0</v>
          </cell>
          <cell r="K60">
            <v>796996</v>
          </cell>
          <cell r="L60">
            <v>15311876</v>
          </cell>
          <cell r="N60">
            <v>489</v>
          </cell>
          <cell r="O60">
            <v>850.00000000000023</v>
          </cell>
          <cell r="S60">
            <v>0</v>
          </cell>
          <cell r="T60">
            <v>14514880</v>
          </cell>
          <cell r="U60">
            <v>0</v>
          </cell>
          <cell r="V60">
            <v>0</v>
          </cell>
          <cell r="W60">
            <v>14514880</v>
          </cell>
          <cell r="X60">
            <v>0</v>
          </cell>
          <cell r="Y60">
            <v>796996</v>
          </cell>
          <cell r="Z60">
            <v>15311876</v>
          </cell>
          <cell r="AA60">
            <v>0</v>
          </cell>
          <cell r="AC60">
            <v>0</v>
          </cell>
          <cell r="AD60">
            <v>0</v>
          </cell>
          <cell r="AE60">
            <v>15311876</v>
          </cell>
          <cell r="AG60">
            <v>489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489</v>
          </cell>
        </row>
        <row r="61">
          <cell r="A61">
            <v>491</v>
          </cell>
          <cell r="B61" t="str">
            <v>ATLANTIS</v>
          </cell>
          <cell r="C61">
            <v>1352.9999999999993</v>
          </cell>
          <cell r="D61" t="str">
            <v/>
          </cell>
          <cell r="F61">
            <v>0</v>
          </cell>
          <cell r="G61">
            <v>1352.9999999999993</v>
          </cell>
          <cell r="I61">
            <v>17239675</v>
          </cell>
          <cell r="J61">
            <v>0</v>
          </cell>
          <cell r="K61">
            <v>1268666</v>
          </cell>
          <cell r="L61">
            <v>18508341</v>
          </cell>
          <cell r="N61">
            <v>491</v>
          </cell>
          <cell r="O61">
            <v>1352.9999999999993</v>
          </cell>
          <cell r="S61">
            <v>0</v>
          </cell>
          <cell r="T61">
            <v>17239675</v>
          </cell>
          <cell r="U61">
            <v>0</v>
          </cell>
          <cell r="V61">
            <v>0</v>
          </cell>
          <cell r="W61">
            <v>17239675</v>
          </cell>
          <cell r="X61">
            <v>0</v>
          </cell>
          <cell r="Y61">
            <v>1268666</v>
          </cell>
          <cell r="Z61">
            <v>18508341</v>
          </cell>
          <cell r="AA61">
            <v>0</v>
          </cell>
          <cell r="AC61">
            <v>0</v>
          </cell>
          <cell r="AD61">
            <v>0</v>
          </cell>
          <cell r="AE61">
            <v>18508341</v>
          </cell>
          <cell r="AG61">
            <v>491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491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 t="str">
            <v/>
          </cell>
          <cell r="F62">
            <v>0</v>
          </cell>
          <cell r="G62">
            <v>360</v>
          </cell>
          <cell r="I62">
            <v>5117502</v>
          </cell>
          <cell r="J62">
            <v>0</v>
          </cell>
          <cell r="K62">
            <v>337554</v>
          </cell>
          <cell r="L62">
            <v>5455056</v>
          </cell>
          <cell r="N62">
            <v>492</v>
          </cell>
          <cell r="O62">
            <v>360</v>
          </cell>
          <cell r="S62">
            <v>0</v>
          </cell>
          <cell r="T62">
            <v>5117502</v>
          </cell>
          <cell r="U62">
            <v>0</v>
          </cell>
          <cell r="V62">
            <v>0</v>
          </cell>
          <cell r="W62">
            <v>5117502</v>
          </cell>
          <cell r="X62">
            <v>0</v>
          </cell>
          <cell r="Y62">
            <v>337554</v>
          </cell>
          <cell r="Z62">
            <v>5455056</v>
          </cell>
          <cell r="AA62">
            <v>0</v>
          </cell>
          <cell r="AC62">
            <v>0</v>
          </cell>
          <cell r="AD62">
            <v>0</v>
          </cell>
          <cell r="AE62">
            <v>5455056</v>
          </cell>
          <cell r="AG62">
            <v>492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492</v>
          </cell>
        </row>
        <row r="63">
          <cell r="A63">
            <v>493</v>
          </cell>
          <cell r="B63" t="str">
            <v>PHOENIX CHARTER ACADEMY</v>
          </cell>
          <cell r="C63">
            <v>214.99999999999989</v>
          </cell>
          <cell r="D63" t="str">
            <v/>
          </cell>
          <cell r="F63">
            <v>0</v>
          </cell>
          <cell r="G63">
            <v>214.99999999999989</v>
          </cell>
          <cell r="I63">
            <v>4007850.7946471316</v>
          </cell>
          <cell r="J63">
            <v>0</v>
          </cell>
          <cell r="K63">
            <v>201596</v>
          </cell>
          <cell r="L63">
            <v>4209446.7946471311</v>
          </cell>
          <cell r="N63">
            <v>493</v>
          </cell>
          <cell r="O63">
            <v>214.99999999999989</v>
          </cell>
          <cell r="S63">
            <v>0</v>
          </cell>
          <cell r="T63">
            <v>4011208</v>
          </cell>
          <cell r="U63">
            <v>0</v>
          </cell>
          <cell r="V63">
            <v>3357.2053528685924</v>
          </cell>
          <cell r="W63">
            <v>4007850.7946471311</v>
          </cell>
          <cell r="X63">
            <v>0</v>
          </cell>
          <cell r="Y63">
            <v>201596</v>
          </cell>
          <cell r="Z63">
            <v>4209446.7946471311</v>
          </cell>
          <cell r="AA63">
            <v>0</v>
          </cell>
          <cell r="AC63">
            <v>0</v>
          </cell>
          <cell r="AD63">
            <v>0</v>
          </cell>
          <cell r="AE63">
            <v>4209446.7946471311</v>
          </cell>
          <cell r="AG63">
            <v>493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493</v>
          </cell>
        </row>
        <row r="64">
          <cell r="A64">
            <v>494</v>
          </cell>
          <cell r="B64" t="str">
            <v>PIONEER CS OF SCIENCE</v>
          </cell>
          <cell r="C64">
            <v>779.99999999999932</v>
          </cell>
          <cell r="D64" t="str">
            <v/>
          </cell>
          <cell r="F64">
            <v>11.802643771160074</v>
          </cell>
          <cell r="G64">
            <v>779.99999999999932</v>
          </cell>
          <cell r="I64">
            <v>11626209.986464767</v>
          </cell>
          <cell r="J64">
            <v>0</v>
          </cell>
          <cell r="K64">
            <v>731393</v>
          </cell>
          <cell r="L64">
            <v>12357602.986464767</v>
          </cell>
          <cell r="N64">
            <v>494</v>
          </cell>
          <cell r="O64">
            <v>779.99999999999932</v>
          </cell>
          <cell r="S64">
            <v>11.802643771160074</v>
          </cell>
          <cell r="T64">
            <v>11630944</v>
          </cell>
          <cell r="U64">
            <v>184389.55940236984</v>
          </cell>
          <cell r="V64">
            <v>4734.0135352335219</v>
          </cell>
          <cell r="W64">
            <v>11441820.427062387</v>
          </cell>
          <cell r="X64">
            <v>0</v>
          </cell>
          <cell r="Y64">
            <v>720330</v>
          </cell>
          <cell r="Z64">
            <v>12162150.427062387</v>
          </cell>
          <cell r="AA64">
            <v>184389.55940236978</v>
          </cell>
          <cell r="AC64">
            <v>11063</v>
          </cell>
          <cell r="AD64">
            <v>195452.55940236978</v>
          </cell>
          <cell r="AE64">
            <v>12357602.986464761</v>
          </cell>
          <cell r="AG64">
            <v>494</v>
          </cell>
          <cell r="AI64">
            <v>11.802643771160074</v>
          </cell>
          <cell r="AJ64">
            <v>184389.55940236978</v>
          </cell>
          <cell r="AK64">
            <v>0</v>
          </cell>
          <cell r="AL64">
            <v>11063</v>
          </cell>
          <cell r="AM64">
            <v>195452.55940236978</v>
          </cell>
          <cell r="AO64">
            <v>494</v>
          </cell>
        </row>
        <row r="65">
          <cell r="A65">
            <v>496</v>
          </cell>
          <cell r="B65" t="str">
            <v>GLOBAL LEARNING</v>
          </cell>
          <cell r="C65">
            <v>500.00000000000023</v>
          </cell>
          <cell r="D65" t="str">
            <v/>
          </cell>
          <cell r="F65">
            <v>0</v>
          </cell>
          <cell r="G65">
            <v>500.00000000000023</v>
          </cell>
          <cell r="I65">
            <v>6447800</v>
          </cell>
          <cell r="J65">
            <v>217658</v>
          </cell>
          <cell r="K65">
            <v>468828</v>
          </cell>
          <cell r="L65">
            <v>7134286</v>
          </cell>
          <cell r="N65">
            <v>496</v>
          </cell>
          <cell r="O65">
            <v>500.00000000000023</v>
          </cell>
          <cell r="S65">
            <v>0</v>
          </cell>
          <cell r="T65">
            <v>6447800</v>
          </cell>
          <cell r="U65">
            <v>0</v>
          </cell>
          <cell r="V65">
            <v>0</v>
          </cell>
          <cell r="W65">
            <v>6447800</v>
          </cell>
          <cell r="X65">
            <v>217658</v>
          </cell>
          <cell r="Y65">
            <v>468828</v>
          </cell>
          <cell r="Z65">
            <v>7134286</v>
          </cell>
          <cell r="AA65">
            <v>0</v>
          </cell>
          <cell r="AC65">
            <v>0</v>
          </cell>
          <cell r="AD65">
            <v>0</v>
          </cell>
          <cell r="AE65">
            <v>7134286</v>
          </cell>
          <cell r="AG65">
            <v>496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496</v>
          </cell>
        </row>
        <row r="66">
          <cell r="A66">
            <v>497</v>
          </cell>
          <cell r="B66" t="str">
            <v>PIONEER VALLEY CHINESE IMMERSION</v>
          </cell>
          <cell r="C66">
            <v>583.99999999999966</v>
          </cell>
          <cell r="D66" t="str">
            <v/>
          </cell>
          <cell r="F66">
            <v>0</v>
          </cell>
          <cell r="G66">
            <v>583.99999999999966</v>
          </cell>
          <cell r="I66">
            <v>8732035</v>
          </cell>
          <cell r="J66">
            <v>0</v>
          </cell>
          <cell r="K66">
            <v>547563</v>
          </cell>
          <cell r="L66">
            <v>9279598</v>
          </cell>
          <cell r="N66">
            <v>497</v>
          </cell>
          <cell r="O66">
            <v>583.99999999999966</v>
          </cell>
          <cell r="S66">
            <v>0</v>
          </cell>
          <cell r="T66">
            <v>8732035</v>
          </cell>
          <cell r="U66">
            <v>0</v>
          </cell>
          <cell r="V66">
            <v>0</v>
          </cell>
          <cell r="W66">
            <v>8732035</v>
          </cell>
          <cell r="X66">
            <v>0</v>
          </cell>
          <cell r="Y66">
            <v>547563</v>
          </cell>
          <cell r="Z66">
            <v>9279598</v>
          </cell>
          <cell r="AA66">
            <v>0</v>
          </cell>
          <cell r="AC66">
            <v>0</v>
          </cell>
          <cell r="AD66">
            <v>0</v>
          </cell>
          <cell r="AE66">
            <v>9279598</v>
          </cell>
          <cell r="AG66">
            <v>497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497</v>
          </cell>
        </row>
        <row r="67">
          <cell r="A67">
            <v>498</v>
          </cell>
          <cell r="B67" t="str">
            <v>VERITAS PREPARATORY</v>
          </cell>
          <cell r="C67">
            <v>405</v>
          </cell>
          <cell r="D67" t="str">
            <v/>
          </cell>
          <cell r="F67">
            <v>0</v>
          </cell>
          <cell r="G67">
            <v>405</v>
          </cell>
          <cell r="I67">
            <v>5445752</v>
          </cell>
          <cell r="J67">
            <v>0</v>
          </cell>
          <cell r="K67">
            <v>379748</v>
          </cell>
          <cell r="L67">
            <v>5825500</v>
          </cell>
          <cell r="N67">
            <v>498</v>
          </cell>
          <cell r="O67">
            <v>405</v>
          </cell>
          <cell r="S67">
            <v>0</v>
          </cell>
          <cell r="T67">
            <v>5445752</v>
          </cell>
          <cell r="U67">
            <v>0</v>
          </cell>
          <cell r="V67">
            <v>0</v>
          </cell>
          <cell r="W67">
            <v>5445752</v>
          </cell>
          <cell r="X67">
            <v>0</v>
          </cell>
          <cell r="Y67">
            <v>379748</v>
          </cell>
          <cell r="Z67">
            <v>5825500</v>
          </cell>
          <cell r="AA67">
            <v>0</v>
          </cell>
          <cell r="AC67">
            <v>0</v>
          </cell>
          <cell r="AD67">
            <v>0</v>
          </cell>
          <cell r="AE67">
            <v>5825500</v>
          </cell>
          <cell r="AG67">
            <v>498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O67">
            <v>498</v>
          </cell>
        </row>
        <row r="68">
          <cell r="A68">
            <v>499</v>
          </cell>
          <cell r="B68" t="str">
            <v>HAMPDEN CS OF SCIENCE EAST</v>
          </cell>
          <cell r="C68">
            <v>559.99999999999989</v>
          </cell>
          <cell r="D68" t="str">
            <v/>
          </cell>
          <cell r="F68">
            <v>0</v>
          </cell>
          <cell r="G68">
            <v>559.99999999999989</v>
          </cell>
          <cell r="I68">
            <v>7414498</v>
          </cell>
          <cell r="J68">
            <v>0</v>
          </cell>
          <cell r="K68">
            <v>525077</v>
          </cell>
          <cell r="L68">
            <v>7939575</v>
          </cell>
          <cell r="N68">
            <v>499</v>
          </cell>
          <cell r="O68">
            <v>559.99999999999989</v>
          </cell>
          <cell r="S68">
            <v>0</v>
          </cell>
          <cell r="T68">
            <v>7414498</v>
          </cell>
          <cell r="U68">
            <v>0</v>
          </cell>
          <cell r="V68">
            <v>0</v>
          </cell>
          <cell r="W68">
            <v>7414498</v>
          </cell>
          <cell r="X68">
            <v>0</v>
          </cell>
          <cell r="Y68">
            <v>525077</v>
          </cell>
          <cell r="Z68">
            <v>7939575</v>
          </cell>
          <cell r="AA68">
            <v>0</v>
          </cell>
          <cell r="AC68">
            <v>0</v>
          </cell>
          <cell r="AD68">
            <v>0</v>
          </cell>
          <cell r="AE68">
            <v>7939575</v>
          </cell>
          <cell r="AG68">
            <v>499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O68">
            <v>499</v>
          </cell>
        </row>
        <row r="69">
          <cell r="A69">
            <v>3501</v>
          </cell>
          <cell r="B69" t="str">
            <v>PAULO FREIRE SOCIAL JUSTICE</v>
          </cell>
          <cell r="C69">
            <v>299.99999999999989</v>
          </cell>
          <cell r="D69" t="str">
            <v/>
          </cell>
          <cell r="F69">
            <v>0</v>
          </cell>
          <cell r="G69">
            <v>299.99999999999989</v>
          </cell>
          <cell r="I69">
            <v>4649540</v>
          </cell>
          <cell r="J69">
            <v>0</v>
          </cell>
          <cell r="K69">
            <v>281300</v>
          </cell>
          <cell r="L69">
            <v>4930840</v>
          </cell>
          <cell r="N69">
            <v>3501</v>
          </cell>
          <cell r="O69">
            <v>299.99999999999989</v>
          </cell>
          <cell r="S69">
            <v>0</v>
          </cell>
          <cell r="T69">
            <v>4649540</v>
          </cell>
          <cell r="U69">
            <v>0</v>
          </cell>
          <cell r="V69">
            <v>0</v>
          </cell>
          <cell r="W69">
            <v>4649540</v>
          </cell>
          <cell r="X69">
            <v>0</v>
          </cell>
          <cell r="Y69">
            <v>281300</v>
          </cell>
          <cell r="Z69">
            <v>4930840</v>
          </cell>
          <cell r="AA69">
            <v>0</v>
          </cell>
          <cell r="AC69">
            <v>0</v>
          </cell>
          <cell r="AD69">
            <v>0</v>
          </cell>
          <cell r="AE69">
            <v>4930840</v>
          </cell>
          <cell r="AG69">
            <v>3501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>
            <v>3501</v>
          </cell>
        </row>
        <row r="70">
          <cell r="A70">
            <v>3502</v>
          </cell>
          <cell r="B70" t="str">
            <v>BAYSTATE ACADEMY</v>
          </cell>
          <cell r="C70">
            <v>499.99999999999994</v>
          </cell>
          <cell r="D70" t="str">
            <v/>
          </cell>
          <cell r="F70">
            <v>0</v>
          </cell>
          <cell r="G70">
            <v>499.99999999999994</v>
          </cell>
          <cell r="I70">
            <v>6947976</v>
          </cell>
          <cell r="J70">
            <v>0</v>
          </cell>
          <cell r="K70">
            <v>468825</v>
          </cell>
          <cell r="L70">
            <v>7416801</v>
          </cell>
          <cell r="N70">
            <v>3502</v>
          </cell>
          <cell r="O70">
            <v>499.99999999999994</v>
          </cell>
          <cell r="S70">
            <v>0</v>
          </cell>
          <cell r="T70">
            <v>6947976</v>
          </cell>
          <cell r="U70">
            <v>0</v>
          </cell>
          <cell r="V70">
            <v>0</v>
          </cell>
          <cell r="W70">
            <v>6947976</v>
          </cell>
          <cell r="X70">
            <v>0</v>
          </cell>
          <cell r="Y70">
            <v>468825</v>
          </cell>
          <cell r="Z70">
            <v>7416801</v>
          </cell>
          <cell r="AA70">
            <v>0</v>
          </cell>
          <cell r="AC70">
            <v>0</v>
          </cell>
          <cell r="AD70">
            <v>0</v>
          </cell>
          <cell r="AE70">
            <v>7416801</v>
          </cell>
          <cell r="AG70">
            <v>3502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3502</v>
          </cell>
        </row>
        <row r="71">
          <cell r="A71">
            <v>3503</v>
          </cell>
          <cell r="B71" t="str">
            <v>COLLEGIATE CS OF LOWELL</v>
          </cell>
          <cell r="C71">
            <v>1019.0000000000013</v>
          </cell>
          <cell r="D71" t="str">
            <v/>
          </cell>
          <cell r="F71">
            <v>0</v>
          </cell>
          <cell r="G71">
            <v>1019.0000000000013</v>
          </cell>
          <cell r="I71">
            <v>12981639</v>
          </cell>
          <cell r="J71">
            <v>0</v>
          </cell>
          <cell r="K71">
            <v>955449</v>
          </cell>
          <cell r="L71">
            <v>13937088</v>
          </cell>
          <cell r="N71">
            <v>3503</v>
          </cell>
          <cell r="O71">
            <v>1019.0000000000013</v>
          </cell>
          <cell r="S71">
            <v>0</v>
          </cell>
          <cell r="T71">
            <v>12981639</v>
          </cell>
          <cell r="U71">
            <v>0</v>
          </cell>
          <cell r="V71">
            <v>0</v>
          </cell>
          <cell r="W71">
            <v>12981639</v>
          </cell>
          <cell r="X71">
            <v>0</v>
          </cell>
          <cell r="Y71">
            <v>955449</v>
          </cell>
          <cell r="Z71">
            <v>13937088</v>
          </cell>
          <cell r="AA71">
            <v>0</v>
          </cell>
          <cell r="AC71">
            <v>0</v>
          </cell>
          <cell r="AD71">
            <v>0</v>
          </cell>
          <cell r="AE71">
            <v>13937088</v>
          </cell>
          <cell r="AG71">
            <v>3503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3503</v>
          </cell>
        </row>
        <row r="72">
          <cell r="A72">
            <v>3504</v>
          </cell>
          <cell r="B72" t="str">
            <v>CITY ON A HILL - DUDLEY SQUARE</v>
          </cell>
          <cell r="C72">
            <v>199.99999999999986</v>
          </cell>
          <cell r="D72" t="str">
            <v/>
          </cell>
          <cell r="F72">
            <v>0</v>
          </cell>
          <cell r="G72">
            <v>199.99999999999986</v>
          </cell>
          <cell r="I72">
            <v>4323856</v>
          </cell>
          <cell r="J72">
            <v>85329</v>
          </cell>
          <cell r="K72">
            <v>187532</v>
          </cell>
          <cell r="L72">
            <v>4596717</v>
          </cell>
          <cell r="N72">
            <v>3504</v>
          </cell>
          <cell r="O72">
            <v>199.99999999999986</v>
          </cell>
          <cell r="S72">
            <v>0</v>
          </cell>
          <cell r="T72">
            <v>4323856</v>
          </cell>
          <cell r="U72">
            <v>0</v>
          </cell>
          <cell r="V72">
            <v>0</v>
          </cell>
          <cell r="W72">
            <v>4323856</v>
          </cell>
          <cell r="X72">
            <v>85329</v>
          </cell>
          <cell r="Y72">
            <v>187532</v>
          </cell>
          <cell r="Z72">
            <v>4596717</v>
          </cell>
          <cell r="AA72">
            <v>0</v>
          </cell>
          <cell r="AC72">
            <v>0</v>
          </cell>
          <cell r="AD72">
            <v>0</v>
          </cell>
          <cell r="AE72">
            <v>4596717</v>
          </cell>
          <cell r="AG72">
            <v>3504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3504</v>
          </cell>
        </row>
        <row r="73">
          <cell r="A73">
            <v>3506</v>
          </cell>
          <cell r="B73" t="str">
            <v>PIONEER CS OF SCIENCE II</v>
          </cell>
          <cell r="C73">
            <v>359.99999999999972</v>
          </cell>
          <cell r="D73" t="str">
            <v/>
          </cell>
          <cell r="F73">
            <v>7.4172505051147803</v>
          </cell>
          <cell r="G73">
            <v>359.99999999999972</v>
          </cell>
          <cell r="I73">
            <v>5463382.0086108595</v>
          </cell>
          <cell r="J73">
            <v>0</v>
          </cell>
          <cell r="K73">
            <v>337572</v>
          </cell>
          <cell r="L73">
            <v>5800954.0086108595</v>
          </cell>
          <cell r="N73">
            <v>3506</v>
          </cell>
          <cell r="O73">
            <v>359.99999999999972</v>
          </cell>
          <cell r="S73">
            <v>7.4172505051147803</v>
          </cell>
          <cell r="T73">
            <v>5472354</v>
          </cell>
          <cell r="U73">
            <v>109722.0893544076</v>
          </cell>
          <cell r="V73">
            <v>8971.9913891407177</v>
          </cell>
          <cell r="W73">
            <v>5353659.9192564525</v>
          </cell>
          <cell r="X73">
            <v>0</v>
          </cell>
          <cell r="Y73">
            <v>330612</v>
          </cell>
          <cell r="Z73">
            <v>5684271.9192564525</v>
          </cell>
          <cell r="AA73">
            <v>109722.0893544076</v>
          </cell>
          <cell r="AC73">
            <v>6960</v>
          </cell>
          <cell r="AD73">
            <v>116682.0893544076</v>
          </cell>
          <cell r="AE73">
            <v>5800954.0086108595</v>
          </cell>
          <cell r="AG73">
            <v>3506</v>
          </cell>
          <cell r="AI73">
            <v>7.4172505051147803</v>
          </cell>
          <cell r="AJ73">
            <v>109722.0893544076</v>
          </cell>
          <cell r="AK73">
            <v>0</v>
          </cell>
          <cell r="AL73">
            <v>6960</v>
          </cell>
          <cell r="AM73">
            <v>116682.0893544076</v>
          </cell>
          <cell r="AO73">
            <v>3506</v>
          </cell>
        </row>
        <row r="74">
          <cell r="A74">
            <v>3507</v>
          </cell>
        </row>
        <row r="75">
          <cell r="A75">
            <v>3508</v>
          </cell>
          <cell r="B75" t="str">
            <v>PHOENIX CHARTER ACADEMY SPRINGFIELD</v>
          </cell>
          <cell r="C75">
            <v>214.99999999999997</v>
          </cell>
          <cell r="D75" t="str">
            <v/>
          </cell>
          <cell r="F75">
            <v>0</v>
          </cell>
          <cell r="G75">
            <v>214.99999999999997</v>
          </cell>
          <cell r="I75">
            <v>3371544</v>
          </cell>
          <cell r="J75">
            <v>0</v>
          </cell>
          <cell r="K75">
            <v>201592</v>
          </cell>
          <cell r="L75">
            <v>3573136</v>
          </cell>
          <cell r="N75">
            <v>3508</v>
          </cell>
          <cell r="O75">
            <v>214.99999999999997</v>
          </cell>
          <cell r="S75">
            <v>0</v>
          </cell>
          <cell r="T75">
            <v>3371544</v>
          </cell>
          <cell r="U75">
            <v>0</v>
          </cell>
          <cell r="V75">
            <v>0</v>
          </cell>
          <cell r="W75">
            <v>3371544</v>
          </cell>
          <cell r="X75">
            <v>0</v>
          </cell>
          <cell r="Y75">
            <v>201592</v>
          </cell>
          <cell r="Z75">
            <v>3573136</v>
          </cell>
          <cell r="AA75">
            <v>0</v>
          </cell>
          <cell r="AC75">
            <v>0</v>
          </cell>
          <cell r="AD75">
            <v>0</v>
          </cell>
          <cell r="AE75">
            <v>3573136</v>
          </cell>
          <cell r="AG75">
            <v>3508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3508</v>
          </cell>
        </row>
        <row r="76">
          <cell r="A76">
            <v>3509</v>
          </cell>
          <cell r="B76" t="str">
            <v>ARGOSY COLLEGIATE</v>
          </cell>
          <cell r="C76">
            <v>625.00000000000011</v>
          </cell>
          <cell r="D76" t="str">
            <v/>
          </cell>
          <cell r="F76">
            <v>0</v>
          </cell>
          <cell r="G76">
            <v>625.00000000000011</v>
          </cell>
          <cell r="I76">
            <v>8417552</v>
          </cell>
          <cell r="J76">
            <v>0</v>
          </cell>
          <cell r="K76">
            <v>586021</v>
          </cell>
          <cell r="L76">
            <v>9003573</v>
          </cell>
          <cell r="N76">
            <v>3509</v>
          </cell>
          <cell r="O76">
            <v>625.00000000000011</v>
          </cell>
          <cell r="S76">
            <v>0</v>
          </cell>
          <cell r="T76">
            <v>8417552</v>
          </cell>
          <cell r="U76">
            <v>0</v>
          </cell>
          <cell r="V76">
            <v>0</v>
          </cell>
          <cell r="W76">
            <v>8417552</v>
          </cell>
          <cell r="X76">
            <v>0</v>
          </cell>
          <cell r="Y76">
            <v>586021</v>
          </cell>
          <cell r="Z76">
            <v>9003573</v>
          </cell>
          <cell r="AA76">
            <v>0</v>
          </cell>
          <cell r="AC76">
            <v>0</v>
          </cell>
          <cell r="AD76">
            <v>0</v>
          </cell>
          <cell r="AE76">
            <v>9003573</v>
          </cell>
          <cell r="AG76">
            <v>3509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3509</v>
          </cell>
        </row>
        <row r="77">
          <cell r="A77">
            <v>3510</v>
          </cell>
          <cell r="B77" t="str">
            <v>SPRINGFIELD PREPARATORY</v>
          </cell>
          <cell r="C77">
            <v>378</v>
          </cell>
          <cell r="D77" t="str">
            <v/>
          </cell>
          <cell r="F77">
            <v>0</v>
          </cell>
          <cell r="G77">
            <v>378</v>
          </cell>
          <cell r="I77">
            <v>5157439</v>
          </cell>
          <cell r="J77">
            <v>0</v>
          </cell>
          <cell r="K77">
            <v>354431</v>
          </cell>
          <cell r="L77">
            <v>5511870</v>
          </cell>
          <cell r="N77">
            <v>3510</v>
          </cell>
          <cell r="O77">
            <v>378</v>
          </cell>
          <cell r="S77">
            <v>0</v>
          </cell>
          <cell r="T77">
            <v>5157439</v>
          </cell>
          <cell r="U77">
            <v>0</v>
          </cell>
          <cell r="V77">
            <v>0</v>
          </cell>
          <cell r="W77">
            <v>5157439</v>
          </cell>
          <cell r="X77">
            <v>0</v>
          </cell>
          <cell r="Y77">
            <v>354431</v>
          </cell>
          <cell r="Z77">
            <v>5511870</v>
          </cell>
          <cell r="AA77">
            <v>0</v>
          </cell>
          <cell r="AC77">
            <v>0</v>
          </cell>
          <cell r="AD77">
            <v>0</v>
          </cell>
          <cell r="AE77">
            <v>5511870</v>
          </cell>
          <cell r="AG77">
            <v>3510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3510</v>
          </cell>
        </row>
        <row r="78">
          <cell r="A78">
            <v>3513</v>
          </cell>
          <cell r="B78" t="str">
            <v>NEW HEIGHTS CS OF BROCKTON</v>
          </cell>
          <cell r="C78">
            <v>734.99999999999989</v>
          </cell>
          <cell r="D78" t="str">
            <v/>
          </cell>
          <cell r="F78">
            <v>0</v>
          </cell>
          <cell r="G78">
            <v>734.99999999999989</v>
          </cell>
          <cell r="I78">
            <v>10663045.39302035</v>
          </cell>
          <cell r="J78">
            <v>0</v>
          </cell>
          <cell r="K78">
            <v>689182</v>
          </cell>
          <cell r="L78">
            <v>11352227.39302035</v>
          </cell>
          <cell r="N78">
            <v>3513</v>
          </cell>
          <cell r="O78">
            <v>734.99999999999989</v>
          </cell>
          <cell r="S78">
            <v>0</v>
          </cell>
          <cell r="T78">
            <v>10667228</v>
          </cell>
          <cell r="U78">
            <v>0</v>
          </cell>
          <cell r="V78">
            <v>4182.6069796501688</v>
          </cell>
          <cell r="W78">
            <v>10663045.393020345</v>
          </cell>
          <cell r="X78">
            <v>0</v>
          </cell>
          <cell r="Y78">
            <v>689182</v>
          </cell>
          <cell r="Z78">
            <v>11352227.393020345</v>
          </cell>
          <cell r="AA78">
            <v>0</v>
          </cell>
          <cell r="AC78">
            <v>0</v>
          </cell>
          <cell r="AD78">
            <v>0</v>
          </cell>
          <cell r="AE78">
            <v>11352227.393020345</v>
          </cell>
          <cell r="AG78">
            <v>3513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3513</v>
          </cell>
        </row>
        <row r="79">
          <cell r="A79">
            <v>3514</v>
          </cell>
          <cell r="B79" t="str">
            <v>LIBERTAS ACADEMY</v>
          </cell>
          <cell r="C79">
            <v>270.00000000000006</v>
          </cell>
          <cell r="D79" t="str">
            <v/>
          </cell>
          <cell r="F79">
            <v>0</v>
          </cell>
          <cell r="G79">
            <v>270.00000000000006</v>
          </cell>
          <cell r="I79">
            <v>3762291</v>
          </cell>
          <cell r="J79">
            <v>0</v>
          </cell>
          <cell r="K79">
            <v>253164</v>
          </cell>
          <cell r="L79">
            <v>4015455</v>
          </cell>
          <cell r="N79">
            <v>3514</v>
          </cell>
          <cell r="O79">
            <v>270.00000000000006</v>
          </cell>
          <cell r="S79">
            <v>0</v>
          </cell>
          <cell r="T79">
            <v>3762291</v>
          </cell>
          <cell r="U79">
            <v>0</v>
          </cell>
          <cell r="V79">
            <v>0</v>
          </cell>
          <cell r="W79">
            <v>3762291</v>
          </cell>
          <cell r="X79">
            <v>0</v>
          </cell>
          <cell r="Y79">
            <v>253164</v>
          </cell>
          <cell r="Z79">
            <v>4015455</v>
          </cell>
          <cell r="AA79">
            <v>0</v>
          </cell>
          <cell r="AC79">
            <v>0</v>
          </cell>
          <cell r="AD79">
            <v>0</v>
          </cell>
          <cell r="AE79">
            <v>4015455</v>
          </cell>
          <cell r="AG79">
            <v>3514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3514</v>
          </cell>
        </row>
        <row r="80">
          <cell r="A80">
            <v>3515</v>
          </cell>
          <cell r="B80" t="str">
            <v xml:space="preserve">OLD STURBRIDGE ACADEMY </v>
          </cell>
          <cell r="C80">
            <v>280</v>
          </cell>
          <cell r="D80" t="str">
            <v/>
          </cell>
          <cell r="F80">
            <v>0</v>
          </cell>
          <cell r="G80">
            <v>280</v>
          </cell>
          <cell r="I80">
            <v>3755794</v>
          </cell>
          <cell r="J80">
            <v>0</v>
          </cell>
          <cell r="K80">
            <v>262542</v>
          </cell>
          <cell r="L80">
            <v>4018336</v>
          </cell>
          <cell r="N80">
            <v>3515</v>
          </cell>
          <cell r="O80">
            <v>280</v>
          </cell>
          <cell r="S80">
            <v>0</v>
          </cell>
          <cell r="T80">
            <v>3755794</v>
          </cell>
          <cell r="U80">
            <v>0</v>
          </cell>
          <cell r="V80">
            <v>0</v>
          </cell>
          <cell r="W80">
            <v>3755794</v>
          </cell>
          <cell r="X80">
            <v>0</v>
          </cell>
          <cell r="Y80">
            <v>262542</v>
          </cell>
          <cell r="Z80">
            <v>4018336</v>
          </cell>
          <cell r="AA80">
            <v>0</v>
          </cell>
          <cell r="AC80">
            <v>0</v>
          </cell>
          <cell r="AD80">
            <v>0</v>
          </cell>
          <cell r="AE80">
            <v>4018336</v>
          </cell>
          <cell r="AG80">
            <v>3515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3515</v>
          </cell>
        </row>
        <row r="81">
          <cell r="A81">
            <v>3516</v>
          </cell>
          <cell r="B81" t="str">
            <v>HAMPDEN CS OF SCIENCE WEST</v>
          </cell>
          <cell r="C81">
            <v>369.99999999999983</v>
          </cell>
          <cell r="D81" t="str">
            <v/>
          </cell>
          <cell r="F81">
            <v>0</v>
          </cell>
          <cell r="G81">
            <v>369.99999999999983</v>
          </cell>
          <cell r="I81">
            <v>5032722</v>
          </cell>
          <cell r="J81">
            <v>0</v>
          </cell>
          <cell r="K81">
            <v>346938</v>
          </cell>
          <cell r="L81">
            <v>5379660</v>
          </cell>
          <cell r="N81">
            <v>3516</v>
          </cell>
          <cell r="O81">
            <v>369.99999999999983</v>
          </cell>
          <cell r="S81">
            <v>0</v>
          </cell>
          <cell r="T81">
            <v>5032722</v>
          </cell>
          <cell r="U81">
            <v>0</v>
          </cell>
          <cell r="V81">
            <v>0</v>
          </cell>
          <cell r="W81">
            <v>5032722</v>
          </cell>
          <cell r="X81">
            <v>0</v>
          </cell>
          <cell r="Y81">
            <v>346938</v>
          </cell>
          <cell r="Z81">
            <v>5379660</v>
          </cell>
          <cell r="AA81">
            <v>0</v>
          </cell>
          <cell r="AC81">
            <v>0</v>
          </cell>
          <cell r="AD81">
            <v>0</v>
          </cell>
          <cell r="AE81">
            <v>5379660</v>
          </cell>
          <cell r="AG81">
            <v>3516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O81">
            <v>3516</v>
          </cell>
        </row>
        <row r="82">
          <cell r="A82">
            <v>3517</v>
          </cell>
          <cell r="B82" t="str">
            <v>MAP ACADEMY</v>
          </cell>
          <cell r="C82">
            <v>189.99999999999969</v>
          </cell>
          <cell r="D82" t="str">
            <v/>
          </cell>
          <cell r="F82">
            <v>0</v>
          </cell>
          <cell r="G82">
            <v>189.99999999999969</v>
          </cell>
          <cell r="I82">
            <v>3571432</v>
          </cell>
          <cell r="J82">
            <v>0</v>
          </cell>
          <cell r="K82">
            <v>178172</v>
          </cell>
          <cell r="L82">
            <v>3749604</v>
          </cell>
          <cell r="N82">
            <v>3517</v>
          </cell>
          <cell r="O82">
            <v>189.99999999999969</v>
          </cell>
          <cell r="S82">
            <v>0</v>
          </cell>
          <cell r="T82">
            <v>3571432</v>
          </cell>
          <cell r="U82">
            <v>0</v>
          </cell>
          <cell r="V82">
            <v>0</v>
          </cell>
          <cell r="W82">
            <v>3571432</v>
          </cell>
          <cell r="X82">
            <v>0</v>
          </cell>
          <cell r="Y82">
            <v>178172</v>
          </cell>
          <cell r="Z82">
            <v>3749604</v>
          </cell>
          <cell r="AA82">
            <v>0</v>
          </cell>
          <cell r="AC82">
            <v>0</v>
          </cell>
          <cell r="AD82">
            <v>0</v>
          </cell>
          <cell r="AE82">
            <v>3749604</v>
          </cell>
          <cell r="AG82">
            <v>3517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3517</v>
          </cell>
        </row>
        <row r="83">
          <cell r="A83">
            <v>3518</v>
          </cell>
          <cell r="B83" t="str">
            <v>PHOENIX CHARTER ACADEMY LAWRENCE</v>
          </cell>
          <cell r="C83">
            <v>175.00000000000003</v>
          </cell>
          <cell r="D83" t="str">
            <v/>
          </cell>
          <cell r="F83">
            <v>0</v>
          </cell>
          <cell r="G83">
            <v>175.00000000000003</v>
          </cell>
          <cell r="I83">
            <v>2776376</v>
          </cell>
          <cell r="J83">
            <v>0</v>
          </cell>
          <cell r="K83">
            <v>164092</v>
          </cell>
          <cell r="L83">
            <v>2940468</v>
          </cell>
          <cell r="N83">
            <v>3518</v>
          </cell>
          <cell r="O83">
            <v>175.00000000000003</v>
          </cell>
          <cell r="S83">
            <v>0</v>
          </cell>
          <cell r="T83">
            <v>2776376</v>
          </cell>
          <cell r="U83">
            <v>0</v>
          </cell>
          <cell r="V83">
            <v>0</v>
          </cell>
          <cell r="W83">
            <v>2776376</v>
          </cell>
          <cell r="X83">
            <v>0</v>
          </cell>
          <cell r="Y83">
            <v>164092</v>
          </cell>
          <cell r="Z83">
            <v>2940468</v>
          </cell>
          <cell r="AA83">
            <v>0</v>
          </cell>
          <cell r="AC83">
            <v>0</v>
          </cell>
          <cell r="AD83">
            <v>0</v>
          </cell>
          <cell r="AE83">
            <v>2940468</v>
          </cell>
          <cell r="AG83">
            <v>3518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O83">
            <v>3518</v>
          </cell>
        </row>
        <row r="84">
          <cell r="A84">
            <v>9999</v>
          </cell>
          <cell r="B84" t="str">
            <v>STATE TOTAL</v>
          </cell>
          <cell r="C84">
            <v>46657.999999999993</v>
          </cell>
          <cell r="D84">
            <v>0</v>
          </cell>
          <cell r="E84">
            <v>0</v>
          </cell>
          <cell r="F84">
            <v>273.63886898236598</v>
          </cell>
          <cell r="G84">
            <v>46657.999999999993</v>
          </cell>
          <cell r="I84">
            <v>735540327.74442577</v>
          </cell>
          <cell r="J84">
            <v>3677683</v>
          </cell>
          <cell r="K84">
            <v>43748799</v>
          </cell>
          <cell r="L84">
            <v>782966809.74442589</v>
          </cell>
          <cell r="N84">
            <v>9999</v>
          </cell>
          <cell r="O84">
            <v>46657.999999999993</v>
          </cell>
          <cell r="P84">
            <v>0</v>
          </cell>
          <cell r="Q84">
            <v>0</v>
          </cell>
          <cell r="R84">
            <v>0</v>
          </cell>
          <cell r="S84">
            <v>273.63886898236598</v>
          </cell>
          <cell r="T84">
            <v>735937145</v>
          </cell>
          <cell r="U84">
            <v>4669993.2555796634</v>
          </cell>
          <cell r="V84">
            <v>396817.2555742081</v>
          </cell>
          <cell r="W84">
            <v>730870334.48884618</v>
          </cell>
          <cell r="X84">
            <v>3677683</v>
          </cell>
          <cell r="Y84">
            <v>43492209</v>
          </cell>
          <cell r="Z84">
            <v>778040226.48884594</v>
          </cell>
          <cell r="AA84">
            <v>4669993.2555796634</v>
          </cell>
          <cell r="AB84">
            <v>0</v>
          </cell>
          <cell r="AC84">
            <v>256590</v>
          </cell>
          <cell r="AD84">
            <v>4926583.2555796634</v>
          </cell>
          <cell r="AE84">
            <v>782966809.74442577</v>
          </cell>
          <cell r="AG84">
            <v>9999</v>
          </cell>
          <cell r="AH84">
            <v>0</v>
          </cell>
          <cell r="AI84">
            <v>273.63886898236598</v>
          </cell>
          <cell r="AJ84">
            <v>4669993.2555796634</v>
          </cell>
          <cell r="AK84">
            <v>0</v>
          </cell>
          <cell r="AL84">
            <v>256590</v>
          </cell>
          <cell r="AM84">
            <v>4926583.2555796634</v>
          </cell>
          <cell r="AO84">
            <v>999</v>
          </cell>
        </row>
      </sheetData>
      <sheetData sheetId="24">
        <row r="10">
          <cell r="A10">
            <v>409</v>
          </cell>
          <cell r="B10" t="str">
            <v>ALMA DEL MAR</v>
          </cell>
          <cell r="C10">
            <v>799.99999999999966</v>
          </cell>
          <cell r="D10" t="str">
            <v/>
          </cell>
          <cell r="F10">
            <v>0</v>
          </cell>
          <cell r="G10">
            <v>799.99999999999966</v>
          </cell>
          <cell r="I10">
            <v>11094552</v>
          </cell>
          <cell r="J10">
            <v>0</v>
          </cell>
          <cell r="K10">
            <v>750123</v>
          </cell>
          <cell r="L10">
            <v>11844675</v>
          </cell>
          <cell r="N10">
            <v>409</v>
          </cell>
          <cell r="O10">
            <v>799.99999999999966</v>
          </cell>
          <cell r="S10">
            <v>0</v>
          </cell>
          <cell r="T10">
            <v>11094552</v>
          </cell>
          <cell r="U10">
            <v>0</v>
          </cell>
          <cell r="V10">
            <v>0</v>
          </cell>
          <cell r="W10">
            <v>11094552</v>
          </cell>
          <cell r="X10">
            <v>0</v>
          </cell>
          <cell r="Y10">
            <v>750123</v>
          </cell>
          <cell r="Z10">
            <v>11844675</v>
          </cell>
          <cell r="AA10">
            <v>0</v>
          </cell>
          <cell r="AC10">
            <v>0</v>
          </cell>
          <cell r="AD10">
            <v>0</v>
          </cell>
          <cell r="AE10">
            <v>11844675</v>
          </cell>
          <cell r="AG10">
            <v>409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A11">
            <v>410</v>
          </cell>
          <cell r="B11" t="str">
            <v>EXCEL ACADEMY</v>
          </cell>
          <cell r="C11">
            <v>1399.9999999999973</v>
          </cell>
          <cell r="D11" t="str">
            <v/>
          </cell>
          <cell r="F11">
            <v>0.52863997902527526</v>
          </cell>
          <cell r="G11">
            <v>1399.9999999999973</v>
          </cell>
          <cell r="I11">
            <v>24686422.013513505</v>
          </cell>
          <cell r="J11">
            <v>0</v>
          </cell>
          <cell r="K11">
            <v>1312720</v>
          </cell>
          <cell r="L11">
            <v>25999142.013513505</v>
          </cell>
          <cell r="N11">
            <v>410</v>
          </cell>
          <cell r="O11">
            <v>1399.9999999999973</v>
          </cell>
          <cell r="S11">
            <v>0.52863997902527526</v>
          </cell>
          <cell r="T11">
            <v>24688496</v>
          </cell>
          <cell r="U11">
            <v>7375.0563473816155</v>
          </cell>
          <cell r="V11">
            <v>2073.9864864961969</v>
          </cell>
          <cell r="W11">
            <v>24679046.957166135</v>
          </cell>
          <cell r="X11">
            <v>0</v>
          </cell>
          <cell r="Y11">
            <v>1312224</v>
          </cell>
          <cell r="Z11">
            <v>25991270.957166135</v>
          </cell>
          <cell r="AA11">
            <v>7375.0563473816155</v>
          </cell>
          <cell r="AC11">
            <v>496</v>
          </cell>
          <cell r="AD11">
            <v>7871.0563473816155</v>
          </cell>
          <cell r="AE11">
            <v>25999142.013513505</v>
          </cell>
          <cell r="AG11">
            <v>410</v>
          </cell>
          <cell r="AI11">
            <v>0.52863997902527526</v>
          </cell>
          <cell r="AJ11">
            <v>7375.0563473816155</v>
          </cell>
          <cell r="AK11">
            <v>0</v>
          </cell>
          <cell r="AL11">
            <v>496</v>
          </cell>
          <cell r="AM11">
            <v>7871.0563473816155</v>
          </cell>
        </row>
        <row r="12">
          <cell r="A12">
            <v>412</v>
          </cell>
          <cell r="B12" t="str">
            <v>ACADEMY OF THE PACIFIC RIM</v>
          </cell>
          <cell r="C12">
            <v>544.99999999999909</v>
          </cell>
          <cell r="D12" t="str">
            <v/>
          </cell>
          <cell r="F12">
            <v>0</v>
          </cell>
          <cell r="G12">
            <v>544.99999999999909</v>
          </cell>
          <cell r="I12">
            <v>10174910.924652115</v>
          </cell>
          <cell r="J12">
            <v>0</v>
          </cell>
          <cell r="K12">
            <v>511000</v>
          </cell>
          <cell r="L12">
            <v>10685910.924652115</v>
          </cell>
          <cell r="N12">
            <v>412</v>
          </cell>
          <cell r="O12">
            <v>544.99999999999909</v>
          </cell>
          <cell r="S12">
            <v>0</v>
          </cell>
          <cell r="T12">
            <v>10175880</v>
          </cell>
          <cell r="U12">
            <v>0</v>
          </cell>
          <cell r="V12">
            <v>969.07534788573321</v>
          </cell>
          <cell r="W12">
            <v>10174910.924652115</v>
          </cell>
          <cell r="X12">
            <v>0</v>
          </cell>
          <cell r="Y12">
            <v>511000</v>
          </cell>
          <cell r="Z12">
            <v>10685910.924652115</v>
          </cell>
          <cell r="AA12">
            <v>0</v>
          </cell>
          <cell r="AC12">
            <v>0</v>
          </cell>
          <cell r="AD12">
            <v>0</v>
          </cell>
          <cell r="AE12">
            <v>10685910.924652115</v>
          </cell>
          <cell r="AG12">
            <v>412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A13">
            <v>413</v>
          </cell>
          <cell r="B13" t="str">
            <v>FOUR RIVERS</v>
          </cell>
          <cell r="C13">
            <v>220.00000000000006</v>
          </cell>
          <cell r="D13" t="str">
            <v/>
          </cell>
          <cell r="F13">
            <v>0</v>
          </cell>
          <cell r="G13">
            <v>220.00000000000006</v>
          </cell>
          <cell r="I13">
            <v>3780606</v>
          </cell>
          <cell r="J13">
            <v>0</v>
          </cell>
          <cell r="K13">
            <v>206268</v>
          </cell>
          <cell r="L13">
            <v>3986874</v>
          </cell>
          <cell r="N13">
            <v>413</v>
          </cell>
          <cell r="O13">
            <v>220.00000000000006</v>
          </cell>
          <cell r="S13">
            <v>0</v>
          </cell>
          <cell r="T13">
            <v>3780606</v>
          </cell>
          <cell r="U13">
            <v>0</v>
          </cell>
          <cell r="V13">
            <v>0</v>
          </cell>
          <cell r="W13">
            <v>3780606</v>
          </cell>
          <cell r="X13">
            <v>0</v>
          </cell>
          <cell r="Y13">
            <v>206268</v>
          </cell>
          <cell r="Z13">
            <v>3986874</v>
          </cell>
          <cell r="AA13">
            <v>0</v>
          </cell>
          <cell r="AC13">
            <v>0</v>
          </cell>
          <cell r="AD13">
            <v>0</v>
          </cell>
          <cell r="AE13">
            <v>3986874</v>
          </cell>
          <cell r="AG13">
            <v>413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363.00000000000051</v>
          </cell>
          <cell r="D14" t="str">
            <v/>
          </cell>
          <cell r="F14">
            <v>0</v>
          </cell>
          <cell r="G14">
            <v>363.00000000000051</v>
          </cell>
          <cell r="I14">
            <v>5537665</v>
          </cell>
          <cell r="J14">
            <v>0</v>
          </cell>
          <cell r="K14">
            <v>340368</v>
          </cell>
          <cell r="L14">
            <v>5878033</v>
          </cell>
          <cell r="N14">
            <v>414</v>
          </cell>
          <cell r="O14">
            <v>363.00000000000051</v>
          </cell>
          <cell r="S14">
            <v>0</v>
          </cell>
          <cell r="T14">
            <v>5537665</v>
          </cell>
          <cell r="U14">
            <v>0</v>
          </cell>
          <cell r="V14">
            <v>0</v>
          </cell>
          <cell r="W14">
            <v>5537665</v>
          </cell>
          <cell r="X14">
            <v>0</v>
          </cell>
          <cell r="Y14">
            <v>340368</v>
          </cell>
          <cell r="Z14">
            <v>5878033</v>
          </cell>
          <cell r="AA14">
            <v>0</v>
          </cell>
          <cell r="AC14">
            <v>0</v>
          </cell>
          <cell r="AD14">
            <v>0</v>
          </cell>
          <cell r="AE14">
            <v>5878033</v>
          </cell>
          <cell r="AG14">
            <v>414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>
            <v>416</v>
          </cell>
          <cell r="B15" t="str">
            <v>BOSTON PREPARATORY</v>
          </cell>
          <cell r="C15">
            <v>629.00000000000159</v>
          </cell>
          <cell r="D15" t="str">
            <v/>
          </cell>
          <cell r="F15">
            <v>0</v>
          </cell>
          <cell r="G15">
            <v>629.00000000000159</v>
          </cell>
          <cell r="I15">
            <v>12578855.047022391</v>
          </cell>
          <cell r="J15">
            <v>51843</v>
          </cell>
          <cell r="K15">
            <v>589778</v>
          </cell>
          <cell r="L15">
            <v>13220476.047022391</v>
          </cell>
          <cell r="N15">
            <v>416</v>
          </cell>
          <cell r="O15">
            <v>629.00000000000159</v>
          </cell>
          <cell r="S15">
            <v>0</v>
          </cell>
          <cell r="T15">
            <v>12579658</v>
          </cell>
          <cell r="U15">
            <v>0</v>
          </cell>
          <cell r="V15">
            <v>802.95297760927349</v>
          </cell>
          <cell r="W15">
            <v>12578855.047022389</v>
          </cell>
          <cell r="X15">
            <v>51843</v>
          </cell>
          <cell r="Y15">
            <v>589778</v>
          </cell>
          <cell r="Z15">
            <v>13220476.047022389</v>
          </cell>
          <cell r="AA15">
            <v>0</v>
          </cell>
          <cell r="AC15">
            <v>0</v>
          </cell>
          <cell r="AD15">
            <v>0</v>
          </cell>
          <cell r="AE15">
            <v>13220476.047022389</v>
          </cell>
          <cell r="AG15">
            <v>416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16">
            <v>417</v>
          </cell>
          <cell r="B16" t="str">
            <v>BRIDGE BOSTON</v>
          </cell>
          <cell r="C16">
            <v>335.00000000000091</v>
          </cell>
          <cell r="D16" t="str">
            <v/>
          </cell>
          <cell r="F16">
            <v>1.9999999999999998</v>
          </cell>
          <cell r="G16">
            <v>335.00000000000091</v>
          </cell>
          <cell r="I16">
            <v>7142137.8405585205</v>
          </cell>
          <cell r="J16">
            <v>0</v>
          </cell>
          <cell r="K16">
            <v>314110</v>
          </cell>
          <cell r="L16">
            <v>7456247.8405585205</v>
          </cell>
          <cell r="N16">
            <v>417</v>
          </cell>
          <cell r="O16">
            <v>335.00000000000091</v>
          </cell>
          <cell r="S16">
            <v>1.9999999999999998</v>
          </cell>
          <cell r="T16">
            <v>7142740</v>
          </cell>
          <cell r="U16">
            <v>46080</v>
          </cell>
          <cell r="V16">
            <v>602.15944147904577</v>
          </cell>
          <cell r="W16">
            <v>7096057.8405585233</v>
          </cell>
          <cell r="X16">
            <v>0</v>
          </cell>
          <cell r="Y16">
            <v>312230</v>
          </cell>
          <cell r="Z16">
            <v>7408287.8405585233</v>
          </cell>
          <cell r="AA16">
            <v>46080</v>
          </cell>
          <cell r="AC16">
            <v>1880</v>
          </cell>
          <cell r="AD16">
            <v>47960</v>
          </cell>
          <cell r="AE16">
            <v>7456247.8405585233</v>
          </cell>
          <cell r="AG16">
            <v>417</v>
          </cell>
          <cell r="AI16">
            <v>1.9999999999999998</v>
          </cell>
          <cell r="AJ16">
            <v>46080</v>
          </cell>
          <cell r="AK16">
            <v>0</v>
          </cell>
          <cell r="AL16">
            <v>1880</v>
          </cell>
          <cell r="AM16">
            <v>47960</v>
          </cell>
        </row>
        <row r="17">
          <cell r="A17">
            <v>418</v>
          </cell>
          <cell r="B17" t="str">
            <v>CHRISTA MCAULIFFE</v>
          </cell>
          <cell r="C17">
            <v>395.99999999999989</v>
          </cell>
          <cell r="D17" t="str">
            <v/>
          </cell>
          <cell r="F17">
            <v>0</v>
          </cell>
          <cell r="G17">
            <v>395.99999999999989</v>
          </cell>
          <cell r="I17">
            <v>6460827</v>
          </cell>
          <cell r="J17">
            <v>0</v>
          </cell>
          <cell r="K17">
            <v>371316</v>
          </cell>
          <cell r="L17">
            <v>6832143</v>
          </cell>
          <cell r="N17">
            <v>418</v>
          </cell>
          <cell r="O17">
            <v>395.99999999999989</v>
          </cell>
          <cell r="S17">
            <v>0</v>
          </cell>
          <cell r="T17">
            <v>6460827</v>
          </cell>
          <cell r="U17">
            <v>0</v>
          </cell>
          <cell r="V17">
            <v>0</v>
          </cell>
          <cell r="W17">
            <v>6460827</v>
          </cell>
          <cell r="X17">
            <v>0</v>
          </cell>
          <cell r="Y17">
            <v>371316</v>
          </cell>
          <cell r="Z17">
            <v>6832143</v>
          </cell>
          <cell r="AA17">
            <v>0</v>
          </cell>
          <cell r="AC17">
            <v>0</v>
          </cell>
          <cell r="AD17">
            <v>0</v>
          </cell>
          <cell r="AE17">
            <v>6832143</v>
          </cell>
          <cell r="AG17">
            <v>418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215.99999999999994</v>
          </cell>
          <cell r="D18" t="str">
            <v/>
          </cell>
          <cell r="F18">
            <v>0</v>
          </cell>
          <cell r="G18">
            <v>215.99999999999994</v>
          </cell>
          <cell r="I18">
            <v>4021064.8226325982</v>
          </cell>
          <cell r="J18">
            <v>0</v>
          </cell>
          <cell r="K18">
            <v>202530</v>
          </cell>
          <cell r="L18">
            <v>4223594.8226325978</v>
          </cell>
          <cell r="N18">
            <v>419</v>
          </cell>
          <cell r="O18">
            <v>215.99999999999994</v>
          </cell>
          <cell r="S18">
            <v>0</v>
          </cell>
          <cell r="T18">
            <v>4021755</v>
          </cell>
          <cell r="U18">
            <v>0</v>
          </cell>
          <cell r="V18">
            <v>690.17736740162286</v>
          </cell>
          <cell r="W18">
            <v>4021064.8226325978</v>
          </cell>
          <cell r="X18">
            <v>0</v>
          </cell>
          <cell r="Y18">
            <v>202530</v>
          </cell>
          <cell r="Z18">
            <v>4223594.8226325978</v>
          </cell>
          <cell r="AA18">
            <v>0</v>
          </cell>
          <cell r="AC18">
            <v>0</v>
          </cell>
          <cell r="AD18">
            <v>0</v>
          </cell>
          <cell r="AE18">
            <v>4223594.8226325978</v>
          </cell>
          <cell r="AG18">
            <v>419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A19">
            <v>420</v>
          </cell>
          <cell r="B19" t="str">
            <v>BENJAMIN BANNEKER</v>
          </cell>
          <cell r="C19">
            <v>349.99999999999886</v>
          </cell>
          <cell r="D19" t="str">
            <v/>
          </cell>
          <cell r="F19">
            <v>3.0572799580505503</v>
          </cell>
          <cell r="G19">
            <v>349.99999999999886</v>
          </cell>
          <cell r="I19">
            <v>8589408.1455926076</v>
          </cell>
          <cell r="J19">
            <v>0</v>
          </cell>
          <cell r="K19">
            <v>328160</v>
          </cell>
          <cell r="L19">
            <v>8917568.1455926076</v>
          </cell>
          <cell r="N19">
            <v>420</v>
          </cell>
          <cell r="O19">
            <v>349.99999999999886</v>
          </cell>
          <cell r="S19">
            <v>3.0572799580505503</v>
          </cell>
          <cell r="T19">
            <v>8598728</v>
          </cell>
          <cell r="U19">
            <v>44428.899180219058</v>
          </cell>
          <cell r="V19">
            <v>9319.8544073917055</v>
          </cell>
          <cell r="W19">
            <v>8544979.246412389</v>
          </cell>
          <cell r="X19">
            <v>0</v>
          </cell>
          <cell r="Y19">
            <v>325296</v>
          </cell>
          <cell r="Z19">
            <v>8870275.2464123908</v>
          </cell>
          <cell r="AA19">
            <v>44428.899180219058</v>
          </cell>
          <cell r="AC19">
            <v>2864</v>
          </cell>
          <cell r="AD19">
            <v>47292.899180219058</v>
          </cell>
          <cell r="AE19">
            <v>8917568.1455926113</v>
          </cell>
          <cell r="AG19">
            <v>420</v>
          </cell>
          <cell r="AI19">
            <v>3.0572799580505503</v>
          </cell>
          <cell r="AJ19">
            <v>44428.899180219058</v>
          </cell>
          <cell r="AK19">
            <v>0</v>
          </cell>
          <cell r="AL19">
            <v>2864</v>
          </cell>
          <cell r="AM19">
            <v>47292.899180219058</v>
          </cell>
        </row>
        <row r="20">
          <cell r="A20">
            <v>426</v>
          </cell>
          <cell r="B20" t="str">
            <v>COMMUNITY DAY - GATEWAY</v>
          </cell>
          <cell r="C20">
            <v>400.00000000000006</v>
          </cell>
          <cell r="D20" t="str">
            <v/>
          </cell>
          <cell r="F20">
            <v>0</v>
          </cell>
          <cell r="G20">
            <v>400.00000000000006</v>
          </cell>
          <cell r="I20">
            <v>5580880</v>
          </cell>
          <cell r="J20">
            <v>220472</v>
          </cell>
          <cell r="K20">
            <v>375060</v>
          </cell>
          <cell r="L20">
            <v>6176412</v>
          </cell>
          <cell r="N20">
            <v>426</v>
          </cell>
          <cell r="O20">
            <v>400.00000000000006</v>
          </cell>
          <cell r="S20">
            <v>0</v>
          </cell>
          <cell r="T20">
            <v>5580880</v>
          </cell>
          <cell r="U20">
            <v>0</v>
          </cell>
          <cell r="V20">
            <v>0</v>
          </cell>
          <cell r="W20">
            <v>5580880</v>
          </cell>
          <cell r="X20">
            <v>220472</v>
          </cell>
          <cell r="Y20">
            <v>375060</v>
          </cell>
          <cell r="Z20">
            <v>6176412</v>
          </cell>
          <cell r="AA20">
            <v>0</v>
          </cell>
          <cell r="AC20">
            <v>0</v>
          </cell>
          <cell r="AD20">
            <v>0</v>
          </cell>
          <cell r="AE20">
            <v>6176412</v>
          </cell>
          <cell r="AG20">
            <v>426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>
            <v>428</v>
          </cell>
          <cell r="B21" t="str">
            <v>BROOKE</v>
          </cell>
          <cell r="C21">
            <v>2068.0000000000077</v>
          </cell>
          <cell r="D21" t="str">
            <v/>
          </cell>
          <cell r="F21">
            <v>6.2643199895126394</v>
          </cell>
          <cell r="G21">
            <v>2068.0000000000077</v>
          </cell>
          <cell r="I21">
            <v>38632279.266374141</v>
          </cell>
          <cell r="J21">
            <v>0</v>
          </cell>
          <cell r="K21">
            <v>1939145</v>
          </cell>
          <cell r="L21">
            <v>40571424.266374141</v>
          </cell>
          <cell r="N21">
            <v>428</v>
          </cell>
          <cell r="O21">
            <v>2068.0000000000077</v>
          </cell>
          <cell r="S21">
            <v>6.2643199895126394</v>
          </cell>
          <cell r="T21">
            <v>38633309</v>
          </cell>
          <cell r="U21">
            <v>112892.26033040826</v>
          </cell>
          <cell r="V21">
            <v>1029.7336258569128</v>
          </cell>
          <cell r="W21">
            <v>38519387.006043702</v>
          </cell>
          <cell r="X21">
            <v>0</v>
          </cell>
          <cell r="Y21">
            <v>1933269</v>
          </cell>
          <cell r="Z21">
            <v>40452656.006043702</v>
          </cell>
          <cell r="AA21">
            <v>112892.26033040826</v>
          </cell>
          <cell r="AC21">
            <v>5876</v>
          </cell>
          <cell r="AD21">
            <v>118768.26033040826</v>
          </cell>
          <cell r="AE21">
            <v>40571424.266374126</v>
          </cell>
          <cell r="AG21">
            <v>428</v>
          </cell>
          <cell r="AI21">
            <v>6.2643199895126394</v>
          </cell>
          <cell r="AJ21">
            <v>112892.26033040826</v>
          </cell>
          <cell r="AK21">
            <v>0</v>
          </cell>
          <cell r="AL21">
            <v>5876</v>
          </cell>
          <cell r="AM21">
            <v>118768.26033040826</v>
          </cell>
        </row>
        <row r="22">
          <cell r="A22">
            <v>429</v>
          </cell>
          <cell r="B22" t="str">
            <v>KIPP ACADEMY LYNN</v>
          </cell>
          <cell r="C22">
            <v>1585.9999999999964</v>
          </cell>
          <cell r="D22" t="str">
            <v/>
          </cell>
          <cell r="F22">
            <v>0.92617359875834904</v>
          </cell>
          <cell r="G22">
            <v>1585.9999999999964</v>
          </cell>
          <cell r="I22">
            <v>22567792</v>
          </cell>
          <cell r="J22">
            <v>628946</v>
          </cell>
          <cell r="K22">
            <v>1487083</v>
          </cell>
          <cell r="L22">
            <v>24683821</v>
          </cell>
          <cell r="N22">
            <v>429</v>
          </cell>
          <cell r="O22">
            <v>1585.9999999999964</v>
          </cell>
          <cell r="S22">
            <v>0.92617359875834904</v>
          </cell>
          <cell r="T22">
            <v>22567792</v>
          </cell>
          <cell r="U22">
            <v>15655.112339812367</v>
          </cell>
          <cell r="V22">
            <v>0</v>
          </cell>
          <cell r="W22">
            <v>22552136.887660194</v>
          </cell>
          <cell r="X22">
            <v>628946</v>
          </cell>
          <cell r="Y22">
            <v>1486212</v>
          </cell>
          <cell r="Z22">
            <v>24667294.887660194</v>
          </cell>
          <cell r="AA22">
            <v>15655.112339812378</v>
          </cell>
          <cell r="AC22">
            <v>871</v>
          </cell>
          <cell r="AD22">
            <v>16526.112339812378</v>
          </cell>
          <cell r="AE22">
            <v>24683821</v>
          </cell>
          <cell r="AG22">
            <v>429</v>
          </cell>
          <cell r="AI22">
            <v>0.92617359875834904</v>
          </cell>
          <cell r="AJ22">
            <v>15655.112339812378</v>
          </cell>
          <cell r="AK22">
            <v>0</v>
          </cell>
          <cell r="AL22">
            <v>871</v>
          </cell>
          <cell r="AM22">
            <v>16526.112339812378</v>
          </cell>
        </row>
        <row r="23">
          <cell r="A23">
            <v>430</v>
          </cell>
          <cell r="B23" t="str">
            <v>ADVANCED MATH AND SCIENCE ACADEMY</v>
          </cell>
          <cell r="C23">
            <v>965.99999999999875</v>
          </cell>
          <cell r="D23" t="str">
            <v/>
          </cell>
          <cell r="F23">
            <v>0</v>
          </cell>
          <cell r="G23">
            <v>965.99999999999875</v>
          </cell>
          <cell r="I23">
            <v>14009160</v>
          </cell>
          <cell r="J23">
            <v>0</v>
          </cell>
          <cell r="K23">
            <v>905767</v>
          </cell>
          <cell r="L23">
            <v>14914927</v>
          </cell>
          <cell r="N23">
            <v>430</v>
          </cell>
          <cell r="O23">
            <v>965.99999999999875</v>
          </cell>
          <cell r="S23">
            <v>0</v>
          </cell>
          <cell r="T23">
            <v>14009160</v>
          </cell>
          <cell r="U23">
            <v>0</v>
          </cell>
          <cell r="V23">
            <v>0</v>
          </cell>
          <cell r="W23">
            <v>14009160</v>
          </cell>
          <cell r="X23">
            <v>0</v>
          </cell>
          <cell r="Y23">
            <v>905767</v>
          </cell>
          <cell r="Z23">
            <v>14914927</v>
          </cell>
          <cell r="AA23">
            <v>0</v>
          </cell>
          <cell r="AC23">
            <v>0</v>
          </cell>
          <cell r="AD23">
            <v>0</v>
          </cell>
          <cell r="AE23">
            <v>14914927</v>
          </cell>
          <cell r="AG23">
            <v>430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400</v>
          </cell>
          <cell r="D24" t="str">
            <v/>
          </cell>
          <cell r="F24">
            <v>0</v>
          </cell>
          <cell r="G24">
            <v>400</v>
          </cell>
          <cell r="I24">
            <v>5436910</v>
          </cell>
          <cell r="J24">
            <v>282187</v>
          </cell>
          <cell r="K24">
            <v>375060</v>
          </cell>
          <cell r="L24">
            <v>6094157</v>
          </cell>
          <cell r="N24">
            <v>431</v>
          </cell>
          <cell r="O24">
            <v>400</v>
          </cell>
          <cell r="S24">
            <v>0</v>
          </cell>
          <cell r="T24">
            <v>5436910</v>
          </cell>
          <cell r="U24">
            <v>0</v>
          </cell>
          <cell r="V24">
            <v>0</v>
          </cell>
          <cell r="W24">
            <v>5436910</v>
          </cell>
          <cell r="X24">
            <v>282187</v>
          </cell>
          <cell r="Y24">
            <v>375060</v>
          </cell>
          <cell r="Z24">
            <v>6094157</v>
          </cell>
          <cell r="AA24">
            <v>0</v>
          </cell>
          <cell r="AC24">
            <v>0</v>
          </cell>
          <cell r="AD24">
            <v>0</v>
          </cell>
          <cell r="AE24">
            <v>6094157</v>
          </cell>
          <cell r="AG24">
            <v>431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>
            <v>432</v>
          </cell>
          <cell r="B25" t="str">
            <v>CAPE COD LIGHTHOUSE</v>
          </cell>
          <cell r="C25">
            <v>243.00000000000003</v>
          </cell>
          <cell r="D25" t="str">
            <v/>
          </cell>
          <cell r="F25">
            <v>0</v>
          </cell>
          <cell r="G25">
            <v>243.00000000000003</v>
          </cell>
          <cell r="I25">
            <v>3719529</v>
          </cell>
          <cell r="J25">
            <v>0</v>
          </cell>
          <cell r="K25">
            <v>227850</v>
          </cell>
          <cell r="L25">
            <v>3947379</v>
          </cell>
          <cell r="N25">
            <v>432</v>
          </cell>
          <cell r="O25">
            <v>243.00000000000003</v>
          </cell>
          <cell r="S25">
            <v>0</v>
          </cell>
          <cell r="T25">
            <v>3719529</v>
          </cell>
          <cell r="U25">
            <v>0</v>
          </cell>
          <cell r="V25">
            <v>0</v>
          </cell>
          <cell r="W25">
            <v>3719529</v>
          </cell>
          <cell r="X25">
            <v>0</v>
          </cell>
          <cell r="Y25">
            <v>227850</v>
          </cell>
          <cell r="Z25">
            <v>3947379</v>
          </cell>
          <cell r="AA25">
            <v>0</v>
          </cell>
          <cell r="AC25">
            <v>0</v>
          </cell>
          <cell r="AD25">
            <v>0</v>
          </cell>
          <cell r="AE25">
            <v>3947379</v>
          </cell>
          <cell r="AG25">
            <v>432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F26">
            <v>0</v>
          </cell>
          <cell r="G26">
            <v>800</v>
          </cell>
          <cell r="I26">
            <v>10355864</v>
          </cell>
          <cell r="J26">
            <v>0</v>
          </cell>
          <cell r="K26">
            <v>750144</v>
          </cell>
          <cell r="L26">
            <v>11106008</v>
          </cell>
          <cell r="N26">
            <v>435</v>
          </cell>
          <cell r="O26">
            <v>800</v>
          </cell>
          <cell r="S26">
            <v>0</v>
          </cell>
          <cell r="T26">
            <v>10355864</v>
          </cell>
          <cell r="U26">
            <v>0</v>
          </cell>
          <cell r="V26">
            <v>0</v>
          </cell>
          <cell r="W26">
            <v>10355864</v>
          </cell>
          <cell r="X26">
            <v>0</v>
          </cell>
          <cell r="Y26">
            <v>750144</v>
          </cell>
          <cell r="Z26">
            <v>11106008</v>
          </cell>
          <cell r="AA26">
            <v>0</v>
          </cell>
          <cell r="AC26">
            <v>0</v>
          </cell>
          <cell r="AD26">
            <v>0</v>
          </cell>
          <cell r="AE26">
            <v>11106008</v>
          </cell>
          <cell r="AG26">
            <v>435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 t="str">
            <v/>
          </cell>
          <cell r="F27">
            <v>3.3788799056137382</v>
          </cell>
          <cell r="G27">
            <v>360</v>
          </cell>
          <cell r="I27">
            <v>9215639.721716525</v>
          </cell>
          <cell r="J27">
            <v>0</v>
          </cell>
          <cell r="K27">
            <v>337575</v>
          </cell>
          <cell r="L27">
            <v>9553214.721716525</v>
          </cell>
          <cell r="N27">
            <v>436</v>
          </cell>
          <cell r="O27">
            <v>360</v>
          </cell>
          <cell r="S27">
            <v>3.3788799056137382</v>
          </cell>
          <cell r="T27">
            <v>9228408</v>
          </cell>
          <cell r="U27">
            <v>52745.187107057413</v>
          </cell>
          <cell r="V27">
            <v>12768.278283474723</v>
          </cell>
          <cell r="W27">
            <v>9162894.5346094668</v>
          </cell>
          <cell r="X27">
            <v>0</v>
          </cell>
          <cell r="Y27">
            <v>334404</v>
          </cell>
          <cell r="Z27">
            <v>9497298.5346094668</v>
          </cell>
          <cell r="AA27">
            <v>52745.187107057427</v>
          </cell>
          <cell r="AC27">
            <v>3171</v>
          </cell>
          <cell r="AD27">
            <v>55916.187107057427</v>
          </cell>
          <cell r="AE27">
            <v>9553214.7217165269</v>
          </cell>
          <cell r="AG27">
            <v>436</v>
          </cell>
          <cell r="AI27">
            <v>3.3788799056137382</v>
          </cell>
          <cell r="AJ27">
            <v>52745.187107057427</v>
          </cell>
          <cell r="AK27">
            <v>0</v>
          </cell>
          <cell r="AL27">
            <v>3171</v>
          </cell>
          <cell r="AM27">
            <v>55916.187107057427</v>
          </cell>
        </row>
        <row r="28">
          <cell r="A28">
            <v>437</v>
          </cell>
          <cell r="B28" t="str">
            <v>CITY ON A HILL - CIRCUIT ST</v>
          </cell>
          <cell r="C28">
            <v>199.99999999999997</v>
          </cell>
          <cell r="D28" t="str">
            <v/>
          </cell>
          <cell r="F28">
            <v>0</v>
          </cell>
          <cell r="G28">
            <v>199.99999999999997</v>
          </cell>
          <cell r="I28">
            <v>4422224</v>
          </cell>
          <cell r="J28">
            <v>165361</v>
          </cell>
          <cell r="K28">
            <v>187532</v>
          </cell>
          <cell r="L28">
            <v>4775117</v>
          </cell>
          <cell r="N28">
            <v>437</v>
          </cell>
          <cell r="O28">
            <v>199.99999999999997</v>
          </cell>
          <cell r="S28">
            <v>0</v>
          </cell>
          <cell r="T28">
            <v>4422224</v>
          </cell>
          <cell r="U28">
            <v>0</v>
          </cell>
          <cell r="V28">
            <v>0</v>
          </cell>
          <cell r="W28">
            <v>4422224</v>
          </cell>
          <cell r="X28">
            <v>165361</v>
          </cell>
          <cell r="Y28">
            <v>187532</v>
          </cell>
          <cell r="Z28">
            <v>4775117</v>
          </cell>
          <cell r="AA28">
            <v>0</v>
          </cell>
          <cell r="AC28">
            <v>0</v>
          </cell>
          <cell r="AD28">
            <v>0</v>
          </cell>
          <cell r="AE28">
            <v>4775117</v>
          </cell>
          <cell r="AG28">
            <v>437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>
            <v>438</v>
          </cell>
          <cell r="B29" t="str">
            <v>CODMAN ACADEMY</v>
          </cell>
          <cell r="C29">
            <v>345.00000000000011</v>
          </cell>
          <cell r="D29" t="str">
            <v/>
          </cell>
          <cell r="F29">
            <v>1.9999999999999993</v>
          </cell>
          <cell r="G29">
            <v>345.00000000000011</v>
          </cell>
          <cell r="I29">
            <v>6808954.4818860553</v>
          </cell>
          <cell r="J29">
            <v>29056</v>
          </cell>
          <cell r="K29">
            <v>323484</v>
          </cell>
          <cell r="L29">
            <v>7161494.4818860553</v>
          </cell>
          <cell r="N29">
            <v>438</v>
          </cell>
          <cell r="O29">
            <v>345.00000000000011</v>
          </cell>
          <cell r="S29">
            <v>1.9999999999999993</v>
          </cell>
          <cell r="T29">
            <v>6809376</v>
          </cell>
          <cell r="U29">
            <v>41964.000000000007</v>
          </cell>
          <cell r="V29">
            <v>421.51811394449783</v>
          </cell>
          <cell r="W29">
            <v>6766990.4818860497</v>
          </cell>
          <cell r="X29">
            <v>29056</v>
          </cell>
          <cell r="Y29">
            <v>321608</v>
          </cell>
          <cell r="Z29">
            <v>7117654.4818860497</v>
          </cell>
          <cell r="AA29">
            <v>41964.000000000007</v>
          </cell>
          <cell r="AC29">
            <v>1876</v>
          </cell>
          <cell r="AD29">
            <v>43840.000000000007</v>
          </cell>
          <cell r="AE29">
            <v>7161494.4818860572</v>
          </cell>
          <cell r="AG29">
            <v>438</v>
          </cell>
          <cell r="AI29">
            <v>1.9999999999999993</v>
          </cell>
          <cell r="AJ29">
            <v>41964.000000000007</v>
          </cell>
          <cell r="AK29">
            <v>0</v>
          </cell>
          <cell r="AL29">
            <v>1876</v>
          </cell>
          <cell r="AM29">
            <v>43840.000000000007</v>
          </cell>
        </row>
        <row r="30">
          <cell r="A30">
            <v>439</v>
          </cell>
          <cell r="B30" t="str">
            <v>CONSERVATORY LAB</v>
          </cell>
          <cell r="C30">
            <v>443.99999999999915</v>
          </cell>
          <cell r="D30" t="str">
            <v/>
          </cell>
          <cell r="F30">
            <v>0</v>
          </cell>
          <cell r="G30">
            <v>443.99999999999915</v>
          </cell>
          <cell r="I30">
            <v>8267157.1346346037</v>
          </cell>
          <cell r="J30">
            <v>0</v>
          </cell>
          <cell r="K30">
            <v>416320</v>
          </cell>
          <cell r="L30">
            <v>8683477.1346346028</v>
          </cell>
          <cell r="N30">
            <v>439</v>
          </cell>
          <cell r="O30">
            <v>443.99999999999915</v>
          </cell>
          <cell r="S30">
            <v>0</v>
          </cell>
          <cell r="T30">
            <v>8267310</v>
          </cell>
          <cell r="U30">
            <v>0</v>
          </cell>
          <cell r="V30">
            <v>152.86536539653858</v>
          </cell>
          <cell r="W30">
            <v>8267157.134634601</v>
          </cell>
          <cell r="X30">
            <v>0</v>
          </cell>
          <cell r="Y30">
            <v>416320</v>
          </cell>
          <cell r="Z30">
            <v>8683477.1346346103</v>
          </cell>
          <cell r="AA30">
            <v>0</v>
          </cell>
          <cell r="AC30">
            <v>0</v>
          </cell>
          <cell r="AD30">
            <v>0</v>
          </cell>
          <cell r="AE30">
            <v>8683477.1346346103</v>
          </cell>
          <cell r="AG30">
            <v>439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400.0000000000004</v>
          </cell>
          <cell r="D31" t="str">
            <v/>
          </cell>
          <cell r="F31">
            <v>0</v>
          </cell>
          <cell r="G31">
            <v>400.0000000000004</v>
          </cell>
          <cell r="I31">
            <v>5401820</v>
          </cell>
          <cell r="J31">
            <v>125164</v>
          </cell>
          <cell r="K31">
            <v>375070</v>
          </cell>
          <cell r="L31">
            <v>5902054</v>
          </cell>
          <cell r="N31">
            <v>440</v>
          </cell>
          <cell r="O31">
            <v>400.0000000000004</v>
          </cell>
          <cell r="S31">
            <v>0</v>
          </cell>
          <cell r="T31">
            <v>5401820</v>
          </cell>
          <cell r="U31">
            <v>0</v>
          </cell>
          <cell r="V31">
            <v>0</v>
          </cell>
          <cell r="W31">
            <v>5401820</v>
          </cell>
          <cell r="X31">
            <v>125164</v>
          </cell>
          <cell r="Y31">
            <v>375070</v>
          </cell>
          <cell r="Z31">
            <v>5902054</v>
          </cell>
          <cell r="AA31">
            <v>0</v>
          </cell>
          <cell r="AC31">
            <v>0</v>
          </cell>
          <cell r="AD31">
            <v>0</v>
          </cell>
          <cell r="AE31">
            <v>5902054</v>
          </cell>
          <cell r="AG31">
            <v>440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1574.0000000000007</v>
          </cell>
          <cell r="D32" t="str">
            <v/>
          </cell>
          <cell r="F32">
            <v>0</v>
          </cell>
          <cell r="G32">
            <v>1574.0000000000007</v>
          </cell>
          <cell r="I32">
            <v>20035340</v>
          </cell>
          <cell r="J32">
            <v>0</v>
          </cell>
          <cell r="K32">
            <v>1475838</v>
          </cell>
          <cell r="L32">
            <v>21511178</v>
          </cell>
          <cell r="N32">
            <v>441</v>
          </cell>
          <cell r="O32">
            <v>1574.0000000000007</v>
          </cell>
          <cell r="S32">
            <v>0</v>
          </cell>
          <cell r="T32">
            <v>20035340</v>
          </cell>
          <cell r="U32">
            <v>0</v>
          </cell>
          <cell r="V32">
            <v>0</v>
          </cell>
          <cell r="W32">
            <v>20035340</v>
          </cell>
          <cell r="X32">
            <v>0</v>
          </cell>
          <cell r="Y32">
            <v>1475838</v>
          </cell>
          <cell r="Z32">
            <v>21511178</v>
          </cell>
          <cell r="AA32">
            <v>0</v>
          </cell>
          <cell r="AC32">
            <v>0</v>
          </cell>
          <cell r="AD32">
            <v>0</v>
          </cell>
          <cell r="AE32">
            <v>21511178</v>
          </cell>
          <cell r="AG32">
            <v>441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A33">
            <v>444</v>
          </cell>
          <cell r="B33" t="str">
            <v>NEIGHBORHOOD HOUSE</v>
          </cell>
          <cell r="C33">
            <v>805.99999999999579</v>
          </cell>
          <cell r="D33" t="str">
            <v/>
          </cell>
          <cell r="F33">
            <v>0</v>
          </cell>
          <cell r="G33">
            <v>805.99999999999579</v>
          </cell>
          <cell r="I33">
            <v>15265754.231745295</v>
          </cell>
          <cell r="J33">
            <v>0</v>
          </cell>
          <cell r="K33">
            <v>755762</v>
          </cell>
          <cell r="L33">
            <v>16021516.231745295</v>
          </cell>
          <cell r="N33">
            <v>444</v>
          </cell>
          <cell r="O33">
            <v>805.99999999999579</v>
          </cell>
          <cell r="S33">
            <v>0</v>
          </cell>
          <cell r="T33">
            <v>15267126</v>
          </cell>
          <cell r="U33">
            <v>0</v>
          </cell>
          <cell r="V33">
            <v>1371.7682547043762</v>
          </cell>
          <cell r="W33">
            <v>15265754.231745306</v>
          </cell>
          <cell r="X33">
            <v>0</v>
          </cell>
          <cell r="Y33">
            <v>755762</v>
          </cell>
          <cell r="Z33">
            <v>16021516.231745306</v>
          </cell>
          <cell r="AA33">
            <v>0</v>
          </cell>
          <cell r="AC33">
            <v>0</v>
          </cell>
          <cell r="AD33">
            <v>0</v>
          </cell>
          <cell r="AE33">
            <v>16021516.231745306</v>
          </cell>
          <cell r="AG33">
            <v>444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>
            <v>445</v>
          </cell>
          <cell r="B34" t="str">
            <v>ABBY KELLEY FOSTER</v>
          </cell>
          <cell r="C34">
            <v>1426.0000000000007</v>
          </cell>
          <cell r="D34" t="str">
            <v/>
          </cell>
          <cell r="F34">
            <v>0</v>
          </cell>
          <cell r="G34">
            <v>1426.0000000000007</v>
          </cell>
          <cell r="I34">
            <v>18989898</v>
          </cell>
          <cell r="J34">
            <v>1109704</v>
          </cell>
          <cell r="K34">
            <v>1337050</v>
          </cell>
          <cell r="L34">
            <v>21436652</v>
          </cell>
          <cell r="N34">
            <v>445</v>
          </cell>
          <cell r="O34">
            <v>1426.0000000000007</v>
          </cell>
          <cell r="S34">
            <v>0</v>
          </cell>
          <cell r="T34">
            <v>18989898</v>
          </cell>
          <cell r="U34">
            <v>0</v>
          </cell>
          <cell r="V34">
            <v>0</v>
          </cell>
          <cell r="W34">
            <v>18989898</v>
          </cell>
          <cell r="X34">
            <v>1109704</v>
          </cell>
          <cell r="Y34">
            <v>1337050</v>
          </cell>
          <cell r="Z34">
            <v>21436652</v>
          </cell>
          <cell r="AA34">
            <v>0</v>
          </cell>
          <cell r="AC34">
            <v>0</v>
          </cell>
          <cell r="AD34">
            <v>0</v>
          </cell>
          <cell r="AE34">
            <v>21436652</v>
          </cell>
          <cell r="AG34">
            <v>445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35">
            <v>446</v>
          </cell>
          <cell r="B35" t="str">
            <v>FOXBOROUGH REGIONAL</v>
          </cell>
          <cell r="C35">
            <v>1685.0000000000009</v>
          </cell>
          <cell r="D35" t="str">
            <v/>
          </cell>
          <cell r="F35">
            <v>0</v>
          </cell>
          <cell r="G35">
            <v>1685.0000000000009</v>
          </cell>
          <cell r="I35">
            <v>23444764.272354003</v>
          </cell>
          <cell r="J35">
            <v>0</v>
          </cell>
          <cell r="K35">
            <v>1579915</v>
          </cell>
          <cell r="L35">
            <v>25024679.272354003</v>
          </cell>
          <cell r="N35">
            <v>446</v>
          </cell>
          <cell r="O35">
            <v>1685.0000000000009</v>
          </cell>
          <cell r="S35">
            <v>0</v>
          </cell>
          <cell r="T35">
            <v>23448680</v>
          </cell>
          <cell r="U35">
            <v>0</v>
          </cell>
          <cell r="V35">
            <v>3915.727645996908</v>
          </cell>
          <cell r="W35">
            <v>23444764.272354014</v>
          </cell>
          <cell r="X35">
            <v>0</v>
          </cell>
          <cell r="Y35">
            <v>1579915</v>
          </cell>
          <cell r="Z35">
            <v>25024679.272354014</v>
          </cell>
          <cell r="AA35">
            <v>0</v>
          </cell>
          <cell r="AC35">
            <v>0</v>
          </cell>
          <cell r="AD35">
            <v>0</v>
          </cell>
          <cell r="AE35">
            <v>25024679.272354014</v>
          </cell>
          <cell r="AG35">
            <v>446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747.99999999999704</v>
          </cell>
          <cell r="D36" t="str">
            <v/>
          </cell>
          <cell r="F36">
            <v>0</v>
          </cell>
          <cell r="G36">
            <v>747.99999999999704</v>
          </cell>
          <cell r="I36">
            <v>10292026</v>
          </cell>
          <cell r="J36">
            <v>0</v>
          </cell>
          <cell r="K36">
            <v>701342</v>
          </cell>
          <cell r="L36">
            <v>10993368</v>
          </cell>
          <cell r="N36">
            <v>447</v>
          </cell>
          <cell r="O36">
            <v>747.99999999999704</v>
          </cell>
          <cell r="S36">
            <v>0</v>
          </cell>
          <cell r="T36">
            <v>10292026</v>
          </cell>
          <cell r="U36">
            <v>0</v>
          </cell>
          <cell r="V36">
            <v>0</v>
          </cell>
          <cell r="W36">
            <v>10292026</v>
          </cell>
          <cell r="X36">
            <v>0</v>
          </cell>
          <cell r="Y36">
            <v>701342</v>
          </cell>
          <cell r="Z36">
            <v>10993368</v>
          </cell>
          <cell r="AA36">
            <v>0</v>
          </cell>
          <cell r="AC36">
            <v>0</v>
          </cell>
          <cell r="AD36">
            <v>0</v>
          </cell>
          <cell r="AE36">
            <v>10993368</v>
          </cell>
          <cell r="AG36">
            <v>447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>
            <v>449</v>
          </cell>
          <cell r="B37" t="str">
            <v>BOSTON COLLEGIATE</v>
          </cell>
          <cell r="C37">
            <v>699.9999999999992</v>
          </cell>
          <cell r="D37" t="str">
            <v/>
          </cell>
          <cell r="F37">
            <v>3</v>
          </cell>
          <cell r="G37">
            <v>699.9999999999992</v>
          </cell>
          <cell r="I37">
            <v>12237025.292950908</v>
          </cell>
          <cell r="J37">
            <v>0</v>
          </cell>
          <cell r="K37">
            <v>656368</v>
          </cell>
          <cell r="L37">
            <v>12893393.292950908</v>
          </cell>
          <cell r="N37">
            <v>449</v>
          </cell>
          <cell r="O37">
            <v>699.9999999999992</v>
          </cell>
          <cell r="S37">
            <v>3</v>
          </cell>
          <cell r="T37">
            <v>12237136</v>
          </cell>
          <cell r="U37">
            <v>49077</v>
          </cell>
          <cell r="V37">
            <v>110.70704909292296</v>
          </cell>
          <cell r="W37">
            <v>12187948.292950913</v>
          </cell>
          <cell r="X37">
            <v>0</v>
          </cell>
          <cell r="Y37">
            <v>653552</v>
          </cell>
          <cell r="Z37">
            <v>12841500.292950913</v>
          </cell>
          <cell r="AA37">
            <v>49077</v>
          </cell>
          <cell r="AC37">
            <v>2816</v>
          </cell>
          <cell r="AD37">
            <v>51893</v>
          </cell>
          <cell r="AE37">
            <v>12893393.292950913</v>
          </cell>
          <cell r="AG37">
            <v>449</v>
          </cell>
          <cell r="AI37">
            <v>3</v>
          </cell>
          <cell r="AJ37">
            <v>49077</v>
          </cell>
          <cell r="AK37">
            <v>0</v>
          </cell>
          <cell r="AL37">
            <v>2816</v>
          </cell>
          <cell r="AM37">
            <v>51893</v>
          </cell>
        </row>
        <row r="38">
          <cell r="A38">
            <v>450</v>
          </cell>
          <cell r="B38" t="str">
            <v>HILLTOWN COOPERATIVE</v>
          </cell>
          <cell r="C38">
            <v>218.00000000000014</v>
          </cell>
          <cell r="D38" t="str">
            <v/>
          </cell>
          <cell r="F38">
            <v>0</v>
          </cell>
          <cell r="G38">
            <v>218.00000000000014</v>
          </cell>
          <cell r="I38">
            <v>2959418</v>
          </cell>
          <cell r="J38">
            <v>0</v>
          </cell>
          <cell r="K38">
            <v>204413</v>
          </cell>
          <cell r="L38">
            <v>3163831</v>
          </cell>
          <cell r="N38">
            <v>450</v>
          </cell>
          <cell r="O38">
            <v>218.00000000000014</v>
          </cell>
          <cell r="S38">
            <v>0</v>
          </cell>
          <cell r="T38">
            <v>2959418</v>
          </cell>
          <cell r="U38">
            <v>0</v>
          </cell>
          <cell r="V38">
            <v>0</v>
          </cell>
          <cell r="W38">
            <v>2959418</v>
          </cell>
          <cell r="X38">
            <v>0</v>
          </cell>
          <cell r="Y38">
            <v>204413</v>
          </cell>
          <cell r="Z38">
            <v>3163831</v>
          </cell>
          <cell r="AA38">
            <v>0</v>
          </cell>
          <cell r="AC38">
            <v>0</v>
          </cell>
          <cell r="AD38">
            <v>0</v>
          </cell>
          <cell r="AE38">
            <v>3163831</v>
          </cell>
          <cell r="AG38">
            <v>450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39">
            <v>453</v>
          </cell>
          <cell r="B39" t="str">
            <v>HOLYOKE COMMUNITY</v>
          </cell>
          <cell r="C39">
            <v>701.99999999999886</v>
          </cell>
          <cell r="D39" t="str">
            <v/>
          </cell>
          <cell r="F39">
            <v>0</v>
          </cell>
          <cell r="G39">
            <v>701.99999999999886</v>
          </cell>
          <cell r="I39">
            <v>9678591</v>
          </cell>
          <cell r="J39">
            <v>476477</v>
          </cell>
          <cell r="K39">
            <v>658233</v>
          </cell>
          <cell r="L39">
            <v>10813301</v>
          </cell>
          <cell r="N39">
            <v>453</v>
          </cell>
          <cell r="O39">
            <v>701.99999999999886</v>
          </cell>
          <cell r="S39">
            <v>0</v>
          </cell>
          <cell r="T39">
            <v>9678591</v>
          </cell>
          <cell r="U39">
            <v>0</v>
          </cell>
          <cell r="V39">
            <v>0</v>
          </cell>
          <cell r="W39">
            <v>9678591</v>
          </cell>
          <cell r="X39">
            <v>476477</v>
          </cell>
          <cell r="Y39">
            <v>658233</v>
          </cell>
          <cell r="Z39">
            <v>10813301</v>
          </cell>
          <cell r="AA39">
            <v>0</v>
          </cell>
          <cell r="AC39">
            <v>0</v>
          </cell>
          <cell r="AD39">
            <v>0</v>
          </cell>
          <cell r="AE39">
            <v>10813301</v>
          </cell>
          <cell r="AG39">
            <v>453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799.99999999999989</v>
          </cell>
          <cell r="D40" t="str">
            <v/>
          </cell>
          <cell r="F40">
            <v>0</v>
          </cell>
          <cell r="G40">
            <v>799.99999999999989</v>
          </cell>
          <cell r="I40">
            <v>11481780</v>
          </cell>
          <cell r="J40">
            <v>201433</v>
          </cell>
          <cell r="K40">
            <v>750110</v>
          </cell>
          <cell r="L40">
            <v>12433323</v>
          </cell>
          <cell r="N40">
            <v>454</v>
          </cell>
          <cell r="O40">
            <v>799.99999999999989</v>
          </cell>
          <cell r="S40">
            <v>0</v>
          </cell>
          <cell r="T40">
            <v>11481780</v>
          </cell>
          <cell r="U40">
            <v>0</v>
          </cell>
          <cell r="V40">
            <v>0</v>
          </cell>
          <cell r="W40">
            <v>11481780</v>
          </cell>
          <cell r="X40">
            <v>201433</v>
          </cell>
          <cell r="Y40">
            <v>750110</v>
          </cell>
          <cell r="Z40">
            <v>12433323</v>
          </cell>
          <cell r="AA40">
            <v>0</v>
          </cell>
          <cell r="AC40">
            <v>0</v>
          </cell>
          <cell r="AD40">
            <v>0</v>
          </cell>
          <cell r="AE40">
            <v>12433323</v>
          </cell>
          <cell r="AG40">
            <v>454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306.00000000000034</v>
          </cell>
          <cell r="D41" t="str">
            <v/>
          </cell>
          <cell r="F41">
            <v>0</v>
          </cell>
          <cell r="G41">
            <v>306.00000000000034</v>
          </cell>
          <cell r="I41">
            <v>3481560</v>
          </cell>
          <cell r="J41">
            <v>0</v>
          </cell>
          <cell r="K41">
            <v>286929</v>
          </cell>
          <cell r="L41">
            <v>3768489</v>
          </cell>
          <cell r="N41">
            <v>455</v>
          </cell>
          <cell r="O41">
            <v>306.00000000000034</v>
          </cell>
          <cell r="S41">
            <v>0</v>
          </cell>
          <cell r="T41">
            <v>3481560</v>
          </cell>
          <cell r="U41">
            <v>0</v>
          </cell>
          <cell r="V41">
            <v>0</v>
          </cell>
          <cell r="W41">
            <v>3481560</v>
          </cell>
          <cell r="X41">
            <v>0</v>
          </cell>
          <cell r="Y41">
            <v>286929</v>
          </cell>
          <cell r="Z41">
            <v>3768489</v>
          </cell>
          <cell r="AA41">
            <v>0</v>
          </cell>
          <cell r="AC41">
            <v>0</v>
          </cell>
          <cell r="AD41">
            <v>0</v>
          </cell>
          <cell r="AE41">
            <v>3768489</v>
          </cell>
          <cell r="AG41">
            <v>455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A42">
            <v>456</v>
          </cell>
          <cell r="B42" t="str">
            <v>LOWELL COMMUNITY</v>
          </cell>
          <cell r="C42">
            <v>799.99999999999807</v>
          </cell>
          <cell r="D42" t="str">
            <v/>
          </cell>
          <cell r="F42">
            <v>0</v>
          </cell>
          <cell r="G42">
            <v>799.99999999999807</v>
          </cell>
          <cell r="I42">
            <v>11887780</v>
          </cell>
          <cell r="J42">
            <v>0</v>
          </cell>
          <cell r="K42">
            <v>750120</v>
          </cell>
          <cell r="L42">
            <v>12637900</v>
          </cell>
          <cell r="N42">
            <v>456</v>
          </cell>
          <cell r="O42">
            <v>799.99999999999807</v>
          </cell>
          <cell r="S42">
            <v>0</v>
          </cell>
          <cell r="T42">
            <v>11887780</v>
          </cell>
          <cell r="U42">
            <v>0</v>
          </cell>
          <cell r="V42">
            <v>0</v>
          </cell>
          <cell r="W42">
            <v>11887780</v>
          </cell>
          <cell r="X42">
            <v>0</v>
          </cell>
          <cell r="Y42">
            <v>750120</v>
          </cell>
          <cell r="Z42">
            <v>12637900</v>
          </cell>
          <cell r="AA42">
            <v>0</v>
          </cell>
          <cell r="AC42">
            <v>0</v>
          </cell>
          <cell r="AD42">
            <v>0</v>
          </cell>
          <cell r="AE42">
            <v>12637900</v>
          </cell>
          <cell r="AG42">
            <v>456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120.00000000000007</v>
          </cell>
          <cell r="D43" t="str">
            <v/>
          </cell>
          <cell r="F43">
            <v>0</v>
          </cell>
          <cell r="G43">
            <v>120.00000000000007</v>
          </cell>
          <cell r="I43">
            <v>1838212</v>
          </cell>
          <cell r="J43">
            <v>0</v>
          </cell>
          <cell r="K43">
            <v>112520</v>
          </cell>
          <cell r="L43">
            <v>1950732</v>
          </cell>
          <cell r="N43">
            <v>458</v>
          </cell>
          <cell r="O43">
            <v>120.00000000000007</v>
          </cell>
          <cell r="S43">
            <v>0</v>
          </cell>
          <cell r="T43">
            <v>1838212</v>
          </cell>
          <cell r="U43">
            <v>0</v>
          </cell>
          <cell r="V43">
            <v>0</v>
          </cell>
          <cell r="W43">
            <v>1838212</v>
          </cell>
          <cell r="X43">
            <v>0</v>
          </cell>
          <cell r="Y43">
            <v>112520</v>
          </cell>
          <cell r="Z43">
            <v>1950732</v>
          </cell>
          <cell r="AA43">
            <v>0</v>
          </cell>
          <cell r="AC43">
            <v>0</v>
          </cell>
          <cell r="AD43">
            <v>0</v>
          </cell>
          <cell r="AE43">
            <v>1950732</v>
          </cell>
          <cell r="AG43">
            <v>458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A44">
            <v>463</v>
          </cell>
          <cell r="B44" t="str">
            <v>KIPP ACADEMY BOSTON</v>
          </cell>
          <cell r="C44">
            <v>588.00000000000182</v>
          </cell>
          <cell r="D44" t="str">
            <v/>
          </cell>
          <cell r="F44">
            <v>2.0000000000000004</v>
          </cell>
          <cell r="G44">
            <v>588.00000000000182</v>
          </cell>
          <cell r="I44">
            <v>11893897.124161322</v>
          </cell>
          <cell r="J44">
            <v>0</v>
          </cell>
          <cell r="K44">
            <v>551322</v>
          </cell>
          <cell r="L44">
            <v>12445219.124161322</v>
          </cell>
          <cell r="N44">
            <v>463</v>
          </cell>
          <cell r="O44">
            <v>588.00000000000182</v>
          </cell>
          <cell r="S44">
            <v>2.0000000000000004</v>
          </cell>
          <cell r="T44">
            <v>11894256</v>
          </cell>
          <cell r="U44">
            <v>36054</v>
          </cell>
          <cell r="V44">
            <v>358.87583867774606</v>
          </cell>
          <cell r="W44">
            <v>11857843.124161324</v>
          </cell>
          <cell r="X44">
            <v>0</v>
          </cell>
          <cell r="Y44">
            <v>549450</v>
          </cell>
          <cell r="Z44">
            <v>12407293.124161324</v>
          </cell>
          <cell r="AA44">
            <v>36054</v>
          </cell>
          <cell r="AC44">
            <v>1872</v>
          </cell>
          <cell r="AD44">
            <v>37926</v>
          </cell>
          <cell r="AE44">
            <v>12445219.124161324</v>
          </cell>
          <cell r="AG44">
            <v>463</v>
          </cell>
          <cell r="AI44">
            <v>2.0000000000000004</v>
          </cell>
          <cell r="AJ44">
            <v>36054</v>
          </cell>
          <cell r="AK44">
            <v>0</v>
          </cell>
          <cell r="AL44">
            <v>1872</v>
          </cell>
          <cell r="AM44">
            <v>37926</v>
          </cell>
        </row>
        <row r="45">
          <cell r="A45">
            <v>464</v>
          </cell>
          <cell r="B45" t="str">
            <v>MARBLEHEAD COMMUNITY</v>
          </cell>
          <cell r="C45">
            <v>215.00000000000006</v>
          </cell>
          <cell r="D45" t="str">
            <v/>
          </cell>
          <cell r="F45">
            <v>0.82326542111853251</v>
          </cell>
          <cell r="G45">
            <v>215.00000000000006</v>
          </cell>
          <cell r="I45">
            <v>3161645</v>
          </cell>
          <cell r="J45">
            <v>0</v>
          </cell>
          <cell r="K45">
            <v>201590</v>
          </cell>
          <cell r="L45">
            <v>3363235</v>
          </cell>
          <cell r="N45">
            <v>464</v>
          </cell>
          <cell r="O45">
            <v>215.00000000000006</v>
          </cell>
          <cell r="S45">
            <v>0.82326542111853251</v>
          </cell>
          <cell r="T45">
            <v>3161645</v>
          </cell>
          <cell r="U45">
            <v>10239.775307872307</v>
          </cell>
          <cell r="V45">
            <v>0</v>
          </cell>
          <cell r="W45">
            <v>3151405.2246921277</v>
          </cell>
          <cell r="X45">
            <v>0</v>
          </cell>
          <cell r="Y45">
            <v>200820</v>
          </cell>
          <cell r="Z45">
            <v>3352225.2246921277</v>
          </cell>
          <cell r="AA45">
            <v>10239.775307872307</v>
          </cell>
          <cell r="AC45">
            <v>770</v>
          </cell>
          <cell r="AD45">
            <v>11009.775307872307</v>
          </cell>
          <cell r="AE45">
            <v>3363235</v>
          </cell>
          <cell r="AG45">
            <v>464</v>
          </cell>
          <cell r="AI45">
            <v>0.82326542111853251</v>
          </cell>
          <cell r="AJ45">
            <v>10239.775307872307</v>
          </cell>
          <cell r="AK45">
            <v>0</v>
          </cell>
          <cell r="AL45">
            <v>770</v>
          </cell>
          <cell r="AM45">
            <v>11009.775307872307</v>
          </cell>
        </row>
        <row r="46">
          <cell r="A46">
            <v>466</v>
          </cell>
          <cell r="B46" t="str">
            <v>MARTHA'S VINEYARD</v>
          </cell>
          <cell r="C46">
            <v>180.00000000000003</v>
          </cell>
          <cell r="D46" t="str">
            <v/>
          </cell>
          <cell r="F46">
            <v>13.412523945228116</v>
          </cell>
          <cell r="G46">
            <v>180.00000000000003</v>
          </cell>
          <cell r="I46">
            <v>5182319</v>
          </cell>
          <cell r="J46">
            <v>0</v>
          </cell>
          <cell r="K46">
            <v>168765</v>
          </cell>
          <cell r="L46">
            <v>5351084</v>
          </cell>
          <cell r="N46">
            <v>466</v>
          </cell>
          <cell r="O46">
            <v>180.00000000000003</v>
          </cell>
          <cell r="S46">
            <v>13.412523945228116</v>
          </cell>
          <cell r="T46">
            <v>5182319</v>
          </cell>
          <cell r="U46">
            <v>457460.95419989544</v>
          </cell>
          <cell r="V46">
            <v>0</v>
          </cell>
          <cell r="W46">
            <v>4724858.0458001038</v>
          </cell>
          <cell r="X46">
            <v>0</v>
          </cell>
          <cell r="Y46">
            <v>156192</v>
          </cell>
          <cell r="Z46">
            <v>4881050.0458001038</v>
          </cell>
          <cell r="AA46">
            <v>457460.95419989538</v>
          </cell>
          <cell r="AC46">
            <v>12573</v>
          </cell>
          <cell r="AD46">
            <v>470033.95419989538</v>
          </cell>
          <cell r="AE46">
            <v>5351084</v>
          </cell>
          <cell r="AG46">
            <v>466</v>
          </cell>
          <cell r="AI46">
            <v>13.412523945228116</v>
          </cell>
          <cell r="AJ46">
            <v>457460.95419989538</v>
          </cell>
          <cell r="AK46">
            <v>0</v>
          </cell>
          <cell r="AL46">
            <v>12573</v>
          </cell>
          <cell r="AM46">
            <v>470033.95419989538</v>
          </cell>
        </row>
        <row r="47">
          <cell r="A47">
            <v>469</v>
          </cell>
          <cell r="B47" t="str">
            <v>MATCH</v>
          </cell>
          <cell r="C47">
            <v>1240.0000000000027</v>
          </cell>
          <cell r="D47" t="str">
            <v/>
          </cell>
          <cell r="F47">
            <v>1.9999999999999993</v>
          </cell>
          <cell r="G47">
            <v>1240.0000000000027</v>
          </cell>
          <cell r="I47">
            <v>25174291.309509695</v>
          </cell>
          <cell r="J47">
            <v>0</v>
          </cell>
          <cell r="K47">
            <v>1162700</v>
          </cell>
          <cell r="L47">
            <v>26336991.309509695</v>
          </cell>
          <cell r="N47">
            <v>469</v>
          </cell>
          <cell r="O47">
            <v>1240.0000000000027</v>
          </cell>
          <cell r="S47">
            <v>1.9999999999999993</v>
          </cell>
          <cell r="T47">
            <v>25177152</v>
          </cell>
          <cell r="U47">
            <v>36378</v>
          </cell>
          <cell r="V47">
            <v>2860.6904903054419</v>
          </cell>
          <cell r="W47">
            <v>25137913.309509732</v>
          </cell>
          <cell r="X47">
            <v>0</v>
          </cell>
          <cell r="Y47">
            <v>1160824</v>
          </cell>
          <cell r="Z47">
            <v>26298737.309509732</v>
          </cell>
          <cell r="AA47">
            <v>36378</v>
          </cell>
          <cell r="AC47">
            <v>1876</v>
          </cell>
          <cell r="AD47">
            <v>38254.000000000007</v>
          </cell>
          <cell r="AE47">
            <v>26336991.309509687</v>
          </cell>
          <cell r="AG47">
            <v>469</v>
          </cell>
          <cell r="AI47">
            <v>1.9999999999999993</v>
          </cell>
          <cell r="AJ47">
            <v>36378</v>
          </cell>
          <cell r="AK47">
            <v>0</v>
          </cell>
          <cell r="AL47">
            <v>1876</v>
          </cell>
          <cell r="AM47">
            <v>38254.000000000007</v>
          </cell>
        </row>
        <row r="48">
          <cell r="A48">
            <v>470</v>
          </cell>
          <cell r="B48" t="str">
            <v>MYSTIC VALLEY REGIONAL</v>
          </cell>
          <cell r="C48">
            <v>1689.9999999999995</v>
          </cell>
          <cell r="D48" t="str">
            <v/>
          </cell>
          <cell r="F48">
            <v>39.912318416408276</v>
          </cell>
          <cell r="G48">
            <v>1689.9999999999995</v>
          </cell>
          <cell r="I48">
            <v>21571044.26471857</v>
          </cell>
          <cell r="J48">
            <v>84053</v>
          </cell>
          <cell r="K48">
            <v>1584648</v>
          </cell>
          <cell r="L48">
            <v>23239745.26471857</v>
          </cell>
          <cell r="N48">
            <v>470</v>
          </cell>
          <cell r="O48">
            <v>1689.9999999999995</v>
          </cell>
          <cell r="S48">
            <v>39.912318416408276</v>
          </cell>
          <cell r="T48">
            <v>21792901</v>
          </cell>
          <cell r="U48">
            <v>474956.58915525844</v>
          </cell>
          <cell r="V48">
            <v>221856.73528143091</v>
          </cell>
          <cell r="W48">
            <v>21096087.675563309</v>
          </cell>
          <cell r="X48">
            <v>84053</v>
          </cell>
          <cell r="Y48">
            <v>1547221</v>
          </cell>
          <cell r="Z48">
            <v>22727361.675563309</v>
          </cell>
          <cell r="AA48">
            <v>474956.58915525844</v>
          </cell>
          <cell r="AC48">
            <v>37427</v>
          </cell>
          <cell r="AD48">
            <v>512383.58915525844</v>
          </cell>
          <cell r="AE48">
            <v>23239745.26471857</v>
          </cell>
          <cell r="AG48">
            <v>470</v>
          </cell>
          <cell r="AI48">
            <v>39.912318416408276</v>
          </cell>
          <cell r="AJ48">
            <v>474956.58915525844</v>
          </cell>
          <cell r="AK48">
            <v>0</v>
          </cell>
          <cell r="AL48">
            <v>37427</v>
          </cell>
          <cell r="AM48">
            <v>512383.58915525844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379.9999999999996</v>
          </cell>
          <cell r="D49" t="str">
            <v/>
          </cell>
          <cell r="F49">
            <v>0</v>
          </cell>
          <cell r="G49">
            <v>379.9999999999996</v>
          </cell>
          <cell r="I49">
            <v>5116752</v>
          </cell>
          <cell r="J49">
            <v>0</v>
          </cell>
          <cell r="K49">
            <v>356304</v>
          </cell>
          <cell r="L49">
            <v>5473056</v>
          </cell>
          <cell r="N49">
            <v>474</v>
          </cell>
          <cell r="O49">
            <v>379.9999999999996</v>
          </cell>
          <cell r="S49">
            <v>0</v>
          </cell>
          <cell r="T49">
            <v>5116752</v>
          </cell>
          <cell r="U49">
            <v>0</v>
          </cell>
          <cell r="V49">
            <v>0</v>
          </cell>
          <cell r="W49">
            <v>5116752</v>
          </cell>
          <cell r="X49">
            <v>0</v>
          </cell>
          <cell r="Y49">
            <v>356304</v>
          </cell>
          <cell r="Z49">
            <v>5473056</v>
          </cell>
          <cell r="AA49">
            <v>0</v>
          </cell>
          <cell r="AC49">
            <v>0</v>
          </cell>
          <cell r="AD49">
            <v>0</v>
          </cell>
          <cell r="AE49">
            <v>5473056</v>
          </cell>
          <cell r="AG49">
            <v>474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399.99999999999989</v>
          </cell>
          <cell r="D50" t="str">
            <v/>
          </cell>
          <cell r="F50">
            <v>0</v>
          </cell>
          <cell r="G50">
            <v>399.99999999999989</v>
          </cell>
          <cell r="I50">
            <v>5785980</v>
          </cell>
          <cell r="J50">
            <v>0</v>
          </cell>
          <cell r="K50">
            <v>375048</v>
          </cell>
          <cell r="L50">
            <v>6161028</v>
          </cell>
          <cell r="N50">
            <v>478</v>
          </cell>
          <cell r="O50">
            <v>399.99999999999989</v>
          </cell>
          <cell r="S50">
            <v>0</v>
          </cell>
          <cell r="T50">
            <v>5785980</v>
          </cell>
          <cell r="U50">
            <v>0</v>
          </cell>
          <cell r="V50">
            <v>0</v>
          </cell>
          <cell r="W50">
            <v>5785980</v>
          </cell>
          <cell r="X50">
            <v>0</v>
          </cell>
          <cell r="Y50">
            <v>375048</v>
          </cell>
          <cell r="Z50">
            <v>6161028</v>
          </cell>
          <cell r="AA50">
            <v>0</v>
          </cell>
          <cell r="AC50">
            <v>0</v>
          </cell>
          <cell r="AD50">
            <v>0</v>
          </cell>
          <cell r="AE50">
            <v>6161028</v>
          </cell>
          <cell r="AG50">
            <v>478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400.00000000000034</v>
          </cell>
          <cell r="D51" t="str">
            <v/>
          </cell>
          <cell r="F51">
            <v>0</v>
          </cell>
          <cell r="G51">
            <v>400.00000000000034</v>
          </cell>
          <cell r="I51">
            <v>5990220</v>
          </cell>
          <cell r="J51">
            <v>0</v>
          </cell>
          <cell r="K51">
            <v>375072</v>
          </cell>
          <cell r="L51">
            <v>6365292</v>
          </cell>
          <cell r="N51">
            <v>479</v>
          </cell>
          <cell r="O51">
            <v>400.00000000000034</v>
          </cell>
          <cell r="S51">
            <v>0</v>
          </cell>
          <cell r="T51">
            <v>5990220</v>
          </cell>
          <cell r="U51">
            <v>0</v>
          </cell>
          <cell r="V51">
            <v>0</v>
          </cell>
          <cell r="W51">
            <v>5990220</v>
          </cell>
          <cell r="X51">
            <v>0</v>
          </cell>
          <cell r="Y51">
            <v>375072</v>
          </cell>
          <cell r="Z51">
            <v>6365292</v>
          </cell>
          <cell r="AA51">
            <v>0</v>
          </cell>
          <cell r="AC51">
            <v>0</v>
          </cell>
          <cell r="AD51">
            <v>0</v>
          </cell>
          <cell r="AE51">
            <v>6365292</v>
          </cell>
          <cell r="AG51">
            <v>479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A52">
            <v>481</v>
          </cell>
          <cell r="B52" t="str">
            <v>BOSTON RENAISSANCE</v>
          </cell>
          <cell r="C52">
            <v>943.9999999999992</v>
          </cell>
          <cell r="D52" t="str">
            <v/>
          </cell>
          <cell r="F52">
            <v>11</v>
          </cell>
          <cell r="G52">
            <v>943.9999999999992</v>
          </cell>
          <cell r="I52">
            <v>18264357.268464569</v>
          </cell>
          <cell r="J52">
            <v>0</v>
          </cell>
          <cell r="K52">
            <v>885144</v>
          </cell>
          <cell r="L52">
            <v>19149501.268464569</v>
          </cell>
          <cell r="N52">
            <v>481</v>
          </cell>
          <cell r="O52">
            <v>943.9999999999992</v>
          </cell>
          <cell r="S52">
            <v>11</v>
          </cell>
          <cell r="T52">
            <v>18265208</v>
          </cell>
          <cell r="U52">
            <v>197857</v>
          </cell>
          <cell r="V52">
            <v>850.73153543214903</v>
          </cell>
          <cell r="W52">
            <v>18066500.268464565</v>
          </cell>
          <cell r="X52">
            <v>0</v>
          </cell>
          <cell r="Y52">
            <v>874832</v>
          </cell>
          <cell r="Z52">
            <v>18941332.268464565</v>
          </cell>
          <cell r="AA52">
            <v>197857</v>
          </cell>
          <cell r="AC52">
            <v>10312</v>
          </cell>
          <cell r="AD52">
            <v>208169</v>
          </cell>
          <cell r="AE52">
            <v>19149501.268464565</v>
          </cell>
          <cell r="AG52">
            <v>481</v>
          </cell>
          <cell r="AI52">
            <v>11</v>
          </cell>
          <cell r="AJ52">
            <v>197857</v>
          </cell>
          <cell r="AK52">
            <v>0</v>
          </cell>
          <cell r="AL52">
            <v>10312</v>
          </cell>
          <cell r="AM52">
            <v>208169</v>
          </cell>
        </row>
        <row r="53">
          <cell r="A53">
            <v>482</v>
          </cell>
          <cell r="B53" t="str">
            <v>RIVER VALLEY</v>
          </cell>
          <cell r="C53">
            <v>288.00000000000011</v>
          </cell>
          <cell r="D53" t="str">
            <v/>
          </cell>
          <cell r="F53">
            <v>0</v>
          </cell>
          <cell r="G53">
            <v>288.00000000000011</v>
          </cell>
          <cell r="I53">
            <v>4222488</v>
          </cell>
          <cell r="J53">
            <v>0</v>
          </cell>
          <cell r="K53">
            <v>270038</v>
          </cell>
          <cell r="L53">
            <v>4492526</v>
          </cell>
          <cell r="N53">
            <v>482</v>
          </cell>
          <cell r="O53">
            <v>288.00000000000011</v>
          </cell>
          <cell r="S53">
            <v>0</v>
          </cell>
          <cell r="T53">
            <v>4222488</v>
          </cell>
          <cell r="U53">
            <v>0</v>
          </cell>
          <cell r="V53">
            <v>0</v>
          </cell>
          <cell r="W53">
            <v>4222488</v>
          </cell>
          <cell r="X53">
            <v>0</v>
          </cell>
          <cell r="Y53">
            <v>270038</v>
          </cell>
          <cell r="Z53">
            <v>4492526</v>
          </cell>
          <cell r="AA53">
            <v>0</v>
          </cell>
          <cell r="AC53">
            <v>0</v>
          </cell>
          <cell r="AD53">
            <v>0</v>
          </cell>
          <cell r="AE53">
            <v>4492526</v>
          </cell>
          <cell r="AG53">
            <v>482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</row>
        <row r="54">
          <cell r="A54">
            <v>483</v>
          </cell>
          <cell r="B54" t="str">
            <v>RISING TIDE</v>
          </cell>
          <cell r="C54">
            <v>699.99999999999932</v>
          </cell>
          <cell r="D54" t="str">
            <v/>
          </cell>
          <cell r="F54">
            <v>0</v>
          </cell>
          <cell r="G54">
            <v>699.99999999999932</v>
          </cell>
          <cell r="I54">
            <v>10507878</v>
          </cell>
          <cell r="J54">
            <v>0</v>
          </cell>
          <cell r="K54">
            <v>656366</v>
          </cell>
          <cell r="L54">
            <v>11164244</v>
          </cell>
          <cell r="N54">
            <v>483</v>
          </cell>
          <cell r="O54">
            <v>699.99999999999932</v>
          </cell>
          <cell r="S54">
            <v>0</v>
          </cell>
          <cell r="T54">
            <v>10507878</v>
          </cell>
          <cell r="U54">
            <v>0</v>
          </cell>
          <cell r="V54">
            <v>0</v>
          </cell>
          <cell r="W54">
            <v>10507878</v>
          </cell>
          <cell r="X54">
            <v>0</v>
          </cell>
          <cell r="Y54">
            <v>656366</v>
          </cell>
          <cell r="Z54">
            <v>11164244</v>
          </cell>
          <cell r="AA54">
            <v>0</v>
          </cell>
          <cell r="AC54">
            <v>0</v>
          </cell>
          <cell r="AD54">
            <v>0</v>
          </cell>
          <cell r="AE54">
            <v>11164244</v>
          </cell>
          <cell r="AG54">
            <v>483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</row>
        <row r="55">
          <cell r="A55">
            <v>484</v>
          </cell>
          <cell r="B55" t="str">
            <v>ROXBURY PREPARATORY</v>
          </cell>
          <cell r="C55">
            <v>1699.999999999995</v>
          </cell>
          <cell r="D55" t="str">
            <v/>
          </cell>
          <cell r="F55">
            <v>0</v>
          </cell>
          <cell r="G55">
            <v>1699.999999999995</v>
          </cell>
          <cell r="I55">
            <v>34342765.715902857</v>
          </cell>
          <cell r="J55">
            <v>0</v>
          </cell>
          <cell r="K55">
            <v>1593992</v>
          </cell>
          <cell r="L55">
            <v>35936757.715902857</v>
          </cell>
          <cell r="N55">
            <v>484</v>
          </cell>
          <cell r="O55">
            <v>1699.999999999995</v>
          </cell>
          <cell r="S55">
            <v>0</v>
          </cell>
          <cell r="T55">
            <v>34344128</v>
          </cell>
          <cell r="U55">
            <v>0</v>
          </cell>
          <cell r="V55">
            <v>1362.2840971406251</v>
          </cell>
          <cell r="W55">
            <v>34342765.715902865</v>
          </cell>
          <cell r="X55">
            <v>0</v>
          </cell>
          <cell r="Y55">
            <v>1593992</v>
          </cell>
          <cell r="Z55">
            <v>35936757.715902865</v>
          </cell>
          <cell r="AA55">
            <v>0</v>
          </cell>
          <cell r="AC55">
            <v>0</v>
          </cell>
          <cell r="AD55">
            <v>0</v>
          </cell>
          <cell r="AE55">
            <v>35936757.715902865</v>
          </cell>
          <cell r="AG55">
            <v>484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</row>
        <row r="56">
          <cell r="A56">
            <v>485</v>
          </cell>
          <cell r="B56" t="str">
            <v>SALEM ACADEMY</v>
          </cell>
          <cell r="C56">
            <v>480.00000000000028</v>
          </cell>
          <cell r="D56" t="str">
            <v/>
          </cell>
          <cell r="F56">
            <v>20.478727350323496</v>
          </cell>
          <cell r="G56">
            <v>480.00000000000028</v>
          </cell>
          <cell r="I56">
            <v>7053886</v>
          </cell>
          <cell r="J56">
            <v>0</v>
          </cell>
          <cell r="K56">
            <v>450079</v>
          </cell>
          <cell r="L56">
            <v>7503965</v>
          </cell>
          <cell r="N56">
            <v>485</v>
          </cell>
          <cell r="O56">
            <v>480.00000000000028</v>
          </cell>
          <cell r="S56">
            <v>20.478727350323496</v>
          </cell>
          <cell r="T56">
            <v>7053886</v>
          </cell>
          <cell r="U56">
            <v>301713.09005231597</v>
          </cell>
          <cell r="V56">
            <v>0</v>
          </cell>
          <cell r="W56">
            <v>6752172.9099476831</v>
          </cell>
          <cell r="X56">
            <v>0</v>
          </cell>
          <cell r="Y56">
            <v>430878</v>
          </cell>
          <cell r="Z56">
            <v>7183050.9099476831</v>
          </cell>
          <cell r="AA56">
            <v>301713.09005231602</v>
          </cell>
          <cell r="AC56">
            <v>19201</v>
          </cell>
          <cell r="AD56">
            <v>320914.09005231608</v>
          </cell>
          <cell r="AE56">
            <v>7503965</v>
          </cell>
          <cell r="AG56">
            <v>485</v>
          </cell>
          <cell r="AI56">
            <v>20.478727350323496</v>
          </cell>
          <cell r="AJ56">
            <v>301713.09005231602</v>
          </cell>
          <cell r="AK56">
            <v>0</v>
          </cell>
          <cell r="AL56">
            <v>19201</v>
          </cell>
          <cell r="AM56">
            <v>320914.09005231608</v>
          </cell>
        </row>
        <row r="57">
          <cell r="A57">
            <v>486</v>
          </cell>
          <cell r="B57" t="str">
            <v>SEVEN HILLS</v>
          </cell>
          <cell r="C57">
            <v>666.0000000000008</v>
          </cell>
          <cell r="D57" t="str">
            <v/>
          </cell>
          <cell r="F57">
            <v>0</v>
          </cell>
          <cell r="G57">
            <v>666.0000000000008</v>
          </cell>
          <cell r="I57">
            <v>9330777</v>
          </cell>
          <cell r="J57">
            <v>0</v>
          </cell>
          <cell r="K57">
            <v>624474</v>
          </cell>
          <cell r="L57">
            <v>9955251</v>
          </cell>
          <cell r="N57">
            <v>486</v>
          </cell>
          <cell r="O57">
            <v>666.0000000000008</v>
          </cell>
          <cell r="S57">
            <v>0</v>
          </cell>
          <cell r="T57">
            <v>9330777</v>
          </cell>
          <cell r="U57">
            <v>0</v>
          </cell>
          <cell r="V57">
            <v>0</v>
          </cell>
          <cell r="W57">
            <v>9330777</v>
          </cell>
          <cell r="X57">
            <v>0</v>
          </cell>
          <cell r="Y57">
            <v>624474</v>
          </cell>
          <cell r="Z57">
            <v>9955251</v>
          </cell>
          <cell r="AA57">
            <v>0</v>
          </cell>
          <cell r="AC57">
            <v>0</v>
          </cell>
          <cell r="AD57">
            <v>0</v>
          </cell>
          <cell r="AE57">
            <v>9955251</v>
          </cell>
          <cell r="AG57">
            <v>486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1137</v>
          </cell>
          <cell r="D58" t="str">
            <v/>
          </cell>
          <cell r="F58">
            <v>31.511631579410658</v>
          </cell>
          <cell r="G58">
            <v>1137</v>
          </cell>
          <cell r="I58">
            <v>22024108.152620822</v>
          </cell>
          <cell r="J58">
            <v>0</v>
          </cell>
          <cell r="K58">
            <v>1066000</v>
          </cell>
          <cell r="L58">
            <v>23090108.152620822</v>
          </cell>
          <cell r="N58">
            <v>487</v>
          </cell>
          <cell r="O58">
            <v>1137</v>
          </cell>
          <cell r="S58">
            <v>31.511631579410658</v>
          </cell>
          <cell r="T58">
            <v>22149101</v>
          </cell>
          <cell r="U58">
            <v>477375.06057785067</v>
          </cell>
          <cell r="V58">
            <v>124992.84737917907</v>
          </cell>
          <cell r="W58">
            <v>21546733.092042964</v>
          </cell>
          <cell r="X58">
            <v>0</v>
          </cell>
          <cell r="Y58">
            <v>1036451</v>
          </cell>
          <cell r="Z58">
            <v>22583184.092042964</v>
          </cell>
          <cell r="AA58">
            <v>477375.06057785067</v>
          </cell>
          <cell r="AC58">
            <v>29549</v>
          </cell>
          <cell r="AD58">
            <v>506924.06057785067</v>
          </cell>
          <cell r="AE58">
            <v>23090108.152620826</v>
          </cell>
          <cell r="AG58">
            <v>487</v>
          </cell>
          <cell r="AI58">
            <v>31.511631579410658</v>
          </cell>
          <cell r="AJ58">
            <v>477375.06057785067</v>
          </cell>
          <cell r="AK58">
            <v>0</v>
          </cell>
          <cell r="AL58">
            <v>29549</v>
          </cell>
          <cell r="AM58">
            <v>506924.06057785067</v>
          </cell>
        </row>
        <row r="59">
          <cell r="A59">
            <v>488</v>
          </cell>
          <cell r="B59" t="str">
            <v>SOUTH SHORE</v>
          </cell>
          <cell r="C59">
            <v>1074.9999999999986</v>
          </cell>
          <cell r="D59" t="str">
            <v/>
          </cell>
          <cell r="F59">
            <v>114.99999999999997</v>
          </cell>
          <cell r="G59">
            <v>1074.9999999999986</v>
          </cell>
          <cell r="I59">
            <v>16906620.770367436</v>
          </cell>
          <cell r="J59">
            <v>0</v>
          </cell>
          <cell r="K59">
            <v>1007963</v>
          </cell>
          <cell r="L59">
            <v>17914583.770367436</v>
          </cell>
          <cell r="N59">
            <v>488</v>
          </cell>
          <cell r="O59">
            <v>1074.9999999999986</v>
          </cell>
          <cell r="S59">
            <v>114.99999999999997</v>
          </cell>
          <cell r="T59">
            <v>16918402</v>
          </cell>
          <cell r="U59">
            <v>2065054.9999999995</v>
          </cell>
          <cell r="V59">
            <v>11781.229632564577</v>
          </cell>
          <cell r="W59">
            <v>14841565.770367431</v>
          </cell>
          <cell r="X59">
            <v>0</v>
          </cell>
          <cell r="Y59">
            <v>900128</v>
          </cell>
          <cell r="Z59">
            <v>15741693.770367431</v>
          </cell>
          <cell r="AA59">
            <v>2065054.9999999995</v>
          </cell>
          <cell r="AC59">
            <v>107835</v>
          </cell>
          <cell r="AD59">
            <v>2172889.9999999995</v>
          </cell>
          <cell r="AE59">
            <v>17914583.77036744</v>
          </cell>
          <cell r="AG59">
            <v>488</v>
          </cell>
          <cell r="AI59">
            <v>114.99999999999997</v>
          </cell>
          <cell r="AJ59">
            <v>2065054.9999999995</v>
          </cell>
          <cell r="AK59">
            <v>0</v>
          </cell>
          <cell r="AL59">
            <v>107835</v>
          </cell>
          <cell r="AM59">
            <v>2172889.9999999995</v>
          </cell>
        </row>
        <row r="60">
          <cell r="A60">
            <v>489</v>
          </cell>
          <cell r="B60" t="str">
            <v>STURGIS</v>
          </cell>
          <cell r="C60">
            <v>850.00000000000023</v>
          </cell>
          <cell r="D60" t="str">
            <v/>
          </cell>
          <cell r="F60">
            <v>0</v>
          </cell>
          <cell r="G60">
            <v>850.00000000000023</v>
          </cell>
          <cell r="I60">
            <v>14522564</v>
          </cell>
          <cell r="J60">
            <v>0</v>
          </cell>
          <cell r="K60">
            <v>796996</v>
          </cell>
          <cell r="L60">
            <v>15319560</v>
          </cell>
          <cell r="N60">
            <v>489</v>
          </cell>
          <cell r="O60">
            <v>850.00000000000023</v>
          </cell>
          <cell r="S60">
            <v>0</v>
          </cell>
          <cell r="T60">
            <v>14522564</v>
          </cell>
          <cell r="U60">
            <v>0</v>
          </cell>
          <cell r="V60">
            <v>0</v>
          </cell>
          <cell r="W60">
            <v>14522564</v>
          </cell>
          <cell r="X60">
            <v>0</v>
          </cell>
          <cell r="Y60">
            <v>796996</v>
          </cell>
          <cell r="Z60">
            <v>15319560</v>
          </cell>
          <cell r="AA60">
            <v>0</v>
          </cell>
          <cell r="AC60">
            <v>0</v>
          </cell>
          <cell r="AD60">
            <v>0</v>
          </cell>
          <cell r="AE60">
            <v>15319560</v>
          </cell>
          <cell r="AG60">
            <v>489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</row>
        <row r="61">
          <cell r="A61">
            <v>491</v>
          </cell>
          <cell r="B61" t="str">
            <v>ATLANTIS</v>
          </cell>
          <cell r="C61">
            <v>1352.9999999999993</v>
          </cell>
          <cell r="D61" t="str">
            <v/>
          </cell>
          <cell r="F61">
            <v>0</v>
          </cell>
          <cell r="G61">
            <v>1352.9999999999993</v>
          </cell>
          <cell r="I61">
            <v>17314016</v>
          </cell>
          <cell r="J61">
            <v>0</v>
          </cell>
          <cell r="K61">
            <v>1268666</v>
          </cell>
          <cell r="L61">
            <v>18582682</v>
          </cell>
          <cell r="N61">
            <v>491</v>
          </cell>
          <cell r="O61">
            <v>1352.9999999999993</v>
          </cell>
          <cell r="S61">
            <v>0</v>
          </cell>
          <cell r="T61">
            <v>17314016</v>
          </cell>
          <cell r="U61">
            <v>0</v>
          </cell>
          <cell r="V61">
            <v>0</v>
          </cell>
          <cell r="W61">
            <v>17314016</v>
          </cell>
          <cell r="X61">
            <v>0</v>
          </cell>
          <cell r="Y61">
            <v>1268666</v>
          </cell>
          <cell r="Z61">
            <v>18582682</v>
          </cell>
          <cell r="AA61">
            <v>0</v>
          </cell>
          <cell r="AC61">
            <v>0</v>
          </cell>
          <cell r="AD61">
            <v>0</v>
          </cell>
          <cell r="AE61">
            <v>18582682</v>
          </cell>
          <cell r="AG61">
            <v>491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 t="str">
            <v/>
          </cell>
          <cell r="F62">
            <v>0</v>
          </cell>
          <cell r="G62">
            <v>360</v>
          </cell>
          <cell r="I62">
            <v>5158488</v>
          </cell>
          <cell r="J62">
            <v>0</v>
          </cell>
          <cell r="K62">
            <v>337554</v>
          </cell>
          <cell r="L62">
            <v>5496042</v>
          </cell>
          <cell r="N62">
            <v>492</v>
          </cell>
          <cell r="O62">
            <v>360</v>
          </cell>
          <cell r="S62">
            <v>0</v>
          </cell>
          <cell r="T62">
            <v>5158488</v>
          </cell>
          <cell r="U62">
            <v>0</v>
          </cell>
          <cell r="V62">
            <v>0</v>
          </cell>
          <cell r="W62">
            <v>5158488</v>
          </cell>
          <cell r="X62">
            <v>0</v>
          </cell>
          <cell r="Y62">
            <v>337554</v>
          </cell>
          <cell r="Z62">
            <v>5496042</v>
          </cell>
          <cell r="AA62">
            <v>0</v>
          </cell>
          <cell r="AC62">
            <v>0</v>
          </cell>
          <cell r="AD62">
            <v>0</v>
          </cell>
          <cell r="AE62">
            <v>5496042</v>
          </cell>
          <cell r="AG62">
            <v>492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214.99999999999989</v>
          </cell>
          <cell r="D63" t="str">
            <v/>
          </cell>
          <cell r="F63">
            <v>0</v>
          </cell>
          <cell r="G63">
            <v>214.99999999999989</v>
          </cell>
          <cell r="I63">
            <v>4033003.5280852187</v>
          </cell>
          <cell r="J63">
            <v>0</v>
          </cell>
          <cell r="K63">
            <v>201596</v>
          </cell>
          <cell r="L63">
            <v>4234599.5280852187</v>
          </cell>
          <cell r="N63">
            <v>493</v>
          </cell>
          <cell r="O63">
            <v>214.99999999999989</v>
          </cell>
          <cell r="S63">
            <v>0</v>
          </cell>
          <cell r="T63">
            <v>4036448</v>
          </cell>
          <cell r="U63">
            <v>0</v>
          </cell>
          <cell r="V63">
            <v>3444.4719147810856</v>
          </cell>
          <cell r="W63">
            <v>4033003.5280852187</v>
          </cell>
          <cell r="X63">
            <v>0</v>
          </cell>
          <cell r="Y63">
            <v>201596</v>
          </cell>
          <cell r="Z63">
            <v>4234599.5280852187</v>
          </cell>
          <cell r="AA63">
            <v>0</v>
          </cell>
          <cell r="AC63">
            <v>0</v>
          </cell>
          <cell r="AD63">
            <v>0</v>
          </cell>
          <cell r="AE63">
            <v>4234599.5280852187</v>
          </cell>
          <cell r="AG63">
            <v>493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</row>
        <row r="64">
          <cell r="A64">
            <v>494</v>
          </cell>
          <cell r="B64" t="str">
            <v>PIONEER CS OF SCIENCE</v>
          </cell>
          <cell r="C64">
            <v>779.99999999999932</v>
          </cell>
          <cell r="D64" t="str">
            <v/>
          </cell>
          <cell r="F64">
            <v>12.044159601480224</v>
          </cell>
          <cell r="G64">
            <v>779.99999999999932</v>
          </cell>
          <cell r="I64">
            <v>11685259.575324163</v>
          </cell>
          <cell r="J64">
            <v>0</v>
          </cell>
          <cell r="K64">
            <v>731393</v>
          </cell>
          <cell r="L64">
            <v>12416652.575324163</v>
          </cell>
          <cell r="N64">
            <v>494</v>
          </cell>
          <cell r="O64">
            <v>779.99999999999932</v>
          </cell>
          <cell r="S64">
            <v>12.044159601480224</v>
          </cell>
          <cell r="T64">
            <v>11690250</v>
          </cell>
          <cell r="U64">
            <v>188624.4965656705</v>
          </cell>
          <cell r="V64">
            <v>4990.4246758368117</v>
          </cell>
          <cell r="W64">
            <v>11496635.078758499</v>
          </cell>
          <cell r="X64">
            <v>0</v>
          </cell>
          <cell r="Y64">
            <v>720109</v>
          </cell>
          <cell r="Z64">
            <v>12216744.078758499</v>
          </cell>
          <cell r="AA64">
            <v>188624.4965656705</v>
          </cell>
          <cell r="AC64">
            <v>11284</v>
          </cell>
          <cell r="AD64">
            <v>199908.4965656705</v>
          </cell>
          <cell r="AE64">
            <v>12416652.575324174</v>
          </cell>
          <cell r="AG64">
            <v>494</v>
          </cell>
          <cell r="AI64">
            <v>12.044159601480224</v>
          </cell>
          <cell r="AJ64">
            <v>188624.4965656705</v>
          </cell>
          <cell r="AK64">
            <v>0</v>
          </cell>
          <cell r="AL64">
            <v>11284</v>
          </cell>
          <cell r="AM64">
            <v>199908.4965656705</v>
          </cell>
        </row>
        <row r="65">
          <cell r="A65">
            <v>496</v>
          </cell>
          <cell r="B65" t="str">
            <v>GLOBAL LEARNING</v>
          </cell>
          <cell r="C65">
            <v>500.00000000000023</v>
          </cell>
          <cell r="D65" t="str">
            <v/>
          </cell>
          <cell r="F65">
            <v>0</v>
          </cell>
          <cell r="G65">
            <v>500.00000000000023</v>
          </cell>
          <cell r="I65">
            <v>6480300</v>
          </cell>
          <cell r="J65">
            <v>217658</v>
          </cell>
          <cell r="K65">
            <v>468828</v>
          </cell>
          <cell r="L65">
            <v>7166786</v>
          </cell>
          <cell r="N65">
            <v>496</v>
          </cell>
          <cell r="O65">
            <v>500.00000000000023</v>
          </cell>
          <cell r="S65">
            <v>0</v>
          </cell>
          <cell r="T65">
            <v>6480300</v>
          </cell>
          <cell r="U65">
            <v>0</v>
          </cell>
          <cell r="V65">
            <v>0</v>
          </cell>
          <cell r="W65">
            <v>6480300</v>
          </cell>
          <cell r="X65">
            <v>217658</v>
          </cell>
          <cell r="Y65">
            <v>468828</v>
          </cell>
          <cell r="Z65">
            <v>7166786</v>
          </cell>
          <cell r="AA65">
            <v>0</v>
          </cell>
          <cell r="AC65">
            <v>0</v>
          </cell>
          <cell r="AD65">
            <v>0</v>
          </cell>
          <cell r="AE65">
            <v>7166786</v>
          </cell>
          <cell r="AG65">
            <v>496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583.99999999999966</v>
          </cell>
          <cell r="D66" t="str">
            <v/>
          </cell>
          <cell r="F66">
            <v>0</v>
          </cell>
          <cell r="G66">
            <v>583.99999999999966</v>
          </cell>
          <cell r="I66">
            <v>8744313</v>
          </cell>
          <cell r="J66">
            <v>0</v>
          </cell>
          <cell r="K66">
            <v>547563</v>
          </cell>
          <cell r="L66">
            <v>9291876</v>
          </cell>
          <cell r="N66">
            <v>497</v>
          </cell>
          <cell r="O66">
            <v>583.99999999999966</v>
          </cell>
          <cell r="S66">
            <v>0</v>
          </cell>
          <cell r="T66">
            <v>8744313</v>
          </cell>
          <cell r="U66">
            <v>0</v>
          </cell>
          <cell r="V66">
            <v>0</v>
          </cell>
          <cell r="W66">
            <v>8744313</v>
          </cell>
          <cell r="X66">
            <v>0</v>
          </cell>
          <cell r="Y66">
            <v>547563</v>
          </cell>
          <cell r="Z66">
            <v>9291876</v>
          </cell>
          <cell r="AA66">
            <v>0</v>
          </cell>
          <cell r="AC66">
            <v>0</v>
          </cell>
          <cell r="AD66">
            <v>0</v>
          </cell>
          <cell r="AE66">
            <v>9291876</v>
          </cell>
          <cell r="AG66">
            <v>497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A67">
            <v>498</v>
          </cell>
          <cell r="B67" t="str">
            <v>VERITAS PREPARATORY</v>
          </cell>
          <cell r="C67">
            <v>405</v>
          </cell>
          <cell r="D67" t="str">
            <v/>
          </cell>
          <cell r="F67">
            <v>0</v>
          </cell>
          <cell r="G67">
            <v>405</v>
          </cell>
          <cell r="I67">
            <v>5491720</v>
          </cell>
          <cell r="J67">
            <v>0</v>
          </cell>
          <cell r="K67">
            <v>379748</v>
          </cell>
          <cell r="L67">
            <v>5871468</v>
          </cell>
          <cell r="N67">
            <v>498</v>
          </cell>
          <cell r="O67">
            <v>405</v>
          </cell>
          <cell r="S67">
            <v>0</v>
          </cell>
          <cell r="T67">
            <v>5491720</v>
          </cell>
          <cell r="U67">
            <v>0</v>
          </cell>
          <cell r="V67">
            <v>0</v>
          </cell>
          <cell r="W67">
            <v>5491720</v>
          </cell>
          <cell r="X67">
            <v>0</v>
          </cell>
          <cell r="Y67">
            <v>379748</v>
          </cell>
          <cell r="Z67">
            <v>5871468</v>
          </cell>
          <cell r="AA67">
            <v>0</v>
          </cell>
          <cell r="AC67">
            <v>0</v>
          </cell>
          <cell r="AD67">
            <v>0</v>
          </cell>
          <cell r="AE67">
            <v>5871468</v>
          </cell>
          <cell r="AG67">
            <v>498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559.99999999999989</v>
          </cell>
          <cell r="D68" t="str">
            <v/>
          </cell>
          <cell r="F68">
            <v>0</v>
          </cell>
          <cell r="G68">
            <v>559.99999999999989</v>
          </cell>
          <cell r="I68">
            <v>7453061</v>
          </cell>
          <cell r="J68">
            <v>0</v>
          </cell>
          <cell r="K68">
            <v>525077</v>
          </cell>
          <cell r="L68">
            <v>7978138</v>
          </cell>
          <cell r="N68">
            <v>499</v>
          </cell>
          <cell r="O68">
            <v>559.99999999999989</v>
          </cell>
          <cell r="S68">
            <v>0</v>
          </cell>
          <cell r="T68">
            <v>7453061</v>
          </cell>
          <cell r="U68">
            <v>0</v>
          </cell>
          <cell r="V68">
            <v>0</v>
          </cell>
          <cell r="W68">
            <v>7453061</v>
          </cell>
          <cell r="X68">
            <v>0</v>
          </cell>
          <cell r="Y68">
            <v>525077</v>
          </cell>
          <cell r="Z68">
            <v>7978138</v>
          </cell>
          <cell r="AA68">
            <v>0</v>
          </cell>
          <cell r="AC68">
            <v>0</v>
          </cell>
          <cell r="AD68">
            <v>0</v>
          </cell>
          <cell r="AE68">
            <v>7978138</v>
          </cell>
          <cell r="AG68">
            <v>499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299.99999999999989</v>
          </cell>
          <cell r="D69" t="str">
            <v/>
          </cell>
          <cell r="F69">
            <v>0</v>
          </cell>
          <cell r="G69">
            <v>299.99999999999989</v>
          </cell>
          <cell r="I69">
            <v>4682280</v>
          </cell>
          <cell r="J69">
            <v>0</v>
          </cell>
          <cell r="K69">
            <v>281300</v>
          </cell>
          <cell r="L69">
            <v>4963580</v>
          </cell>
          <cell r="N69">
            <v>3501</v>
          </cell>
          <cell r="O69">
            <v>299.99999999999989</v>
          </cell>
          <cell r="S69">
            <v>0</v>
          </cell>
          <cell r="T69">
            <v>4682280</v>
          </cell>
          <cell r="U69">
            <v>0</v>
          </cell>
          <cell r="V69">
            <v>0</v>
          </cell>
          <cell r="W69">
            <v>4682280</v>
          </cell>
          <cell r="X69">
            <v>0</v>
          </cell>
          <cell r="Y69">
            <v>281300</v>
          </cell>
          <cell r="Z69">
            <v>4963580</v>
          </cell>
          <cell r="AA69">
            <v>0</v>
          </cell>
          <cell r="AC69">
            <v>0</v>
          </cell>
          <cell r="AD69">
            <v>0</v>
          </cell>
          <cell r="AE69">
            <v>4963580</v>
          </cell>
          <cell r="AG69">
            <v>3501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A70">
            <v>3502</v>
          </cell>
          <cell r="B70" t="str">
            <v>BAYSTATE ACADEMY</v>
          </cell>
          <cell r="C70">
            <v>499.99999999999994</v>
          </cell>
          <cell r="D70" t="str">
            <v/>
          </cell>
          <cell r="F70">
            <v>0</v>
          </cell>
          <cell r="G70">
            <v>499.99999999999994</v>
          </cell>
          <cell r="I70">
            <v>6998922</v>
          </cell>
          <cell r="J70">
            <v>0</v>
          </cell>
          <cell r="K70">
            <v>468825</v>
          </cell>
          <cell r="L70">
            <v>7467747</v>
          </cell>
          <cell r="N70">
            <v>3502</v>
          </cell>
          <cell r="O70">
            <v>499.99999999999994</v>
          </cell>
          <cell r="S70">
            <v>0</v>
          </cell>
          <cell r="T70">
            <v>6998922</v>
          </cell>
          <cell r="U70">
            <v>0</v>
          </cell>
          <cell r="V70">
            <v>0</v>
          </cell>
          <cell r="W70">
            <v>6998922</v>
          </cell>
          <cell r="X70">
            <v>0</v>
          </cell>
          <cell r="Y70">
            <v>468825</v>
          </cell>
          <cell r="Z70">
            <v>7467747</v>
          </cell>
          <cell r="AA70">
            <v>0</v>
          </cell>
          <cell r="AC70">
            <v>0</v>
          </cell>
          <cell r="AD70">
            <v>0</v>
          </cell>
          <cell r="AE70">
            <v>7467747</v>
          </cell>
          <cell r="AG70">
            <v>3502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1019.0000000000013</v>
          </cell>
          <cell r="D71" t="str">
            <v/>
          </cell>
          <cell r="F71">
            <v>0</v>
          </cell>
          <cell r="G71">
            <v>1019.0000000000013</v>
          </cell>
          <cell r="I71">
            <v>13038157</v>
          </cell>
          <cell r="J71">
            <v>0</v>
          </cell>
          <cell r="K71">
            <v>955449</v>
          </cell>
          <cell r="L71">
            <v>13993606</v>
          </cell>
          <cell r="N71">
            <v>3503</v>
          </cell>
          <cell r="O71">
            <v>1019.0000000000013</v>
          </cell>
          <cell r="S71">
            <v>0</v>
          </cell>
          <cell r="T71">
            <v>13038157</v>
          </cell>
          <cell r="U71">
            <v>0</v>
          </cell>
          <cell r="V71">
            <v>0</v>
          </cell>
          <cell r="W71">
            <v>13038157</v>
          </cell>
          <cell r="X71">
            <v>0</v>
          </cell>
          <cell r="Y71">
            <v>955449</v>
          </cell>
          <cell r="Z71">
            <v>13993606</v>
          </cell>
          <cell r="AA71">
            <v>0</v>
          </cell>
          <cell r="AC71">
            <v>0</v>
          </cell>
          <cell r="AD71">
            <v>0</v>
          </cell>
          <cell r="AE71">
            <v>13993606</v>
          </cell>
          <cell r="AG71">
            <v>3503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199.99999999999986</v>
          </cell>
          <cell r="D72" t="str">
            <v/>
          </cell>
          <cell r="F72">
            <v>0</v>
          </cell>
          <cell r="G72">
            <v>199.99999999999986</v>
          </cell>
          <cell r="I72">
            <v>4345864</v>
          </cell>
          <cell r="J72">
            <v>85329</v>
          </cell>
          <cell r="K72">
            <v>187532</v>
          </cell>
          <cell r="L72">
            <v>4618725</v>
          </cell>
          <cell r="N72">
            <v>3504</v>
          </cell>
          <cell r="O72">
            <v>199.99999999999986</v>
          </cell>
          <cell r="S72">
            <v>0</v>
          </cell>
          <cell r="T72">
            <v>4345864</v>
          </cell>
          <cell r="U72">
            <v>0</v>
          </cell>
          <cell r="V72">
            <v>0</v>
          </cell>
          <cell r="W72">
            <v>4345864</v>
          </cell>
          <cell r="X72">
            <v>85329</v>
          </cell>
          <cell r="Y72">
            <v>187532</v>
          </cell>
          <cell r="Z72">
            <v>4618725</v>
          </cell>
          <cell r="AA72">
            <v>0</v>
          </cell>
          <cell r="AC72">
            <v>0</v>
          </cell>
          <cell r="AD72">
            <v>0</v>
          </cell>
          <cell r="AE72">
            <v>4618725</v>
          </cell>
          <cell r="AG72">
            <v>3504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359.99999999999972</v>
          </cell>
          <cell r="D73" t="str">
            <v/>
          </cell>
          <cell r="F73">
            <v>7.5507197797653882</v>
          </cell>
          <cell r="G73">
            <v>359.99999999999972</v>
          </cell>
          <cell r="I73">
            <v>5482652.1102235988</v>
          </cell>
          <cell r="J73">
            <v>0</v>
          </cell>
          <cell r="K73">
            <v>337566</v>
          </cell>
          <cell r="L73">
            <v>5820218.1102235988</v>
          </cell>
          <cell r="N73">
            <v>3506</v>
          </cell>
          <cell r="O73">
            <v>359.99999999999972</v>
          </cell>
          <cell r="S73">
            <v>7.5507197797653882</v>
          </cell>
          <cell r="T73">
            <v>5491854</v>
          </cell>
          <cell r="U73">
            <v>111853.74548282716</v>
          </cell>
          <cell r="V73">
            <v>9201.8897764010035</v>
          </cell>
          <cell r="W73">
            <v>5370798.3647407712</v>
          </cell>
          <cell r="X73">
            <v>0</v>
          </cell>
          <cell r="Y73">
            <v>330486</v>
          </cell>
          <cell r="Z73">
            <v>5701284.3647407712</v>
          </cell>
          <cell r="AA73">
            <v>111853.74548282717</v>
          </cell>
          <cell r="AC73">
            <v>7080</v>
          </cell>
          <cell r="AD73">
            <v>118933.74548282719</v>
          </cell>
          <cell r="AE73">
            <v>5820218.1102235978</v>
          </cell>
          <cell r="AG73">
            <v>3506</v>
          </cell>
          <cell r="AI73">
            <v>7.5507197797653882</v>
          </cell>
          <cell r="AJ73">
            <v>111853.74548282717</v>
          </cell>
          <cell r="AK73">
            <v>0</v>
          </cell>
          <cell r="AL73">
            <v>7080</v>
          </cell>
          <cell r="AM73">
            <v>118933.74548282719</v>
          </cell>
        </row>
        <row r="74">
          <cell r="A74">
            <v>3507</v>
          </cell>
        </row>
        <row r="75">
          <cell r="A75">
            <v>3508</v>
          </cell>
          <cell r="B75" t="str">
            <v>PHOENIX CHARTER ACADEMY SPRINGFIELD</v>
          </cell>
          <cell r="C75">
            <v>214.99999999999997</v>
          </cell>
          <cell r="D75" t="str">
            <v/>
          </cell>
          <cell r="F75">
            <v>0</v>
          </cell>
          <cell r="G75">
            <v>214.99999999999997</v>
          </cell>
          <cell r="I75">
            <v>3396752</v>
          </cell>
          <cell r="J75">
            <v>0</v>
          </cell>
          <cell r="K75">
            <v>201592</v>
          </cell>
          <cell r="L75">
            <v>3598344</v>
          </cell>
          <cell r="N75">
            <v>3508</v>
          </cell>
          <cell r="O75">
            <v>214.99999999999997</v>
          </cell>
          <cell r="S75">
            <v>0</v>
          </cell>
          <cell r="T75">
            <v>3396752</v>
          </cell>
          <cell r="U75">
            <v>0</v>
          </cell>
          <cell r="V75">
            <v>0</v>
          </cell>
          <cell r="W75">
            <v>3396752</v>
          </cell>
          <cell r="X75">
            <v>0</v>
          </cell>
          <cell r="Y75">
            <v>201592</v>
          </cell>
          <cell r="Z75">
            <v>3598344</v>
          </cell>
          <cell r="AA75">
            <v>0</v>
          </cell>
          <cell r="AC75">
            <v>0</v>
          </cell>
          <cell r="AD75">
            <v>0</v>
          </cell>
          <cell r="AE75">
            <v>3598344</v>
          </cell>
          <cell r="AG75">
            <v>3508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</row>
        <row r="76">
          <cell r="A76">
            <v>3509</v>
          </cell>
          <cell r="B76" t="str">
            <v>ARGOSY COLLEGIATE</v>
          </cell>
          <cell r="C76">
            <v>625.00000000000011</v>
          </cell>
          <cell r="D76" t="str">
            <v/>
          </cell>
          <cell r="F76">
            <v>0</v>
          </cell>
          <cell r="G76">
            <v>625.00000000000011</v>
          </cell>
          <cell r="I76">
            <v>8459405</v>
          </cell>
          <cell r="J76">
            <v>0</v>
          </cell>
          <cell r="K76">
            <v>586021</v>
          </cell>
          <cell r="L76">
            <v>9045426</v>
          </cell>
          <cell r="N76">
            <v>3509</v>
          </cell>
          <cell r="O76">
            <v>625.00000000000011</v>
          </cell>
          <cell r="S76">
            <v>0</v>
          </cell>
          <cell r="T76">
            <v>8459405</v>
          </cell>
          <cell r="U76">
            <v>0</v>
          </cell>
          <cell r="V76">
            <v>0</v>
          </cell>
          <cell r="W76">
            <v>8459405</v>
          </cell>
          <cell r="X76">
            <v>0</v>
          </cell>
          <cell r="Y76">
            <v>586021</v>
          </cell>
          <cell r="Z76">
            <v>9045426</v>
          </cell>
          <cell r="AA76">
            <v>0</v>
          </cell>
          <cell r="AC76">
            <v>0</v>
          </cell>
          <cell r="AD76">
            <v>0</v>
          </cell>
          <cell r="AE76">
            <v>9045426</v>
          </cell>
          <cell r="AG76">
            <v>3509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378</v>
          </cell>
          <cell r="D77" t="str">
            <v/>
          </cell>
          <cell r="F77">
            <v>0</v>
          </cell>
          <cell r="G77">
            <v>378</v>
          </cell>
          <cell r="I77">
            <v>5197325</v>
          </cell>
          <cell r="J77">
            <v>0</v>
          </cell>
          <cell r="K77">
            <v>354431</v>
          </cell>
          <cell r="L77">
            <v>5551756</v>
          </cell>
          <cell r="N77">
            <v>3510</v>
          </cell>
          <cell r="O77">
            <v>378</v>
          </cell>
          <cell r="S77">
            <v>0</v>
          </cell>
          <cell r="T77">
            <v>5197325</v>
          </cell>
          <cell r="U77">
            <v>0</v>
          </cell>
          <cell r="V77">
            <v>0</v>
          </cell>
          <cell r="W77">
            <v>5197325</v>
          </cell>
          <cell r="X77">
            <v>0</v>
          </cell>
          <cell r="Y77">
            <v>354431</v>
          </cell>
          <cell r="Z77">
            <v>5551756</v>
          </cell>
          <cell r="AA77">
            <v>0</v>
          </cell>
          <cell r="AC77">
            <v>0</v>
          </cell>
          <cell r="AD77">
            <v>0</v>
          </cell>
          <cell r="AE77">
            <v>5551756</v>
          </cell>
          <cell r="AG77">
            <v>3510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734.99999999999989</v>
          </cell>
          <cell r="D78" t="str">
            <v/>
          </cell>
          <cell r="F78">
            <v>0</v>
          </cell>
          <cell r="G78">
            <v>734.99999999999989</v>
          </cell>
          <cell r="I78">
            <v>10728964.700481176</v>
          </cell>
          <cell r="J78">
            <v>0</v>
          </cell>
          <cell r="K78">
            <v>689182</v>
          </cell>
          <cell r="L78">
            <v>11418146.700481176</v>
          </cell>
          <cell r="N78">
            <v>3513</v>
          </cell>
          <cell r="O78">
            <v>734.99999999999989</v>
          </cell>
          <cell r="S78">
            <v>0</v>
          </cell>
          <cell r="T78">
            <v>10737563</v>
          </cell>
          <cell r="U78">
            <v>0</v>
          </cell>
          <cell r="V78">
            <v>8598.2995188236782</v>
          </cell>
          <cell r="W78">
            <v>10728964.70048118</v>
          </cell>
          <cell r="X78">
            <v>0</v>
          </cell>
          <cell r="Y78">
            <v>689182</v>
          </cell>
          <cell r="Z78">
            <v>11418146.70048118</v>
          </cell>
          <cell r="AA78">
            <v>0</v>
          </cell>
          <cell r="AC78">
            <v>0</v>
          </cell>
          <cell r="AD78">
            <v>0</v>
          </cell>
          <cell r="AE78">
            <v>11418146.70048118</v>
          </cell>
          <cell r="AG78">
            <v>3513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</row>
        <row r="79">
          <cell r="A79">
            <v>3514</v>
          </cell>
          <cell r="B79" t="str">
            <v>LIBERTAS ACADEMY</v>
          </cell>
          <cell r="C79">
            <v>270.00000000000006</v>
          </cell>
          <cell r="D79" t="str">
            <v/>
          </cell>
          <cell r="F79">
            <v>0</v>
          </cell>
          <cell r="G79">
            <v>270.00000000000006</v>
          </cell>
          <cell r="I79">
            <v>3791739</v>
          </cell>
          <cell r="J79">
            <v>0</v>
          </cell>
          <cell r="K79">
            <v>253164</v>
          </cell>
          <cell r="L79">
            <v>4044903</v>
          </cell>
          <cell r="N79">
            <v>3514</v>
          </cell>
          <cell r="O79">
            <v>270.00000000000006</v>
          </cell>
          <cell r="S79">
            <v>0</v>
          </cell>
          <cell r="T79">
            <v>3791739</v>
          </cell>
          <cell r="U79">
            <v>0</v>
          </cell>
          <cell r="V79">
            <v>0</v>
          </cell>
          <cell r="W79">
            <v>3791739</v>
          </cell>
          <cell r="X79">
            <v>0</v>
          </cell>
          <cell r="Y79">
            <v>253164</v>
          </cell>
          <cell r="Z79">
            <v>4044903</v>
          </cell>
          <cell r="AA79">
            <v>0</v>
          </cell>
          <cell r="AC79">
            <v>0</v>
          </cell>
          <cell r="AD79">
            <v>0</v>
          </cell>
          <cell r="AE79">
            <v>4044903</v>
          </cell>
          <cell r="AG79">
            <v>3514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</row>
        <row r="80">
          <cell r="A80">
            <v>3515</v>
          </cell>
          <cell r="B80" t="str">
            <v xml:space="preserve">OLD STURBRIDGE ACADEMY </v>
          </cell>
          <cell r="C80">
            <v>280</v>
          </cell>
          <cell r="D80" t="str">
            <v/>
          </cell>
          <cell r="F80">
            <v>0</v>
          </cell>
          <cell r="G80">
            <v>280</v>
          </cell>
          <cell r="I80">
            <v>3765867</v>
          </cell>
          <cell r="J80">
            <v>0</v>
          </cell>
          <cell r="K80">
            <v>262542</v>
          </cell>
          <cell r="L80">
            <v>4028409</v>
          </cell>
          <cell r="N80">
            <v>3515</v>
          </cell>
          <cell r="O80">
            <v>280</v>
          </cell>
          <cell r="S80">
            <v>0</v>
          </cell>
          <cell r="T80">
            <v>3765867</v>
          </cell>
          <cell r="U80">
            <v>0</v>
          </cell>
          <cell r="V80">
            <v>0</v>
          </cell>
          <cell r="W80">
            <v>3765867</v>
          </cell>
          <cell r="X80">
            <v>0</v>
          </cell>
          <cell r="Y80">
            <v>262542</v>
          </cell>
          <cell r="Z80">
            <v>4028409</v>
          </cell>
          <cell r="AA80">
            <v>0</v>
          </cell>
          <cell r="AC80">
            <v>0</v>
          </cell>
          <cell r="AD80">
            <v>0</v>
          </cell>
          <cell r="AE80">
            <v>4028409</v>
          </cell>
          <cell r="AG80">
            <v>3515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</row>
        <row r="81">
          <cell r="A81">
            <v>3516</v>
          </cell>
          <cell r="B81" t="str">
            <v>HAMPDEN CS OF SCIENCE WEST</v>
          </cell>
          <cell r="C81">
            <v>369.99999999999983</v>
          </cell>
          <cell r="D81" t="str">
            <v/>
          </cell>
          <cell r="F81">
            <v>0</v>
          </cell>
          <cell r="G81">
            <v>369.99999999999983</v>
          </cell>
          <cell r="I81">
            <v>5058918</v>
          </cell>
          <cell r="J81">
            <v>0</v>
          </cell>
          <cell r="K81">
            <v>346938</v>
          </cell>
          <cell r="L81">
            <v>5405856</v>
          </cell>
          <cell r="N81">
            <v>3516</v>
          </cell>
          <cell r="O81">
            <v>369.99999999999983</v>
          </cell>
          <cell r="S81">
            <v>0</v>
          </cell>
          <cell r="T81">
            <v>5058918</v>
          </cell>
          <cell r="U81">
            <v>0</v>
          </cell>
          <cell r="V81">
            <v>0</v>
          </cell>
          <cell r="W81">
            <v>5058918</v>
          </cell>
          <cell r="X81">
            <v>0</v>
          </cell>
          <cell r="Y81">
            <v>346938</v>
          </cell>
          <cell r="Z81">
            <v>5405856</v>
          </cell>
          <cell r="AA81">
            <v>0</v>
          </cell>
          <cell r="AC81">
            <v>0</v>
          </cell>
          <cell r="AD81">
            <v>0</v>
          </cell>
          <cell r="AE81">
            <v>5405856</v>
          </cell>
          <cell r="AG81">
            <v>3516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</row>
        <row r="82">
          <cell r="A82">
            <v>3517</v>
          </cell>
          <cell r="B82" t="str">
            <v>MAP ACADEMY</v>
          </cell>
          <cell r="C82">
            <v>189.99999999999969</v>
          </cell>
          <cell r="D82" t="str">
            <v/>
          </cell>
          <cell r="F82">
            <v>0</v>
          </cell>
          <cell r="G82">
            <v>189.99999999999969</v>
          </cell>
          <cell r="I82">
            <v>3575856</v>
          </cell>
          <cell r="J82">
            <v>0</v>
          </cell>
          <cell r="K82">
            <v>178172</v>
          </cell>
          <cell r="L82">
            <v>3754028</v>
          </cell>
          <cell r="N82">
            <v>3517</v>
          </cell>
          <cell r="O82">
            <v>189.99999999999969</v>
          </cell>
          <cell r="S82">
            <v>0</v>
          </cell>
          <cell r="T82">
            <v>3575856</v>
          </cell>
          <cell r="U82">
            <v>0</v>
          </cell>
          <cell r="V82">
            <v>0</v>
          </cell>
          <cell r="W82">
            <v>3575856</v>
          </cell>
          <cell r="X82">
            <v>0</v>
          </cell>
          <cell r="Y82">
            <v>178172</v>
          </cell>
          <cell r="Z82">
            <v>3754028</v>
          </cell>
          <cell r="AA82">
            <v>0</v>
          </cell>
          <cell r="AC82">
            <v>0</v>
          </cell>
          <cell r="AD82">
            <v>0</v>
          </cell>
          <cell r="AE82">
            <v>3754028</v>
          </cell>
          <cell r="AG82">
            <v>3517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A83">
            <v>3518</v>
          </cell>
          <cell r="B83" t="str">
            <v>PHOENIX CHARTER ACADEMY LAWRENCE</v>
          </cell>
          <cell r="C83">
            <v>175.00000000000003</v>
          </cell>
          <cell r="D83" t="str">
            <v/>
          </cell>
          <cell r="F83">
            <v>0</v>
          </cell>
          <cell r="G83">
            <v>175.00000000000003</v>
          </cell>
          <cell r="I83">
            <v>2795900</v>
          </cell>
          <cell r="J83">
            <v>0</v>
          </cell>
          <cell r="K83">
            <v>164092</v>
          </cell>
          <cell r="L83">
            <v>2959992</v>
          </cell>
          <cell r="N83">
            <v>3518</v>
          </cell>
          <cell r="O83">
            <v>175.00000000000003</v>
          </cell>
          <cell r="S83">
            <v>0</v>
          </cell>
          <cell r="T83">
            <v>2795900</v>
          </cell>
          <cell r="U83">
            <v>0</v>
          </cell>
          <cell r="V83">
            <v>0</v>
          </cell>
          <cell r="W83">
            <v>2795900</v>
          </cell>
          <cell r="X83">
            <v>0</v>
          </cell>
          <cell r="Y83">
            <v>164092</v>
          </cell>
          <cell r="Z83">
            <v>2959992</v>
          </cell>
          <cell r="AA83">
            <v>0</v>
          </cell>
          <cell r="AC83">
            <v>0</v>
          </cell>
          <cell r="AD83">
            <v>0</v>
          </cell>
          <cell r="AE83">
            <v>2959992</v>
          </cell>
          <cell r="AG83">
            <v>3518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A84">
            <v>9999</v>
          </cell>
          <cell r="B84" t="str">
            <v>STATE TOTAL</v>
          </cell>
          <cell r="C84">
            <v>46657.999999999993</v>
          </cell>
          <cell r="D84">
            <v>0</v>
          </cell>
          <cell r="E84">
            <v>0</v>
          </cell>
          <cell r="F84">
            <v>276.88863952469524</v>
          </cell>
          <cell r="G84">
            <v>46657.999999999993</v>
          </cell>
          <cell r="I84">
            <v>738807163.71549273</v>
          </cell>
          <cell r="J84">
            <v>3677683</v>
          </cell>
          <cell r="K84">
            <v>43748795</v>
          </cell>
          <cell r="L84">
            <v>786233641.71549273</v>
          </cell>
          <cell r="N84">
            <v>9999</v>
          </cell>
          <cell r="O84">
            <v>46657.999999999993</v>
          </cell>
          <cell r="P84">
            <v>0</v>
          </cell>
          <cell r="Q84">
            <v>0</v>
          </cell>
          <cell r="R84">
            <v>0</v>
          </cell>
          <cell r="S84">
            <v>276.88863952469524</v>
          </cell>
          <cell r="T84">
            <v>739231691</v>
          </cell>
          <cell r="U84">
            <v>4727785.2266465686</v>
          </cell>
          <cell r="V84">
            <v>424527.28450730356</v>
          </cell>
          <cell r="W84">
            <v>734079378.48884606</v>
          </cell>
          <cell r="X84">
            <v>3677683</v>
          </cell>
          <cell r="Y84">
            <v>43489166</v>
          </cell>
          <cell r="Z84">
            <v>781246227.48884594</v>
          </cell>
          <cell r="AA84">
            <v>4727785.2266465686</v>
          </cell>
          <cell r="AB84">
            <v>0</v>
          </cell>
          <cell r="AC84">
            <v>259629</v>
          </cell>
          <cell r="AD84">
            <v>4987414.2266465696</v>
          </cell>
          <cell r="AE84">
            <v>786233641.71549273</v>
          </cell>
          <cell r="AG84">
            <v>9999</v>
          </cell>
          <cell r="AH84">
            <v>0</v>
          </cell>
          <cell r="AI84">
            <v>276.88863952469524</v>
          </cell>
          <cell r="AJ84">
            <v>4727785.2266465686</v>
          </cell>
          <cell r="AK84">
            <v>0</v>
          </cell>
          <cell r="AL84">
            <v>259629</v>
          </cell>
          <cell r="AM84">
            <v>4987414.2266465696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42DC-0588-48AB-87F2-30B256E70084}">
  <sheetPr codeName="Sheet3">
    <tabColor rgb="FF627A32"/>
    <pageSetUpPr fitToPage="1"/>
  </sheetPr>
  <dimension ref="A1:ED456"/>
  <sheetViews>
    <sheetView showGridLines="0" tabSelected="1" zoomScale="90" zoomScaleNormal="90" workbookViewId="0">
      <pane ySplit="9" topLeftCell="A10" activePane="bottomLeft" state="frozen"/>
      <selection pane="bottomLeft" activeCell="A4" sqref="A4"/>
    </sheetView>
  </sheetViews>
  <sheetFormatPr defaultColWidth="9.140625" defaultRowHeight="15" x14ac:dyDescent="0.25"/>
  <cols>
    <col min="1" max="1" width="6.140625" style="15" customWidth="1"/>
    <col min="2" max="2" width="5.85546875" style="15" hidden="1" customWidth="1"/>
    <col min="3" max="3" width="21.42578125" style="15" customWidth="1"/>
    <col min="4" max="4" width="7.85546875" style="15" customWidth="1"/>
    <col min="5" max="8" width="11.140625" style="15" customWidth="1"/>
    <col min="9" max="9" width="1.42578125" style="15" customWidth="1"/>
    <col min="10" max="12" width="11.42578125" style="15" customWidth="1"/>
    <col min="13" max="13" width="1.42578125" style="15" customWidth="1"/>
    <col min="14" max="14" width="13.140625" style="15" customWidth="1"/>
    <col min="15" max="15" width="1.42578125" style="15" customWidth="1"/>
    <col min="16" max="19" width="13.42578125" style="15" customWidth="1"/>
    <col min="20" max="20" width="11.42578125" style="15" customWidth="1"/>
    <col min="21" max="21" width="1.140625" style="15" customWidth="1"/>
    <col min="22" max="22" width="12.85546875" style="15" customWidth="1"/>
    <col min="23" max="23" width="19.140625" style="15" hidden="1" customWidth="1"/>
    <col min="24" max="24" width="19.140625" style="15" customWidth="1"/>
    <col min="25" max="25" width="6.140625" style="39" customWidth="1"/>
    <col min="26" max="27" width="7.85546875" style="39" customWidth="1"/>
    <col min="28" max="30" width="8.42578125" style="39" customWidth="1"/>
    <col min="31" max="32" width="10.42578125" style="39" customWidth="1"/>
    <col min="33" max="33" width="9.140625" style="39" customWidth="1"/>
    <col min="34" max="35" width="10.85546875" style="39" customWidth="1"/>
    <col min="36" max="36" width="9.42578125" style="39" customWidth="1"/>
    <col min="37" max="38" width="10.42578125" style="39" customWidth="1"/>
    <col min="39" max="41" width="9.140625" style="39" customWidth="1"/>
    <col min="42" max="42" width="11.85546875" style="39" customWidth="1"/>
    <col min="43" max="43" width="0.5703125" style="39" customWidth="1"/>
    <col min="44" max="45" width="6.140625" style="39" customWidth="1"/>
    <col min="46" max="48" width="9.140625" style="39" customWidth="1"/>
    <col min="49" max="49" width="11.85546875" style="39" customWidth="1"/>
    <col min="50" max="51" width="9.42578125" style="39" hidden="1" customWidth="1"/>
    <col min="52" max="52" width="9.42578125" style="39" customWidth="1"/>
    <col min="53" max="53" width="5.42578125" style="15" customWidth="1"/>
    <col min="54" max="54" width="7.5703125" style="15" customWidth="1"/>
    <col min="55" max="55" width="18.140625" style="15" customWidth="1"/>
    <col min="56" max="56" width="13.42578125" style="15" customWidth="1"/>
    <col min="57" max="57" width="12.140625" style="15" customWidth="1"/>
    <col min="58" max="58" width="11.42578125" style="15" customWidth="1"/>
    <col min="59" max="59" width="13.42578125" style="15" customWidth="1"/>
    <col min="60" max="60" width="11.42578125" style="15" customWidth="1"/>
    <col min="61" max="61" width="8.42578125" style="15" hidden="1" customWidth="1"/>
    <col min="62" max="62" width="8.140625" style="15" hidden="1" customWidth="1"/>
    <col min="63" max="63" width="8.85546875" style="15" hidden="1" customWidth="1"/>
    <col min="64" max="64" width="10.140625" style="15" customWidth="1"/>
    <col min="65" max="66" width="11.85546875" style="15" customWidth="1"/>
    <col min="67" max="67" width="5.5703125" style="15" hidden="1" customWidth="1"/>
    <col min="68" max="76" width="9.140625" style="15" hidden="1" customWidth="1"/>
    <col min="77" max="77" width="5.85546875" style="15" customWidth="1"/>
    <col min="78" max="78" width="5.42578125" style="15" customWidth="1"/>
    <col min="79" max="79" width="4.85546875" style="15" customWidth="1"/>
    <col min="80" max="80" width="17.42578125" style="15" customWidth="1"/>
    <col min="81" max="84" width="8.85546875" style="15" customWidth="1"/>
    <col min="85" max="85" width="11.140625" style="17" customWidth="1"/>
    <col min="86" max="88" width="9.85546875" style="15" customWidth="1"/>
    <col min="89" max="89" width="10" style="17" customWidth="1"/>
    <col min="90" max="90" width="11" style="15" customWidth="1"/>
    <col min="91" max="91" width="1.42578125" style="15" customWidth="1"/>
    <col min="92" max="92" width="10.140625" style="15" customWidth="1"/>
    <col min="93" max="93" width="1.140625" style="15" customWidth="1"/>
    <col min="94" max="94" width="12.140625" style="15" customWidth="1"/>
    <col min="95" max="95" width="13.42578125" style="15" customWidth="1"/>
    <col min="96" max="96" width="12.85546875" style="15" customWidth="1"/>
    <col min="97" max="97" width="8.85546875" style="17" customWidth="1"/>
    <col min="98" max="98" width="13.42578125" style="15" customWidth="1"/>
    <col min="99" max="99" width="1.42578125" style="15" customWidth="1"/>
    <col min="100" max="103" width="9.85546875" style="33" customWidth="1"/>
    <col min="104" max="104" width="8.85546875" style="20" customWidth="1"/>
    <col min="105" max="105" width="2.42578125" style="33" customWidth="1"/>
    <col min="106" max="106" width="9.140625" style="33" customWidth="1"/>
    <col min="107" max="107" width="10.85546875" style="45" customWidth="1"/>
    <col min="108" max="108" width="1.42578125" style="33" customWidth="1"/>
    <col min="109" max="109" width="11.140625" style="46" customWidth="1"/>
    <col min="110" max="110" width="14" style="33" customWidth="1"/>
    <col min="111" max="111" width="14.85546875" style="33" customWidth="1"/>
    <col min="112" max="112" width="15.42578125" style="33" customWidth="1"/>
    <col min="113" max="113" width="10.42578125" style="33" customWidth="1"/>
    <col min="114" max="117" width="8.85546875" style="33" customWidth="1"/>
    <col min="118" max="125" width="9.140625" style="15" customWidth="1"/>
    <col min="126" max="126" width="1.85546875" style="15" customWidth="1"/>
    <col min="127" max="127" width="9.140625" style="15" customWidth="1"/>
    <col min="128" max="128" width="10.85546875" style="15" customWidth="1"/>
    <col min="129" max="129" width="4.85546875" style="15" customWidth="1"/>
    <col min="131" max="131" width="14" style="15" customWidth="1"/>
    <col min="132" max="132" width="14.85546875" style="15" customWidth="1"/>
    <col min="133" max="133" width="15.42578125" style="15" customWidth="1"/>
    <col min="134" max="134" width="10.42578125" style="15" customWidth="1"/>
    <col min="135" max="145" width="8.85546875" style="15" customWidth="1"/>
    <col min="146" max="16384" width="9.140625" style="15"/>
  </cols>
  <sheetData>
    <row r="1" spans="1:134" s="2" customFormat="1" ht="29.25" thickBot="1" x14ac:dyDescent="0.5">
      <c r="A1" s="237" t="s">
        <v>541</v>
      </c>
      <c r="B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  <c r="AR1" s="9" t="s">
        <v>1</v>
      </c>
      <c r="AS1" s="10"/>
      <c r="AT1" s="10"/>
      <c r="AU1" s="10"/>
      <c r="AV1" s="10"/>
      <c r="AW1" s="10"/>
      <c r="AX1" s="8"/>
      <c r="AY1" s="8"/>
      <c r="AZ1" s="8"/>
      <c r="BA1" s="4"/>
      <c r="BB1" s="4"/>
      <c r="BC1" s="4"/>
      <c r="BD1" s="4"/>
      <c r="BE1" s="11" t="s">
        <v>2</v>
      </c>
      <c r="BF1" s="12"/>
      <c r="BG1" s="11" t="s">
        <v>2</v>
      </c>
      <c r="BH1" s="11" t="s">
        <v>3</v>
      </c>
      <c r="BI1" s="11"/>
      <c r="BJ1" s="11"/>
      <c r="BK1" s="11"/>
      <c r="BL1" s="4"/>
      <c r="BM1" s="13"/>
      <c r="BN1" s="14">
        <f>BN450/BM450</f>
        <v>0.63160669542649317</v>
      </c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6"/>
      <c r="CE1" s="16"/>
      <c r="CF1" s="16"/>
      <c r="CG1" s="17"/>
      <c r="CH1" s="16"/>
      <c r="CI1" s="16"/>
      <c r="CJ1" s="16"/>
      <c r="CK1" s="18" t="s">
        <v>4</v>
      </c>
      <c r="CL1" s="18" t="s">
        <v>4</v>
      </c>
      <c r="CM1" s="18"/>
      <c r="CN1" s="18" t="s">
        <v>4</v>
      </c>
      <c r="CO1" s="18"/>
      <c r="CP1" s="19" t="s">
        <v>5</v>
      </c>
      <c r="CQ1" s="18" t="s">
        <v>4</v>
      </c>
      <c r="CR1" s="18" t="s">
        <v>4</v>
      </c>
      <c r="CS1" s="16"/>
      <c r="CT1" s="4"/>
      <c r="CV1" s="20"/>
      <c r="CW1" s="20"/>
      <c r="CX1" s="20"/>
      <c r="CY1" s="20"/>
      <c r="CZ1" s="20"/>
      <c r="DA1" s="20"/>
      <c r="DB1" s="20"/>
      <c r="DC1" s="21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2"/>
      <c r="DO1" s="22"/>
      <c r="DP1" s="22"/>
      <c r="DQ1" s="22"/>
      <c r="DR1" s="22"/>
      <c r="DS1" s="22"/>
      <c r="DT1" s="22"/>
      <c r="DU1" s="22"/>
      <c r="DV1" s="22"/>
      <c r="DW1" s="4"/>
      <c r="DX1" s="4"/>
      <c r="DY1" s="4"/>
    </row>
    <row r="2" spans="1:134" s="23" customFormat="1" ht="28.5" x14ac:dyDescent="0.4">
      <c r="A2" s="238" t="s">
        <v>542</v>
      </c>
      <c r="Y2" s="24"/>
      <c r="Z2" s="24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4"/>
      <c r="AR2" s="24"/>
      <c r="AS2" s="25"/>
      <c r="AT2" s="24"/>
      <c r="AU2" s="24"/>
      <c r="AV2" s="24"/>
      <c r="AW2" s="24"/>
      <c r="AX2" s="24"/>
      <c r="AY2" s="24"/>
      <c r="AZ2" s="24"/>
      <c r="BN2" s="20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26"/>
      <c r="CE2" s="26"/>
      <c r="CF2" s="26"/>
      <c r="CG2" s="17"/>
      <c r="CH2" s="15"/>
      <c r="CI2" s="15"/>
      <c r="CJ2" s="15"/>
      <c r="CK2" s="17"/>
      <c r="CS2" s="17"/>
      <c r="CV2" s="20"/>
      <c r="CW2" s="20"/>
      <c r="CX2" s="20"/>
      <c r="CY2" s="20"/>
      <c r="CZ2" s="20"/>
      <c r="DA2" s="20"/>
      <c r="DB2" s="20"/>
      <c r="DC2" s="21"/>
      <c r="DD2" s="20"/>
      <c r="DE2" s="20"/>
      <c r="DF2" s="20"/>
      <c r="DG2" s="20"/>
      <c r="DH2" s="20"/>
      <c r="DI2" s="20"/>
      <c r="DJ2" s="20"/>
      <c r="DK2" s="20"/>
      <c r="DL2" s="20"/>
      <c r="DM2" s="20"/>
      <c r="DW2" s="27"/>
    </row>
    <row r="3" spans="1:134" s="23" customFormat="1" ht="21" x14ac:dyDescent="0.2">
      <c r="A3" s="239" t="s">
        <v>0</v>
      </c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F3" s="28"/>
      <c r="BN3" s="20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26"/>
      <c r="CE3" s="26"/>
      <c r="CF3" s="26"/>
      <c r="CG3" s="29"/>
      <c r="CH3" s="15"/>
      <c r="CI3" s="15"/>
      <c r="CJ3" s="15"/>
      <c r="CK3" s="17"/>
      <c r="CS3" s="17"/>
      <c r="CV3" s="20"/>
      <c r="CW3" s="20"/>
      <c r="CX3" s="20"/>
      <c r="CY3" s="20"/>
      <c r="CZ3" s="20"/>
      <c r="DA3" s="20"/>
      <c r="DB3" s="20"/>
      <c r="DC3" s="21"/>
      <c r="DD3" s="20"/>
      <c r="DE3" s="20"/>
      <c r="DF3" s="20"/>
      <c r="DG3" s="20"/>
      <c r="DH3" s="20"/>
      <c r="DI3" s="20"/>
      <c r="DJ3" s="20"/>
      <c r="DK3" s="20"/>
      <c r="DL3" s="20"/>
      <c r="DM3" s="20"/>
      <c r="DW3" s="27"/>
    </row>
    <row r="4" spans="1:134" s="23" customFormat="1" ht="12.75" x14ac:dyDescent="0.2"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E4" s="30" t="s">
        <v>6</v>
      </c>
      <c r="BF4" s="31">
        <f>$BN$6-SUM(AJ450+AO450+CF450+CK450)</f>
        <v>89723419.773353428</v>
      </c>
      <c r="BG4" s="31">
        <f>IF(BF5=1,(BF4-BF450),0)</f>
        <v>9701267.2845072895</v>
      </c>
      <c r="BH4" s="31">
        <f>IF(BG5=1,(BG4-BG450),0)</f>
        <v>0</v>
      </c>
      <c r="BM4" s="13"/>
      <c r="BN4" s="32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26"/>
      <c r="CE4" s="26"/>
      <c r="CF4" s="26"/>
      <c r="CG4" s="17"/>
      <c r="CH4" s="15"/>
      <c r="CI4" s="15"/>
      <c r="CJ4" s="15"/>
      <c r="CK4" s="17"/>
      <c r="CS4" s="17"/>
      <c r="CV4" s="33"/>
      <c r="CW4" s="33"/>
      <c r="CX4" s="33"/>
      <c r="CY4" s="33"/>
      <c r="CZ4" s="20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</row>
    <row r="5" spans="1:134" ht="16.350000000000001" customHeight="1" thickBot="1" x14ac:dyDescent="0.3">
      <c r="D5" s="35"/>
      <c r="E5" s="36"/>
      <c r="F5" s="36"/>
      <c r="G5" s="36"/>
      <c r="H5" s="36"/>
      <c r="I5" s="37"/>
      <c r="J5" s="36"/>
      <c r="K5" s="36"/>
      <c r="L5" s="36"/>
      <c r="M5" s="35"/>
      <c r="N5" s="35"/>
      <c r="O5" s="35"/>
      <c r="P5" s="36"/>
      <c r="Q5" s="36"/>
      <c r="R5" s="36"/>
      <c r="S5" s="36"/>
      <c r="T5" s="36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R5" s="40"/>
      <c r="AS5" s="40"/>
      <c r="AT5" s="40"/>
      <c r="AU5" s="40"/>
      <c r="AV5" s="40"/>
      <c r="AW5" s="40"/>
      <c r="BE5" s="30" t="s">
        <v>7</v>
      </c>
      <c r="BF5" s="41">
        <f>IF(BF4&gt;(BF450+BL450),1,BF4/(BF450+BL450))</f>
        <v>1</v>
      </c>
      <c r="BG5" s="41">
        <f>IF(BG4&gt;BG450,1,BG4/BG450)</f>
        <v>0.23221971846992434</v>
      </c>
      <c r="BH5" s="41">
        <f>IF(BH4&gt;BH450,1,BH4/BH450)</f>
        <v>0</v>
      </c>
      <c r="BM5" s="42"/>
      <c r="CD5" s="26"/>
      <c r="CE5" s="26"/>
      <c r="CF5" s="26"/>
      <c r="CL5" s="43"/>
      <c r="CM5" s="43"/>
      <c r="CN5" s="43"/>
      <c r="CO5" s="43"/>
      <c r="CP5" s="43"/>
      <c r="CQ5" s="43"/>
      <c r="CR5" s="43"/>
      <c r="CT5" s="43"/>
      <c r="DA5" s="44"/>
      <c r="DB5" s="45"/>
      <c r="DN5" s="47"/>
      <c r="DO5" s="47"/>
      <c r="DP5" s="47"/>
      <c r="DQ5" s="47"/>
      <c r="DR5" s="47"/>
      <c r="DS5" s="47"/>
      <c r="DT5" s="47"/>
      <c r="DU5" s="47"/>
      <c r="DV5" s="47"/>
      <c r="DW5" s="43"/>
      <c r="DX5" s="43"/>
    </row>
    <row r="6" spans="1:134" x14ac:dyDescent="0.25">
      <c r="D6" s="35"/>
      <c r="E6" s="36"/>
      <c r="F6" s="36"/>
      <c r="G6" s="36"/>
      <c r="H6" s="36"/>
      <c r="I6" s="37"/>
      <c r="J6" s="36"/>
      <c r="K6" s="36"/>
      <c r="L6" s="36"/>
      <c r="M6" s="35"/>
      <c r="N6" s="35"/>
      <c r="O6" s="35"/>
      <c r="P6" s="36"/>
      <c r="Q6" s="36"/>
      <c r="R6" s="36"/>
      <c r="S6" s="36"/>
      <c r="T6" s="36"/>
      <c r="Y6" s="40" t="s">
        <v>8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R6" s="40"/>
      <c r="AS6" s="40"/>
      <c r="AT6" s="40"/>
      <c r="AU6" s="40"/>
      <c r="AV6" s="40"/>
      <c r="AW6" s="40"/>
      <c r="BA6" s="15" t="s">
        <v>8</v>
      </c>
      <c r="BE6" s="17"/>
      <c r="BN6" s="48">
        <v>138200000</v>
      </c>
      <c r="CA6" s="15" t="s">
        <v>8</v>
      </c>
      <c r="CD6" s="26"/>
      <c r="CE6" s="26"/>
      <c r="CF6" s="26"/>
      <c r="CL6" s="43"/>
      <c r="CM6" s="43"/>
      <c r="CN6" s="43"/>
      <c r="CO6" s="43"/>
      <c r="CP6" s="43"/>
      <c r="CQ6" s="43"/>
      <c r="CR6" s="43"/>
      <c r="CT6" s="43" t="s">
        <v>8</v>
      </c>
      <c r="DA6" s="44"/>
      <c r="DB6" s="45"/>
      <c r="DN6" s="47"/>
      <c r="DO6" s="47"/>
      <c r="DP6" s="47"/>
      <c r="DQ6" s="47"/>
      <c r="DR6" s="47"/>
      <c r="DS6" s="47"/>
      <c r="DT6" s="47"/>
      <c r="DU6" s="47"/>
      <c r="DV6" s="47"/>
      <c r="DW6" s="43"/>
      <c r="DX6" s="43"/>
    </row>
    <row r="7" spans="1:134" ht="19.5" thickBot="1" x14ac:dyDescent="0.3">
      <c r="A7" s="49"/>
      <c r="B7" s="49"/>
      <c r="C7" s="49"/>
      <c r="D7" s="50"/>
      <c r="E7" s="51"/>
      <c r="F7" s="52"/>
      <c r="G7" s="53"/>
      <c r="H7" s="54" t="s">
        <v>9</v>
      </c>
      <c r="I7" s="36"/>
      <c r="J7" s="51"/>
      <c r="K7" s="53"/>
      <c r="L7" s="54" t="s">
        <v>10</v>
      </c>
      <c r="M7" s="35"/>
      <c r="N7" s="55"/>
      <c r="O7" s="35"/>
      <c r="P7" s="51"/>
      <c r="Q7" s="53"/>
      <c r="R7" s="53"/>
      <c r="S7" s="56"/>
      <c r="T7" s="54" t="s">
        <v>11</v>
      </c>
      <c r="V7" s="55"/>
      <c r="Y7" s="57" t="s">
        <v>12</v>
      </c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9"/>
      <c r="AR7" s="57" t="s">
        <v>13</v>
      </c>
      <c r="AS7" s="58"/>
      <c r="AT7" s="58"/>
      <c r="AU7" s="58"/>
      <c r="AV7" s="58"/>
      <c r="AW7" s="59" t="s">
        <v>8</v>
      </c>
      <c r="BA7" s="60" t="s">
        <v>14</v>
      </c>
      <c r="BB7" s="61"/>
      <c r="BC7" s="61"/>
      <c r="BD7" s="61"/>
      <c r="BE7" s="62"/>
      <c r="BF7" s="61"/>
      <c r="BG7" s="61"/>
      <c r="BH7" s="63"/>
      <c r="BI7" s="63"/>
      <c r="BJ7" s="63"/>
      <c r="BK7" s="63"/>
      <c r="BL7" s="63"/>
      <c r="BM7" s="63"/>
      <c r="BN7" s="64"/>
      <c r="CA7" s="65" t="s">
        <v>15</v>
      </c>
      <c r="CB7" s="66"/>
      <c r="CC7" s="66"/>
      <c r="CD7" s="67"/>
      <c r="CE7" s="67"/>
      <c r="CF7" s="68"/>
      <c r="CG7" s="69"/>
      <c r="CH7" s="70"/>
      <c r="CI7" s="70"/>
      <c r="CJ7" s="70"/>
      <c r="CK7" s="69"/>
      <c r="CL7" s="70"/>
      <c r="CM7" s="70"/>
      <c r="CN7" s="70"/>
      <c r="CO7" s="70"/>
      <c r="CP7" s="70"/>
      <c r="CQ7" s="70"/>
      <c r="CR7" s="70"/>
      <c r="CS7" s="69"/>
      <c r="CT7" s="71"/>
      <c r="CV7" s="72" t="s">
        <v>16</v>
      </c>
      <c r="CW7" s="73"/>
      <c r="CX7" s="74"/>
      <c r="CY7" s="74"/>
      <c r="CZ7" s="75"/>
      <c r="DA7" s="34"/>
      <c r="DB7" s="45"/>
      <c r="DD7" s="45"/>
      <c r="DF7" s="34"/>
      <c r="DG7" s="34"/>
      <c r="DH7" s="34"/>
      <c r="DI7" s="34"/>
      <c r="DN7" s="23"/>
      <c r="DO7" s="23"/>
      <c r="DP7" s="23"/>
      <c r="DQ7" s="23"/>
      <c r="DR7" s="23"/>
      <c r="DS7" s="23"/>
      <c r="DT7" s="23"/>
      <c r="DU7" s="23"/>
      <c r="DV7" s="23"/>
      <c r="DW7" s="43"/>
      <c r="DX7" s="43"/>
      <c r="DY7" s="43"/>
      <c r="EA7" s="23"/>
      <c r="EB7" s="23"/>
      <c r="EC7" s="23"/>
      <c r="ED7" s="23"/>
    </row>
    <row r="8" spans="1:134" ht="75" customHeight="1" thickTop="1" thickBot="1" x14ac:dyDescent="0.3">
      <c r="A8" s="76" t="s">
        <v>17</v>
      </c>
      <c r="B8" s="77" t="s">
        <v>18</v>
      </c>
      <c r="C8" s="78" t="s">
        <v>19</v>
      </c>
      <c r="D8" s="79" t="s">
        <v>20</v>
      </c>
      <c r="E8" s="80" t="s">
        <v>21</v>
      </c>
      <c r="F8" s="80" t="s">
        <v>22</v>
      </c>
      <c r="G8" s="81" t="s">
        <v>23</v>
      </c>
      <c r="H8" s="82" t="s">
        <v>24</v>
      </c>
      <c r="I8" s="83" t="s">
        <v>8</v>
      </c>
      <c r="J8" s="84" t="s">
        <v>25</v>
      </c>
      <c r="K8" s="81" t="s">
        <v>26</v>
      </c>
      <c r="L8" s="82" t="s">
        <v>27</v>
      </c>
      <c r="M8" s="85" t="s">
        <v>8</v>
      </c>
      <c r="N8" s="86" t="s">
        <v>28</v>
      </c>
      <c r="O8" s="85" t="s">
        <v>8</v>
      </c>
      <c r="P8" s="84" t="s">
        <v>29</v>
      </c>
      <c r="Q8" s="87" t="s">
        <v>30</v>
      </c>
      <c r="R8" s="87" t="s">
        <v>31</v>
      </c>
      <c r="S8" s="81" t="s">
        <v>26</v>
      </c>
      <c r="T8" s="82" t="s">
        <v>32</v>
      </c>
      <c r="V8" s="88" t="s">
        <v>33</v>
      </c>
      <c r="Y8" s="89" t="s">
        <v>34</v>
      </c>
      <c r="Z8" s="90" t="s">
        <v>20</v>
      </c>
      <c r="AA8" s="90" t="s">
        <v>35</v>
      </c>
      <c r="AB8" s="90" t="s">
        <v>36</v>
      </c>
      <c r="AC8" s="90" t="s">
        <v>37</v>
      </c>
      <c r="AD8" s="90" t="s">
        <v>38</v>
      </c>
      <c r="AE8" s="90" t="s">
        <v>39</v>
      </c>
      <c r="AF8" s="90" t="s">
        <v>40</v>
      </c>
      <c r="AG8" s="90" t="s">
        <v>41</v>
      </c>
      <c r="AH8" s="90" t="s">
        <v>42</v>
      </c>
      <c r="AI8" s="90" t="s">
        <v>43</v>
      </c>
      <c r="AJ8" s="90" t="s">
        <v>44</v>
      </c>
      <c r="AK8" s="90" t="s">
        <v>45</v>
      </c>
      <c r="AL8" s="90" t="s">
        <v>46</v>
      </c>
      <c r="AM8" s="90" t="s">
        <v>47</v>
      </c>
      <c r="AN8" s="90" t="s">
        <v>48</v>
      </c>
      <c r="AO8" s="90" t="s">
        <v>49</v>
      </c>
      <c r="AP8" s="91" t="s">
        <v>50</v>
      </c>
      <c r="AR8" s="89" t="s">
        <v>17</v>
      </c>
      <c r="AS8" s="90" t="s">
        <v>51</v>
      </c>
      <c r="AT8" s="90" t="s">
        <v>52</v>
      </c>
      <c r="AU8" s="90" t="s">
        <v>53</v>
      </c>
      <c r="AV8" s="90" t="s">
        <v>54</v>
      </c>
      <c r="AW8" s="91" t="s">
        <v>55</v>
      </c>
      <c r="BA8" s="92" t="s">
        <v>17</v>
      </c>
      <c r="BB8" s="93" t="s">
        <v>18</v>
      </c>
      <c r="BC8" s="93" t="s">
        <v>56</v>
      </c>
      <c r="BD8" s="94" t="s">
        <v>57</v>
      </c>
      <c r="BE8" s="95" t="s">
        <v>58</v>
      </c>
      <c r="BF8" s="94" t="s">
        <v>59</v>
      </c>
      <c r="BG8" s="94" t="s">
        <v>60</v>
      </c>
      <c r="BH8" s="94" t="s">
        <v>61</v>
      </c>
      <c r="BI8" s="94" t="s">
        <v>62</v>
      </c>
      <c r="BJ8" s="94" t="s">
        <v>62</v>
      </c>
      <c r="BK8" s="94" t="s">
        <v>62</v>
      </c>
      <c r="BL8" s="94" t="s">
        <v>63</v>
      </c>
      <c r="BM8" s="96" t="s">
        <v>64</v>
      </c>
      <c r="BN8" s="97" t="s">
        <v>65</v>
      </c>
      <c r="CA8" s="98" t="s">
        <v>17</v>
      </c>
      <c r="CB8" s="99" t="s">
        <v>56</v>
      </c>
      <c r="CC8" s="100" t="s">
        <v>66</v>
      </c>
      <c r="CD8" s="100" t="s">
        <v>67</v>
      </c>
      <c r="CE8" s="100" t="s">
        <v>68</v>
      </c>
      <c r="CF8" s="100" t="s">
        <v>69</v>
      </c>
      <c r="CG8" s="101" t="s">
        <v>70</v>
      </c>
      <c r="CH8" s="100" t="s">
        <v>71</v>
      </c>
      <c r="CI8" s="100" t="s">
        <v>72</v>
      </c>
      <c r="CJ8" s="100" t="s">
        <v>73</v>
      </c>
      <c r="CK8" s="101" t="s">
        <v>74</v>
      </c>
      <c r="CL8" s="102" t="s">
        <v>75</v>
      </c>
      <c r="CM8" s="103" t="s">
        <v>8</v>
      </c>
      <c r="CN8" s="102" t="s">
        <v>76</v>
      </c>
      <c r="CO8" s="103" t="s">
        <v>8</v>
      </c>
      <c r="CP8" s="104" t="s">
        <v>77</v>
      </c>
      <c r="CQ8" s="104" t="s">
        <v>78</v>
      </c>
      <c r="CR8" s="104" t="s">
        <v>79</v>
      </c>
      <c r="CS8" s="101" t="s">
        <v>80</v>
      </c>
      <c r="CT8" s="102" t="s">
        <v>81</v>
      </c>
      <c r="CV8" s="105" t="s">
        <v>82</v>
      </c>
      <c r="CW8" s="106" t="s">
        <v>83</v>
      </c>
      <c r="CX8" s="106" t="s">
        <v>84</v>
      </c>
      <c r="CY8" s="106" t="s">
        <v>85</v>
      </c>
      <c r="CZ8" s="107" t="s">
        <v>86</v>
      </c>
      <c r="DA8" s="34"/>
      <c r="DB8" s="108" t="s">
        <v>87</v>
      </c>
      <c r="DC8" s="109" t="s">
        <v>88</v>
      </c>
      <c r="DD8" s="45" t="s">
        <v>8</v>
      </c>
      <c r="DE8" s="110" t="s">
        <v>89</v>
      </c>
      <c r="DF8" s="34"/>
      <c r="DG8" s="34"/>
      <c r="DH8" s="34"/>
      <c r="DI8" s="34"/>
      <c r="DN8" s="23"/>
      <c r="DO8" s="23"/>
      <c r="DP8" s="23"/>
      <c r="DQ8" s="23"/>
      <c r="DR8" s="23"/>
      <c r="DS8" s="23"/>
      <c r="DT8" s="23"/>
      <c r="DU8" s="23"/>
      <c r="DV8" s="23"/>
      <c r="DW8" s="111" t="s">
        <v>87</v>
      </c>
      <c r="DX8" s="112" t="s">
        <v>88</v>
      </c>
      <c r="DY8" s="43" t="s">
        <v>8</v>
      </c>
      <c r="EA8" s="23"/>
      <c r="EB8" s="23"/>
      <c r="EC8" s="23"/>
      <c r="ED8" s="23"/>
    </row>
    <row r="9" spans="1:134" ht="8.4499999999999993" customHeight="1" thickTop="1" x14ac:dyDescent="0.25">
      <c r="A9" s="113"/>
      <c r="B9" s="114"/>
      <c r="C9" s="115"/>
      <c r="D9" s="116"/>
      <c r="E9" s="117"/>
      <c r="F9" s="117"/>
      <c r="G9" s="117"/>
      <c r="H9" s="118"/>
      <c r="I9" s="83"/>
      <c r="J9" s="119"/>
      <c r="K9" s="120"/>
      <c r="L9" s="118"/>
      <c r="M9" s="85"/>
      <c r="N9" s="121"/>
      <c r="O9" s="85"/>
      <c r="P9" s="122"/>
      <c r="Q9" s="123"/>
      <c r="R9" s="123"/>
      <c r="S9" s="120"/>
      <c r="T9" s="118"/>
      <c r="V9" s="124"/>
      <c r="Y9" s="125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R9" s="125"/>
      <c r="AS9" s="126"/>
      <c r="AT9" s="126"/>
      <c r="AU9" s="126"/>
      <c r="AV9" s="126"/>
      <c r="AW9" s="127"/>
      <c r="BA9" s="128"/>
      <c r="BB9" s="129"/>
      <c r="BC9" s="129"/>
      <c r="BD9" s="130"/>
      <c r="BE9" s="131"/>
      <c r="BF9" s="132"/>
      <c r="BG9" s="132"/>
      <c r="BH9" s="132"/>
      <c r="BI9" s="132"/>
      <c r="BJ9" s="132"/>
      <c r="BK9" s="132"/>
      <c r="BL9" s="132"/>
      <c r="BM9" s="133"/>
      <c r="BN9" s="134"/>
      <c r="CA9" s="135"/>
      <c r="CB9" s="136"/>
      <c r="CC9" s="137"/>
      <c r="CD9" s="137"/>
      <c r="CE9" s="137"/>
      <c r="CF9" s="137"/>
      <c r="CG9" s="138"/>
      <c r="CH9" s="137"/>
      <c r="CI9" s="137"/>
      <c r="CJ9" s="137"/>
      <c r="CK9" s="138"/>
      <c r="CL9" s="139"/>
      <c r="CM9" s="103"/>
      <c r="CN9" s="139"/>
      <c r="CO9" s="103"/>
      <c r="CP9" s="140"/>
      <c r="CQ9" s="141"/>
      <c r="CR9" s="141"/>
      <c r="CS9" s="138"/>
      <c r="CT9" s="139"/>
      <c r="CV9" s="142"/>
      <c r="CW9" s="143"/>
      <c r="CX9" s="143"/>
      <c r="CY9" s="143"/>
      <c r="CZ9" s="144"/>
      <c r="DA9" s="34"/>
      <c r="DB9" s="145"/>
      <c r="DC9" s="146"/>
      <c r="DD9" s="45"/>
      <c r="DE9" s="146"/>
      <c r="DF9" s="34" t="s">
        <v>8</v>
      </c>
      <c r="DG9" s="34" t="s">
        <v>8</v>
      </c>
      <c r="DH9" s="34" t="s">
        <v>8</v>
      </c>
      <c r="DI9" s="34"/>
      <c r="DN9" s="23"/>
      <c r="DO9" s="23"/>
      <c r="DP9" s="23"/>
      <c r="DQ9" s="23"/>
      <c r="DR9" s="23"/>
      <c r="DS9" s="23"/>
      <c r="DT9" s="23"/>
      <c r="DU9" s="23"/>
      <c r="DV9" s="23"/>
      <c r="DW9" s="147"/>
      <c r="DX9" s="148"/>
      <c r="DY9" s="43" t="s">
        <v>8</v>
      </c>
      <c r="EA9" s="23"/>
      <c r="EB9" s="23"/>
      <c r="EC9" s="23"/>
      <c r="ED9" s="23"/>
    </row>
    <row r="10" spans="1:134" s="39" customFormat="1" ht="12" x14ac:dyDescent="0.2">
      <c r="A10" s="149">
        <v>1</v>
      </c>
      <c r="B10" s="150">
        <v>1</v>
      </c>
      <c r="C10" s="151" t="s">
        <v>90</v>
      </c>
      <c r="D10" s="152">
        <f>Z10</f>
        <v>30.123936048081475</v>
      </c>
      <c r="E10" s="153">
        <f>AH10+CD10</f>
        <v>412143</v>
      </c>
      <c r="F10" s="153">
        <f>AI10+CE10</f>
        <v>0</v>
      </c>
      <c r="G10" s="153">
        <f>AJ10+CF10</f>
        <v>28245</v>
      </c>
      <c r="H10" s="154">
        <f>SUM(E10:G10)</f>
        <v>440388</v>
      </c>
      <c r="I10" s="155"/>
      <c r="J10" s="156">
        <f>G10</f>
        <v>28245</v>
      </c>
      <c r="K10" s="157">
        <f>IF(BN10="",BM10,BN10)</f>
        <v>55103</v>
      </c>
      <c r="L10" s="158">
        <f t="shared" ref="L10:L73" si="0">SUM(J10:K10)</f>
        <v>83348</v>
      </c>
      <c r="M10" s="155"/>
      <c r="N10" s="159">
        <f t="shared" ref="N10:N73" si="1">H10-L10</f>
        <v>357040</v>
      </c>
      <c r="O10" s="155"/>
      <c r="P10" s="160">
        <f t="shared" ref="P10:P73" si="2">AJ10+AN10+CF10+CJ10</f>
        <v>28245</v>
      </c>
      <c r="Q10" s="153">
        <f t="shared" ref="Q10:Q73" si="3">AO10+CK10</f>
        <v>0</v>
      </c>
      <c r="R10" s="153">
        <f t="shared" ref="R10:R73" si="4">AN10+CJ10</f>
        <v>0</v>
      </c>
      <c r="S10" s="153">
        <f t="shared" ref="S10:S73" si="5">K10</f>
        <v>55103</v>
      </c>
      <c r="T10" s="154">
        <f t="shared" ref="T10:T73" si="6">SUM(P10:S10)-(R10*2)</f>
        <v>83348</v>
      </c>
      <c r="U10" s="155"/>
      <c r="V10" s="159">
        <f t="shared" ref="V10:V73" si="7">AJ10+AO10+BM10+CF10+CK10</f>
        <v>94715.6</v>
      </c>
      <c r="Y10" s="161">
        <v>1</v>
      </c>
      <c r="Z10" s="162">
        <v>30.123936048081475</v>
      </c>
      <c r="AA10" s="162">
        <v>0</v>
      </c>
      <c r="AB10" s="162"/>
      <c r="AC10" s="162"/>
      <c r="AD10" s="162">
        <v>0</v>
      </c>
      <c r="AE10" s="163">
        <v>412143</v>
      </c>
      <c r="AF10" s="163">
        <v>0</v>
      </c>
      <c r="AG10" s="163">
        <v>0</v>
      </c>
      <c r="AH10" s="163">
        <v>412143</v>
      </c>
      <c r="AI10" s="163">
        <v>0</v>
      </c>
      <c r="AJ10" s="163">
        <v>28245</v>
      </c>
      <c r="AK10" s="163">
        <v>440388</v>
      </c>
      <c r="AL10" s="163">
        <v>0</v>
      </c>
      <c r="AM10" s="163">
        <v>0</v>
      </c>
      <c r="AN10" s="163">
        <v>0</v>
      </c>
      <c r="AO10" s="163">
        <v>0</v>
      </c>
      <c r="AP10" s="164">
        <v>440388</v>
      </c>
      <c r="AR10" s="161">
        <f>Y10</f>
        <v>1</v>
      </c>
      <c r="AS10" s="162">
        <f>AD10</f>
        <v>0</v>
      </c>
      <c r="AT10" s="163">
        <f>AL10</f>
        <v>0</v>
      </c>
      <c r="AU10" s="163">
        <f>AM10</f>
        <v>0</v>
      </c>
      <c r="AV10" s="163">
        <f>AN10</f>
        <v>0</v>
      </c>
      <c r="AW10" s="164">
        <f>SUM(AT10:AV10)</f>
        <v>0</v>
      </c>
      <c r="BA10" s="161">
        <v>1</v>
      </c>
      <c r="BB10" s="150">
        <v>1</v>
      </c>
      <c r="BC10" s="151" t="s">
        <v>90</v>
      </c>
      <c r="BD10" s="165">
        <f>AH10+CD10</f>
        <v>412143</v>
      </c>
      <c r="BE10" s="166">
        <v>357040</v>
      </c>
      <c r="BF10" s="155">
        <f>IF(BE10&lt;0,BD10,IF(BD10-BE10&gt;0,BD10-BE10,0))</f>
        <v>55103</v>
      </c>
      <c r="BG10" s="155">
        <v>0</v>
      </c>
      <c r="BH10" s="155">
        <v>11367.6</v>
      </c>
      <c r="BI10" s="155"/>
      <c r="BJ10" s="155"/>
      <c r="BK10" s="155"/>
      <c r="BL10" s="167">
        <f>CT10</f>
        <v>0</v>
      </c>
      <c r="BM10" s="166">
        <f>SUM(BF10:BK10)+BL10</f>
        <v>66470.600000000006</v>
      </c>
      <c r="BN10" s="168">
        <f>(BF10+BL10)*BF$5+BG10*BG$5+BH10*BH$5</f>
        <v>55103</v>
      </c>
      <c r="BZ10" s="155"/>
      <c r="CA10" s="161">
        <v>1</v>
      </c>
      <c r="CB10" s="151" t="s">
        <v>90</v>
      </c>
      <c r="CC10" s="153"/>
      <c r="CD10" s="153"/>
      <c r="CE10" s="153"/>
      <c r="CF10" s="153"/>
      <c r="CG10" s="169">
        <f>SUM(CD10:CF10)</f>
        <v>0</v>
      </c>
      <c r="CH10" s="153"/>
      <c r="CI10" s="153"/>
      <c r="CJ10" s="153"/>
      <c r="CK10" s="169">
        <f>SUM(CH10:CJ10)</f>
        <v>0</v>
      </c>
      <c r="CL10" s="170">
        <f t="shared" ref="CL10:CL73" si="8">CK10+CG10</f>
        <v>0</v>
      </c>
      <c r="CM10" s="155"/>
      <c r="CN10" s="170">
        <f t="shared" ref="CN10:CN73" si="9">CJ10+CF10</f>
        <v>0</v>
      </c>
      <c r="CO10" s="155"/>
      <c r="CP10" s="160">
        <f t="shared" ref="CP10:CP73" si="10">BF10</f>
        <v>55103</v>
      </c>
      <c r="CQ10" s="153">
        <f t="shared" ref="CQ10:CQ73" si="11">IF(BE10&lt;0,AH10,IF((AH10-BE10)&gt;0,AH10-BE10,0))</f>
        <v>55103</v>
      </c>
      <c r="CR10" s="153">
        <f>CP10-CQ10</f>
        <v>0</v>
      </c>
      <c r="CS10" s="169"/>
      <c r="CT10" s="170">
        <f>IF(AND(CR10&lt;0,CS10&lt;0),      IF(CR10&lt;CS10,    0,   CS10-CR10),    IF(AND(CR10&gt;0,CS10&gt;0),     IF(OR(CS10&gt;CR10,CS10=CR10    ),      CS10-CR10,    0), CS10))</f>
        <v>0</v>
      </c>
      <c r="CU10" s="155"/>
      <c r="CV10" s="171"/>
      <c r="CW10" s="172"/>
      <c r="CX10" s="172"/>
      <c r="CY10" s="172"/>
      <c r="CZ10" s="169"/>
      <c r="DA10" s="173"/>
      <c r="DB10" s="174"/>
      <c r="DC10" s="174">
        <f t="shared" ref="DC10:DC73" si="12">DE10-A10</f>
        <v>-1</v>
      </c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</row>
    <row r="11" spans="1:134" s="39" customFormat="1" ht="12" x14ac:dyDescent="0.2">
      <c r="A11" s="149">
        <v>2</v>
      </c>
      <c r="B11" s="150">
        <v>2</v>
      </c>
      <c r="C11" s="151" t="s">
        <v>91</v>
      </c>
      <c r="D11" s="152">
        <f t="shared" ref="D11:D74" si="13">Z11</f>
        <v>0</v>
      </c>
      <c r="E11" s="153">
        <f t="shared" ref="E11:G74" si="14">AH11+CD11</f>
        <v>0</v>
      </c>
      <c r="F11" s="153">
        <f t="shared" si="14"/>
        <v>0</v>
      </c>
      <c r="G11" s="153">
        <f t="shared" si="14"/>
        <v>0</v>
      </c>
      <c r="H11" s="154">
        <f t="shared" ref="H11:H74" si="15">SUM(E11:G11)</f>
        <v>0</v>
      </c>
      <c r="I11" s="155"/>
      <c r="J11" s="156">
        <f t="shared" ref="J11:J74" si="16">G11</f>
        <v>0</v>
      </c>
      <c r="K11" s="157">
        <f t="shared" ref="K11:K74" si="17">IF(BN11="",BM11,BN11)</f>
        <v>0</v>
      </c>
      <c r="L11" s="158">
        <f t="shared" si="0"/>
        <v>0</v>
      </c>
      <c r="M11" s="155"/>
      <c r="N11" s="159">
        <f t="shared" si="1"/>
        <v>0</v>
      </c>
      <c r="O11" s="155"/>
      <c r="P11" s="160">
        <f t="shared" si="2"/>
        <v>0</v>
      </c>
      <c r="Q11" s="153">
        <f t="shared" si="3"/>
        <v>0</v>
      </c>
      <c r="R11" s="153">
        <f t="shared" si="4"/>
        <v>0</v>
      </c>
      <c r="S11" s="153">
        <f t="shared" si="5"/>
        <v>0</v>
      </c>
      <c r="T11" s="154">
        <f t="shared" si="6"/>
        <v>0</v>
      </c>
      <c r="U11" s="155"/>
      <c r="V11" s="159">
        <f t="shared" si="7"/>
        <v>0</v>
      </c>
      <c r="Y11" s="161">
        <v>2</v>
      </c>
      <c r="Z11" s="162"/>
      <c r="AA11" s="162"/>
      <c r="AB11" s="162"/>
      <c r="AC11" s="162"/>
      <c r="AD11" s="162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4"/>
      <c r="AR11" s="161">
        <v>2</v>
      </c>
      <c r="AS11" s="162">
        <v>0</v>
      </c>
      <c r="AT11" s="163">
        <v>0</v>
      </c>
      <c r="AU11" s="163">
        <v>0</v>
      </c>
      <c r="AV11" s="163">
        <v>0</v>
      </c>
      <c r="AW11" s="164">
        <v>0</v>
      </c>
      <c r="BA11" s="161">
        <v>2</v>
      </c>
      <c r="BB11" s="150">
        <v>2</v>
      </c>
      <c r="BC11" s="151" t="s">
        <v>91</v>
      </c>
      <c r="BD11" s="165">
        <f t="shared" ref="BD11:BD74" si="18">AH11+CD11</f>
        <v>0</v>
      </c>
      <c r="BE11" s="166">
        <v>0</v>
      </c>
      <c r="BF11" s="155">
        <f t="shared" ref="BF11:BF74" si="19">IF(BE11&lt;0,BD11,IF(BD11-BE11&gt;0,BD11-BE11,0))</f>
        <v>0</v>
      </c>
      <c r="BG11" s="155">
        <v>0</v>
      </c>
      <c r="BH11" s="155">
        <v>0</v>
      </c>
      <c r="BI11" s="155"/>
      <c r="BJ11" s="155"/>
      <c r="BK11" s="155"/>
      <c r="BL11" s="155">
        <f t="shared" ref="BL11:BL74" si="20">CT11</f>
        <v>0</v>
      </c>
      <c r="BM11" s="166">
        <f t="shared" ref="BM11:BM74" si="21">SUM(BF11:BK11)+BL11</f>
        <v>0</v>
      </c>
      <c r="BN11" s="168">
        <f t="shared" ref="BN11:BN74" si="22">(BF11+BL11)*BF$5+BG11*BG$5+BH11*BH$5</f>
        <v>0</v>
      </c>
      <c r="BZ11" s="155"/>
      <c r="CA11" s="161">
        <v>2</v>
      </c>
      <c r="CB11" s="151" t="s">
        <v>91</v>
      </c>
      <c r="CC11" s="153"/>
      <c r="CD11" s="153"/>
      <c r="CE11" s="153"/>
      <c r="CF11" s="153"/>
      <c r="CG11" s="169">
        <f t="shared" ref="CG11:CG74" si="23">SUM(CD11:CF11)</f>
        <v>0</v>
      </c>
      <c r="CH11" s="153"/>
      <c r="CI11" s="153"/>
      <c r="CJ11" s="153"/>
      <c r="CK11" s="169">
        <f t="shared" ref="CK11:CK74" si="24">SUM(CH11:CJ11)</f>
        <v>0</v>
      </c>
      <c r="CL11" s="170">
        <f t="shared" si="8"/>
        <v>0</v>
      </c>
      <c r="CM11" s="155"/>
      <c r="CN11" s="170">
        <f t="shared" si="9"/>
        <v>0</v>
      </c>
      <c r="CO11" s="155"/>
      <c r="CP11" s="160">
        <f t="shared" si="10"/>
        <v>0</v>
      </c>
      <c r="CQ11" s="153">
        <f t="shared" si="11"/>
        <v>0</v>
      </c>
      <c r="CR11" s="153">
        <f t="shared" ref="CR11:CR74" si="25">CP11-CQ11</f>
        <v>0</v>
      </c>
      <c r="CS11" s="169"/>
      <c r="CT11" s="170">
        <f t="shared" ref="CT11:CT74" si="26">IF(AND(CR11&lt;0,CS11&lt;0),      IF(CR11&lt;CS11,    0,   CS11-CR11),    IF(AND(CR11&gt;0,CS11&gt;0),     IF(OR(CS11&gt;CR11,CS11=CR11    ),      CS11-CR11,    0), CS11))</f>
        <v>0</v>
      </c>
      <c r="CU11" s="155"/>
      <c r="CV11" s="171"/>
      <c r="CW11" s="172"/>
      <c r="CX11" s="172"/>
      <c r="CY11" s="172"/>
      <c r="CZ11" s="169"/>
      <c r="DA11" s="173"/>
      <c r="DB11" s="174" t="s">
        <v>92</v>
      </c>
      <c r="DC11" s="174">
        <f t="shared" si="12"/>
        <v>-2</v>
      </c>
      <c r="DD11" s="173"/>
      <c r="DE11" s="173"/>
      <c r="DF11" s="173"/>
      <c r="DG11" s="173"/>
      <c r="DH11" s="175"/>
      <c r="DI11" s="173"/>
      <c r="DJ11" s="173"/>
      <c r="DK11" s="173"/>
      <c r="DL11" s="173"/>
      <c r="DM11" s="173"/>
    </row>
    <row r="12" spans="1:134" s="39" customFormat="1" ht="12" x14ac:dyDescent="0.2">
      <c r="A12" s="149">
        <v>3</v>
      </c>
      <c r="B12" s="150">
        <v>3</v>
      </c>
      <c r="C12" s="151" t="s">
        <v>93</v>
      </c>
      <c r="D12" s="152">
        <f t="shared" si="13"/>
        <v>4.4226162968064262</v>
      </c>
      <c r="E12" s="153">
        <f t="shared" si="14"/>
        <v>52884</v>
      </c>
      <c r="F12" s="153">
        <f t="shared" si="14"/>
        <v>0</v>
      </c>
      <c r="G12" s="153">
        <f t="shared" si="14"/>
        <v>4143</v>
      </c>
      <c r="H12" s="154">
        <f t="shared" si="15"/>
        <v>57027</v>
      </c>
      <c r="I12" s="155"/>
      <c r="J12" s="156">
        <f t="shared" si="16"/>
        <v>4143</v>
      </c>
      <c r="K12" s="157">
        <f t="shared" si="17"/>
        <v>7551.2578187789577</v>
      </c>
      <c r="L12" s="158">
        <f t="shared" si="0"/>
        <v>11694.257818778959</v>
      </c>
      <c r="M12" s="155"/>
      <c r="N12" s="159">
        <f t="shared" si="1"/>
        <v>45332.742181221038</v>
      </c>
      <c r="O12" s="155"/>
      <c r="P12" s="160">
        <f t="shared" si="2"/>
        <v>4143</v>
      </c>
      <c r="Q12" s="153">
        <f t="shared" si="3"/>
        <v>0</v>
      </c>
      <c r="R12" s="153">
        <f t="shared" si="4"/>
        <v>0</v>
      </c>
      <c r="S12" s="153">
        <f t="shared" si="5"/>
        <v>7551.2578187789577</v>
      </c>
      <c r="T12" s="154">
        <f t="shared" si="6"/>
        <v>11694.257818778959</v>
      </c>
      <c r="U12" s="155"/>
      <c r="V12" s="159">
        <f t="shared" si="7"/>
        <v>32324.199999999997</v>
      </c>
      <c r="Y12" s="161">
        <v>3</v>
      </c>
      <c r="Z12" s="162">
        <v>4.4226162968064262</v>
      </c>
      <c r="AA12" s="162">
        <v>0</v>
      </c>
      <c r="AB12" s="162"/>
      <c r="AC12" s="162"/>
      <c r="AD12" s="162">
        <v>0</v>
      </c>
      <c r="AE12" s="163">
        <v>52884</v>
      </c>
      <c r="AF12" s="163">
        <v>0</v>
      </c>
      <c r="AG12" s="163">
        <v>0</v>
      </c>
      <c r="AH12" s="163">
        <v>52884</v>
      </c>
      <c r="AI12" s="163">
        <v>0</v>
      </c>
      <c r="AJ12" s="163">
        <v>4143</v>
      </c>
      <c r="AK12" s="163">
        <v>57027</v>
      </c>
      <c r="AL12" s="163">
        <v>0</v>
      </c>
      <c r="AM12" s="163">
        <v>0</v>
      </c>
      <c r="AN12" s="163">
        <v>0</v>
      </c>
      <c r="AO12" s="163">
        <v>0</v>
      </c>
      <c r="AP12" s="164">
        <v>57027</v>
      </c>
      <c r="AR12" s="161">
        <v>3</v>
      </c>
      <c r="AS12" s="162">
        <v>0</v>
      </c>
      <c r="AT12" s="163">
        <v>0</v>
      </c>
      <c r="AU12" s="163">
        <v>0</v>
      </c>
      <c r="AV12" s="163">
        <v>0</v>
      </c>
      <c r="AW12" s="164">
        <v>0</v>
      </c>
      <c r="BA12" s="161">
        <v>3</v>
      </c>
      <c r="BB12" s="150">
        <v>3</v>
      </c>
      <c r="BC12" s="151" t="s">
        <v>93</v>
      </c>
      <c r="BD12" s="165">
        <f t="shared" si="18"/>
        <v>52884</v>
      </c>
      <c r="BE12" s="166">
        <v>48874</v>
      </c>
      <c r="BF12" s="155">
        <f t="shared" si="19"/>
        <v>4010</v>
      </c>
      <c r="BG12" s="155">
        <v>15249.599999999999</v>
      </c>
      <c r="BH12" s="155">
        <v>8921.6</v>
      </c>
      <c r="BI12" s="155"/>
      <c r="BJ12" s="155"/>
      <c r="BK12" s="155"/>
      <c r="BL12" s="155">
        <f t="shared" si="20"/>
        <v>0</v>
      </c>
      <c r="BM12" s="166">
        <f t="shared" si="21"/>
        <v>28181.199999999997</v>
      </c>
      <c r="BN12" s="168">
        <f t="shared" si="22"/>
        <v>7551.2578187789577</v>
      </c>
      <c r="BZ12" s="155"/>
      <c r="CA12" s="161">
        <v>3</v>
      </c>
      <c r="CB12" s="151" t="s">
        <v>93</v>
      </c>
      <c r="CC12" s="153"/>
      <c r="CD12" s="153"/>
      <c r="CE12" s="153"/>
      <c r="CF12" s="153"/>
      <c r="CG12" s="169">
        <f t="shared" si="23"/>
        <v>0</v>
      </c>
      <c r="CH12" s="153"/>
      <c r="CI12" s="153"/>
      <c r="CJ12" s="153"/>
      <c r="CK12" s="169">
        <f t="shared" si="24"/>
        <v>0</v>
      </c>
      <c r="CL12" s="170">
        <f t="shared" si="8"/>
        <v>0</v>
      </c>
      <c r="CM12" s="155"/>
      <c r="CN12" s="170">
        <f t="shared" si="9"/>
        <v>0</v>
      </c>
      <c r="CO12" s="155"/>
      <c r="CP12" s="160">
        <f t="shared" si="10"/>
        <v>4010</v>
      </c>
      <c r="CQ12" s="153">
        <f t="shared" si="11"/>
        <v>4010</v>
      </c>
      <c r="CR12" s="153">
        <f t="shared" si="25"/>
        <v>0</v>
      </c>
      <c r="CS12" s="169"/>
      <c r="CT12" s="170">
        <f t="shared" si="26"/>
        <v>0</v>
      </c>
      <c r="CU12" s="155"/>
      <c r="CV12" s="171"/>
      <c r="CW12" s="172"/>
      <c r="CX12" s="172"/>
      <c r="CY12" s="172"/>
      <c r="CZ12" s="169"/>
      <c r="DA12" s="173"/>
      <c r="DB12" s="174"/>
      <c r="DC12" s="174">
        <f t="shared" si="12"/>
        <v>-3</v>
      </c>
      <c r="DD12" s="173"/>
      <c r="DE12" s="173"/>
      <c r="DF12" s="173"/>
      <c r="DG12" s="173"/>
      <c r="DH12" s="175"/>
      <c r="DI12" s="173"/>
      <c r="DJ12" s="173"/>
      <c r="DK12" s="173"/>
      <c r="DL12" s="173"/>
      <c r="DM12" s="173"/>
    </row>
    <row r="13" spans="1:134" s="39" customFormat="1" ht="12" x14ac:dyDescent="0.2">
      <c r="A13" s="149">
        <v>4</v>
      </c>
      <c r="B13" s="150">
        <v>4</v>
      </c>
      <c r="C13" s="151" t="s">
        <v>94</v>
      </c>
      <c r="D13" s="152">
        <f t="shared" si="13"/>
        <v>0</v>
      </c>
      <c r="E13" s="153">
        <f t="shared" si="14"/>
        <v>0</v>
      </c>
      <c r="F13" s="153">
        <f t="shared" si="14"/>
        <v>0</v>
      </c>
      <c r="G13" s="153">
        <f t="shared" si="14"/>
        <v>0</v>
      </c>
      <c r="H13" s="154">
        <f t="shared" si="15"/>
        <v>0</v>
      </c>
      <c r="I13" s="155"/>
      <c r="J13" s="156">
        <f t="shared" si="16"/>
        <v>0</v>
      </c>
      <c r="K13" s="157">
        <f t="shared" si="17"/>
        <v>0</v>
      </c>
      <c r="L13" s="158">
        <f t="shared" si="0"/>
        <v>0</v>
      </c>
      <c r="M13" s="155"/>
      <c r="N13" s="159">
        <f t="shared" si="1"/>
        <v>0</v>
      </c>
      <c r="O13" s="155"/>
      <c r="P13" s="160">
        <f t="shared" si="2"/>
        <v>0</v>
      </c>
      <c r="Q13" s="153">
        <f t="shared" si="3"/>
        <v>0</v>
      </c>
      <c r="R13" s="153">
        <f t="shared" si="4"/>
        <v>0</v>
      </c>
      <c r="S13" s="153">
        <f t="shared" si="5"/>
        <v>0</v>
      </c>
      <c r="T13" s="154">
        <f t="shared" si="6"/>
        <v>0</v>
      </c>
      <c r="U13" s="155"/>
      <c r="V13" s="159">
        <f t="shared" si="7"/>
        <v>0</v>
      </c>
      <c r="Y13" s="161">
        <v>4</v>
      </c>
      <c r="Z13" s="162"/>
      <c r="AA13" s="162"/>
      <c r="AB13" s="162"/>
      <c r="AC13" s="162"/>
      <c r="AD13" s="162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4"/>
      <c r="AR13" s="161">
        <v>4</v>
      </c>
      <c r="AS13" s="162">
        <v>0</v>
      </c>
      <c r="AT13" s="163">
        <v>0</v>
      </c>
      <c r="AU13" s="163">
        <v>0</v>
      </c>
      <c r="AV13" s="163">
        <v>0</v>
      </c>
      <c r="AW13" s="164">
        <v>0</v>
      </c>
      <c r="BA13" s="161">
        <v>4</v>
      </c>
      <c r="BB13" s="150">
        <v>4</v>
      </c>
      <c r="BC13" s="151" t="s">
        <v>94</v>
      </c>
      <c r="BD13" s="165">
        <f t="shared" si="18"/>
        <v>0</v>
      </c>
      <c r="BE13" s="166">
        <v>0</v>
      </c>
      <c r="BF13" s="155">
        <f t="shared" si="19"/>
        <v>0</v>
      </c>
      <c r="BG13" s="155">
        <v>0</v>
      </c>
      <c r="BH13" s="155">
        <v>0</v>
      </c>
      <c r="BI13" s="155"/>
      <c r="BJ13" s="155"/>
      <c r="BK13" s="155"/>
      <c r="BL13" s="155">
        <f t="shared" si="20"/>
        <v>0</v>
      </c>
      <c r="BM13" s="166">
        <f t="shared" si="21"/>
        <v>0</v>
      </c>
      <c r="BN13" s="168">
        <f t="shared" si="22"/>
        <v>0</v>
      </c>
      <c r="BZ13" s="155"/>
      <c r="CA13" s="161">
        <v>4</v>
      </c>
      <c r="CB13" s="151" t="s">
        <v>94</v>
      </c>
      <c r="CC13" s="153"/>
      <c r="CD13" s="153"/>
      <c r="CE13" s="153"/>
      <c r="CF13" s="153"/>
      <c r="CG13" s="169">
        <f t="shared" si="23"/>
        <v>0</v>
      </c>
      <c r="CH13" s="153"/>
      <c r="CI13" s="153"/>
      <c r="CJ13" s="153"/>
      <c r="CK13" s="169">
        <f t="shared" si="24"/>
        <v>0</v>
      </c>
      <c r="CL13" s="170">
        <f t="shared" si="8"/>
        <v>0</v>
      </c>
      <c r="CM13" s="155"/>
      <c r="CN13" s="170">
        <f t="shared" si="9"/>
        <v>0</v>
      </c>
      <c r="CO13" s="155"/>
      <c r="CP13" s="160">
        <f t="shared" si="10"/>
        <v>0</v>
      </c>
      <c r="CQ13" s="153">
        <f t="shared" si="11"/>
        <v>0</v>
      </c>
      <c r="CR13" s="153">
        <f t="shared" si="25"/>
        <v>0</v>
      </c>
      <c r="CS13" s="169"/>
      <c r="CT13" s="170">
        <f t="shared" si="26"/>
        <v>0</v>
      </c>
      <c r="CU13" s="155"/>
      <c r="CV13" s="171"/>
      <c r="CW13" s="172"/>
      <c r="CX13" s="172"/>
      <c r="CY13" s="172"/>
      <c r="CZ13" s="169"/>
      <c r="DA13" s="173"/>
      <c r="DB13" s="174"/>
      <c r="DC13" s="174">
        <f t="shared" si="12"/>
        <v>-4</v>
      </c>
      <c r="DD13" s="173"/>
      <c r="DE13" s="173"/>
      <c r="DF13" s="173"/>
      <c r="DG13" s="173"/>
      <c r="DH13" s="175"/>
      <c r="DI13" s="173"/>
      <c r="DJ13" s="173"/>
      <c r="DK13" s="173"/>
      <c r="DL13" s="173"/>
      <c r="DM13" s="173"/>
    </row>
    <row r="14" spans="1:134" s="39" customFormat="1" ht="12" x14ac:dyDescent="0.2">
      <c r="A14" s="149">
        <v>5</v>
      </c>
      <c r="B14" s="150">
        <v>5</v>
      </c>
      <c r="C14" s="151" t="s">
        <v>95</v>
      </c>
      <c r="D14" s="152">
        <f t="shared" si="13"/>
        <v>67.312543005089097</v>
      </c>
      <c r="E14" s="153">
        <f t="shared" si="14"/>
        <v>1081846</v>
      </c>
      <c r="F14" s="153">
        <f t="shared" si="14"/>
        <v>0</v>
      </c>
      <c r="G14" s="153">
        <f t="shared" si="14"/>
        <v>63114</v>
      </c>
      <c r="H14" s="154">
        <f t="shared" si="15"/>
        <v>1144960</v>
      </c>
      <c r="I14" s="155"/>
      <c r="J14" s="156">
        <f t="shared" si="16"/>
        <v>63114</v>
      </c>
      <c r="K14" s="157">
        <f t="shared" si="17"/>
        <v>317714.37556437647</v>
      </c>
      <c r="L14" s="158">
        <f t="shared" si="0"/>
        <v>380828.37556437647</v>
      </c>
      <c r="M14" s="155"/>
      <c r="N14" s="159">
        <f t="shared" si="1"/>
        <v>764131.62443562353</v>
      </c>
      <c r="O14" s="155"/>
      <c r="P14" s="160">
        <f t="shared" si="2"/>
        <v>63114</v>
      </c>
      <c r="Q14" s="153">
        <f t="shared" si="3"/>
        <v>0</v>
      </c>
      <c r="R14" s="153">
        <f t="shared" si="4"/>
        <v>0</v>
      </c>
      <c r="S14" s="153">
        <f t="shared" si="5"/>
        <v>317714.37556437647</v>
      </c>
      <c r="T14" s="154">
        <f t="shared" si="6"/>
        <v>380828.37556437647</v>
      </c>
      <c r="U14" s="155"/>
      <c r="V14" s="159">
        <f t="shared" si="7"/>
        <v>602991.19999999995</v>
      </c>
      <c r="Y14" s="161">
        <v>5</v>
      </c>
      <c r="Z14" s="162">
        <v>67.312543005089097</v>
      </c>
      <c r="AA14" s="162">
        <v>0</v>
      </c>
      <c r="AB14" s="162"/>
      <c r="AC14" s="162"/>
      <c r="AD14" s="162">
        <v>0</v>
      </c>
      <c r="AE14" s="163">
        <v>1081846</v>
      </c>
      <c r="AF14" s="163">
        <v>0</v>
      </c>
      <c r="AG14" s="163">
        <v>0</v>
      </c>
      <c r="AH14" s="163">
        <v>1081846</v>
      </c>
      <c r="AI14" s="163">
        <v>0</v>
      </c>
      <c r="AJ14" s="163">
        <v>63114</v>
      </c>
      <c r="AK14" s="163">
        <v>1144960</v>
      </c>
      <c r="AL14" s="163">
        <v>0</v>
      </c>
      <c r="AM14" s="163">
        <v>0</v>
      </c>
      <c r="AN14" s="163">
        <v>0</v>
      </c>
      <c r="AO14" s="163">
        <v>0</v>
      </c>
      <c r="AP14" s="164">
        <v>1144960</v>
      </c>
      <c r="AR14" s="161">
        <v>5</v>
      </c>
      <c r="AS14" s="162">
        <v>0</v>
      </c>
      <c r="AT14" s="163">
        <v>0</v>
      </c>
      <c r="AU14" s="163">
        <v>0</v>
      </c>
      <c r="AV14" s="163">
        <v>0</v>
      </c>
      <c r="AW14" s="164">
        <v>0</v>
      </c>
      <c r="BA14" s="161">
        <v>5</v>
      </c>
      <c r="BB14" s="150">
        <v>5</v>
      </c>
      <c r="BC14" s="151" t="s">
        <v>95</v>
      </c>
      <c r="BD14" s="165">
        <f t="shared" si="18"/>
        <v>1081846</v>
      </c>
      <c r="BE14" s="166">
        <v>777837</v>
      </c>
      <c r="BF14" s="155">
        <f t="shared" si="19"/>
        <v>304009</v>
      </c>
      <c r="BG14" s="155">
        <v>59019</v>
      </c>
      <c r="BH14" s="155">
        <v>176849.2</v>
      </c>
      <c r="BI14" s="155"/>
      <c r="BJ14" s="155"/>
      <c r="BK14" s="155"/>
      <c r="BL14" s="155">
        <f t="shared" si="20"/>
        <v>0</v>
      </c>
      <c r="BM14" s="166">
        <f t="shared" si="21"/>
        <v>539877.19999999995</v>
      </c>
      <c r="BN14" s="168">
        <f t="shared" si="22"/>
        <v>317714.37556437647</v>
      </c>
      <c r="BZ14" s="155"/>
      <c r="CA14" s="161">
        <v>5</v>
      </c>
      <c r="CB14" s="151" t="s">
        <v>95</v>
      </c>
      <c r="CC14" s="153"/>
      <c r="CD14" s="153"/>
      <c r="CE14" s="153"/>
      <c r="CF14" s="153"/>
      <c r="CG14" s="169">
        <f t="shared" si="23"/>
        <v>0</v>
      </c>
      <c r="CH14" s="153"/>
      <c r="CI14" s="153"/>
      <c r="CJ14" s="153"/>
      <c r="CK14" s="169">
        <f t="shared" si="24"/>
        <v>0</v>
      </c>
      <c r="CL14" s="170">
        <f t="shared" si="8"/>
        <v>0</v>
      </c>
      <c r="CM14" s="155"/>
      <c r="CN14" s="170">
        <f t="shared" si="9"/>
        <v>0</v>
      </c>
      <c r="CO14" s="155"/>
      <c r="CP14" s="160">
        <f t="shared" si="10"/>
        <v>304009</v>
      </c>
      <c r="CQ14" s="153">
        <f t="shared" si="11"/>
        <v>304009</v>
      </c>
      <c r="CR14" s="153">
        <f t="shared" si="25"/>
        <v>0</v>
      </c>
      <c r="CS14" s="169"/>
      <c r="CT14" s="170">
        <f t="shared" si="26"/>
        <v>0</v>
      </c>
      <c r="CU14" s="155"/>
      <c r="CV14" s="171"/>
      <c r="CW14" s="172"/>
      <c r="CX14" s="172"/>
      <c r="CY14" s="172"/>
      <c r="CZ14" s="169"/>
      <c r="DA14" s="173"/>
      <c r="DB14" s="174"/>
      <c r="DC14" s="174">
        <f t="shared" si="12"/>
        <v>-5</v>
      </c>
      <c r="DD14" s="173"/>
      <c r="DE14" s="173"/>
      <c r="DF14" s="173"/>
      <c r="DG14" s="173"/>
      <c r="DH14" s="175"/>
      <c r="DI14" s="173"/>
      <c r="DJ14" s="173"/>
      <c r="DK14" s="173"/>
      <c r="DL14" s="173"/>
      <c r="DM14" s="173"/>
    </row>
    <row r="15" spans="1:134" s="39" customFormat="1" ht="12" x14ac:dyDescent="0.2">
      <c r="A15" s="149">
        <v>6</v>
      </c>
      <c r="B15" s="150">
        <v>6</v>
      </c>
      <c r="C15" s="151" t="s">
        <v>96</v>
      </c>
      <c r="D15" s="152">
        <f t="shared" si="13"/>
        <v>0</v>
      </c>
      <c r="E15" s="153">
        <f t="shared" si="14"/>
        <v>0</v>
      </c>
      <c r="F15" s="153">
        <f t="shared" si="14"/>
        <v>0</v>
      </c>
      <c r="G15" s="153">
        <f t="shared" si="14"/>
        <v>0</v>
      </c>
      <c r="H15" s="154">
        <f t="shared" si="15"/>
        <v>0</v>
      </c>
      <c r="I15" s="155"/>
      <c r="J15" s="156">
        <f t="shared" si="16"/>
        <v>0</v>
      </c>
      <c r="K15" s="157">
        <f t="shared" si="17"/>
        <v>0</v>
      </c>
      <c r="L15" s="158">
        <f t="shared" si="0"/>
        <v>0</v>
      </c>
      <c r="M15" s="155"/>
      <c r="N15" s="159">
        <f t="shared" si="1"/>
        <v>0</v>
      </c>
      <c r="O15" s="155"/>
      <c r="P15" s="160">
        <f t="shared" si="2"/>
        <v>0</v>
      </c>
      <c r="Q15" s="153">
        <f t="shared" si="3"/>
        <v>0</v>
      </c>
      <c r="R15" s="153">
        <f t="shared" si="4"/>
        <v>0</v>
      </c>
      <c r="S15" s="153">
        <f t="shared" si="5"/>
        <v>0</v>
      </c>
      <c r="T15" s="154">
        <f t="shared" si="6"/>
        <v>0</v>
      </c>
      <c r="U15" s="155"/>
      <c r="V15" s="159">
        <f t="shared" si="7"/>
        <v>0</v>
      </c>
      <c r="Y15" s="161">
        <v>6</v>
      </c>
      <c r="Z15" s="162"/>
      <c r="AA15" s="162"/>
      <c r="AB15" s="162"/>
      <c r="AC15" s="162"/>
      <c r="AD15" s="162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  <c r="AR15" s="161">
        <v>6</v>
      </c>
      <c r="AS15" s="162">
        <v>0</v>
      </c>
      <c r="AT15" s="163">
        <v>0</v>
      </c>
      <c r="AU15" s="163">
        <v>0</v>
      </c>
      <c r="AV15" s="163">
        <v>0</v>
      </c>
      <c r="AW15" s="164">
        <v>0</v>
      </c>
      <c r="BA15" s="161">
        <v>6</v>
      </c>
      <c r="BB15" s="150">
        <v>6</v>
      </c>
      <c r="BC15" s="151" t="s">
        <v>96</v>
      </c>
      <c r="BD15" s="165">
        <f t="shared" si="18"/>
        <v>0</v>
      </c>
      <c r="BE15" s="166">
        <v>0</v>
      </c>
      <c r="BF15" s="155">
        <f t="shared" si="19"/>
        <v>0</v>
      </c>
      <c r="BG15" s="155">
        <v>0</v>
      </c>
      <c r="BH15" s="155">
        <v>0</v>
      </c>
      <c r="BI15" s="155"/>
      <c r="BJ15" s="155"/>
      <c r="BK15" s="155"/>
      <c r="BL15" s="155">
        <f t="shared" si="20"/>
        <v>0</v>
      </c>
      <c r="BM15" s="166">
        <f t="shared" si="21"/>
        <v>0</v>
      </c>
      <c r="BN15" s="168">
        <f t="shared" si="22"/>
        <v>0</v>
      </c>
      <c r="BZ15" s="155"/>
      <c r="CA15" s="161">
        <v>6</v>
      </c>
      <c r="CB15" s="151" t="s">
        <v>96</v>
      </c>
      <c r="CC15" s="153"/>
      <c r="CD15" s="153"/>
      <c r="CE15" s="153"/>
      <c r="CF15" s="153"/>
      <c r="CG15" s="169">
        <f t="shared" si="23"/>
        <v>0</v>
      </c>
      <c r="CH15" s="153"/>
      <c r="CI15" s="153"/>
      <c r="CJ15" s="153"/>
      <c r="CK15" s="169">
        <f t="shared" si="24"/>
        <v>0</v>
      </c>
      <c r="CL15" s="170">
        <f t="shared" si="8"/>
        <v>0</v>
      </c>
      <c r="CM15" s="155"/>
      <c r="CN15" s="170">
        <f t="shared" si="9"/>
        <v>0</v>
      </c>
      <c r="CO15" s="155"/>
      <c r="CP15" s="160">
        <f t="shared" si="10"/>
        <v>0</v>
      </c>
      <c r="CQ15" s="153">
        <f t="shared" si="11"/>
        <v>0</v>
      </c>
      <c r="CR15" s="153">
        <f t="shared" si="25"/>
        <v>0</v>
      </c>
      <c r="CS15" s="169"/>
      <c r="CT15" s="170">
        <f t="shared" si="26"/>
        <v>0</v>
      </c>
      <c r="CU15" s="155"/>
      <c r="CV15" s="171"/>
      <c r="CW15" s="172"/>
      <c r="CX15" s="172"/>
      <c r="CY15" s="172"/>
      <c r="CZ15" s="169"/>
      <c r="DA15" s="173"/>
      <c r="DB15" s="174"/>
      <c r="DC15" s="174">
        <f t="shared" si="12"/>
        <v>-6</v>
      </c>
      <c r="DD15" s="173"/>
      <c r="DE15" s="173"/>
      <c r="DF15" s="173"/>
      <c r="DG15" s="173"/>
      <c r="DH15" s="175"/>
      <c r="DI15" s="173"/>
      <c r="DJ15" s="173"/>
      <c r="DK15" s="173"/>
      <c r="DL15" s="173"/>
      <c r="DM15" s="173"/>
    </row>
    <row r="16" spans="1:134" s="39" customFormat="1" ht="12" x14ac:dyDescent="0.2">
      <c r="A16" s="149">
        <v>7</v>
      </c>
      <c r="B16" s="150">
        <v>7</v>
      </c>
      <c r="C16" s="151" t="s">
        <v>97</v>
      </c>
      <c r="D16" s="152">
        <f t="shared" si="13"/>
        <v>63.990228013029316</v>
      </c>
      <c r="E16" s="153">
        <f t="shared" si="14"/>
        <v>898281</v>
      </c>
      <c r="F16" s="153">
        <f t="shared" si="14"/>
        <v>0</v>
      </c>
      <c r="G16" s="153">
        <f t="shared" si="14"/>
        <v>60003</v>
      </c>
      <c r="H16" s="154">
        <f t="shared" si="15"/>
        <v>958284</v>
      </c>
      <c r="I16" s="155"/>
      <c r="J16" s="156">
        <f t="shared" si="16"/>
        <v>60003</v>
      </c>
      <c r="K16" s="157">
        <f t="shared" si="17"/>
        <v>76942.158790234957</v>
      </c>
      <c r="L16" s="158">
        <f t="shared" si="0"/>
        <v>136945.15879023494</v>
      </c>
      <c r="M16" s="155"/>
      <c r="N16" s="159">
        <f t="shared" si="1"/>
        <v>821338.84120976506</v>
      </c>
      <c r="O16" s="155"/>
      <c r="P16" s="160">
        <f t="shared" si="2"/>
        <v>60003</v>
      </c>
      <c r="Q16" s="153">
        <f t="shared" si="3"/>
        <v>0</v>
      </c>
      <c r="R16" s="153">
        <f t="shared" si="4"/>
        <v>0</v>
      </c>
      <c r="S16" s="153">
        <f t="shared" si="5"/>
        <v>76942.158790234957</v>
      </c>
      <c r="T16" s="154">
        <f t="shared" si="6"/>
        <v>136945.15879023494</v>
      </c>
      <c r="U16" s="155"/>
      <c r="V16" s="159">
        <f t="shared" si="7"/>
        <v>282697.40000000002</v>
      </c>
      <c r="Y16" s="161">
        <v>7</v>
      </c>
      <c r="Z16" s="162">
        <v>63.990228013029316</v>
      </c>
      <c r="AA16" s="162">
        <v>0</v>
      </c>
      <c r="AB16" s="162"/>
      <c r="AC16" s="162"/>
      <c r="AD16" s="162">
        <v>0</v>
      </c>
      <c r="AE16" s="163">
        <v>898281</v>
      </c>
      <c r="AF16" s="163">
        <v>0</v>
      </c>
      <c r="AG16" s="163">
        <v>0</v>
      </c>
      <c r="AH16" s="163">
        <v>898281</v>
      </c>
      <c r="AI16" s="163">
        <v>0</v>
      </c>
      <c r="AJ16" s="163">
        <v>60003</v>
      </c>
      <c r="AK16" s="163">
        <v>958284</v>
      </c>
      <c r="AL16" s="163">
        <v>0</v>
      </c>
      <c r="AM16" s="163">
        <v>0</v>
      </c>
      <c r="AN16" s="163">
        <v>0</v>
      </c>
      <c r="AO16" s="163">
        <v>0</v>
      </c>
      <c r="AP16" s="164">
        <v>958284</v>
      </c>
      <c r="AR16" s="161">
        <v>7</v>
      </c>
      <c r="AS16" s="162">
        <v>0</v>
      </c>
      <c r="AT16" s="163">
        <v>0</v>
      </c>
      <c r="AU16" s="163">
        <v>0</v>
      </c>
      <c r="AV16" s="163">
        <v>0</v>
      </c>
      <c r="AW16" s="164">
        <v>0</v>
      </c>
      <c r="BA16" s="161">
        <v>7</v>
      </c>
      <c r="BB16" s="150">
        <v>7</v>
      </c>
      <c r="BC16" s="151" t="s">
        <v>97</v>
      </c>
      <c r="BD16" s="165">
        <f t="shared" si="18"/>
        <v>898281</v>
      </c>
      <c r="BE16" s="166">
        <v>848039</v>
      </c>
      <c r="BF16" s="155">
        <f t="shared" si="19"/>
        <v>50242</v>
      </c>
      <c r="BG16" s="155">
        <v>114978</v>
      </c>
      <c r="BH16" s="155">
        <v>57474.400000000001</v>
      </c>
      <c r="BI16" s="155"/>
      <c r="BJ16" s="155"/>
      <c r="BK16" s="155"/>
      <c r="BL16" s="155">
        <f t="shared" si="20"/>
        <v>0</v>
      </c>
      <c r="BM16" s="166">
        <f t="shared" si="21"/>
        <v>222694.39999999999</v>
      </c>
      <c r="BN16" s="168">
        <f t="shared" si="22"/>
        <v>76942.158790234957</v>
      </c>
      <c r="BZ16" s="155"/>
      <c r="CA16" s="161">
        <v>7</v>
      </c>
      <c r="CB16" s="151" t="s">
        <v>97</v>
      </c>
      <c r="CC16" s="153"/>
      <c r="CD16" s="153"/>
      <c r="CE16" s="153"/>
      <c r="CF16" s="153"/>
      <c r="CG16" s="169">
        <f t="shared" si="23"/>
        <v>0</v>
      </c>
      <c r="CH16" s="153"/>
      <c r="CI16" s="153"/>
      <c r="CJ16" s="153"/>
      <c r="CK16" s="169">
        <f t="shared" si="24"/>
        <v>0</v>
      </c>
      <c r="CL16" s="170">
        <f t="shared" si="8"/>
        <v>0</v>
      </c>
      <c r="CM16" s="155"/>
      <c r="CN16" s="170">
        <f t="shared" si="9"/>
        <v>0</v>
      </c>
      <c r="CO16" s="155"/>
      <c r="CP16" s="160">
        <f t="shared" si="10"/>
        <v>50242</v>
      </c>
      <c r="CQ16" s="153">
        <f t="shared" si="11"/>
        <v>50242</v>
      </c>
      <c r="CR16" s="153">
        <f t="shared" si="25"/>
        <v>0</v>
      </c>
      <c r="CS16" s="169"/>
      <c r="CT16" s="170">
        <f t="shared" si="26"/>
        <v>0</v>
      </c>
      <c r="CU16" s="155"/>
      <c r="CV16" s="171"/>
      <c r="CW16" s="172"/>
      <c r="CX16" s="172"/>
      <c r="CY16" s="172"/>
      <c r="CZ16" s="169"/>
      <c r="DA16" s="173"/>
      <c r="DB16" s="174"/>
      <c r="DC16" s="174">
        <f t="shared" si="12"/>
        <v>-7</v>
      </c>
      <c r="DD16" s="173"/>
      <c r="DE16" s="173"/>
      <c r="DF16" s="173"/>
      <c r="DG16" s="173"/>
      <c r="DH16" s="175"/>
      <c r="DI16" s="173"/>
      <c r="DJ16" s="173"/>
      <c r="DK16" s="173"/>
      <c r="DL16" s="173"/>
      <c r="DM16" s="173"/>
    </row>
    <row r="17" spans="1:117" s="39" customFormat="1" ht="12" x14ac:dyDescent="0.2">
      <c r="A17" s="149">
        <v>8</v>
      </c>
      <c r="B17" s="150">
        <v>8</v>
      </c>
      <c r="C17" s="151" t="s">
        <v>98</v>
      </c>
      <c r="D17" s="152">
        <f t="shared" si="13"/>
        <v>95.681481481481498</v>
      </c>
      <c r="E17" s="153">
        <f t="shared" si="14"/>
        <v>1926750</v>
      </c>
      <c r="F17" s="153">
        <f t="shared" si="14"/>
        <v>0</v>
      </c>
      <c r="G17" s="153">
        <f t="shared" si="14"/>
        <v>89719</v>
      </c>
      <c r="H17" s="154">
        <f t="shared" si="15"/>
        <v>2016469</v>
      </c>
      <c r="I17" s="155"/>
      <c r="J17" s="156">
        <f t="shared" si="16"/>
        <v>89719</v>
      </c>
      <c r="K17" s="157">
        <f t="shared" si="17"/>
        <v>176643.01604672166</v>
      </c>
      <c r="L17" s="158">
        <f t="shared" si="0"/>
        <v>266362.01604672166</v>
      </c>
      <c r="M17" s="155"/>
      <c r="N17" s="159">
        <f t="shared" si="1"/>
        <v>1750106.9839532783</v>
      </c>
      <c r="O17" s="155"/>
      <c r="P17" s="160">
        <f t="shared" si="2"/>
        <v>89719</v>
      </c>
      <c r="Q17" s="153">
        <f t="shared" si="3"/>
        <v>0</v>
      </c>
      <c r="R17" s="153">
        <f t="shared" si="4"/>
        <v>0</v>
      </c>
      <c r="S17" s="153">
        <f t="shared" si="5"/>
        <v>176643.01604672166</v>
      </c>
      <c r="T17" s="154">
        <f t="shared" si="6"/>
        <v>266362.01604672166</v>
      </c>
      <c r="U17" s="155"/>
      <c r="V17" s="159">
        <f t="shared" si="7"/>
        <v>365909.6</v>
      </c>
      <c r="Y17" s="161">
        <v>8</v>
      </c>
      <c r="Z17" s="162">
        <v>95.681481481481498</v>
      </c>
      <c r="AA17" s="162">
        <v>0</v>
      </c>
      <c r="AB17" s="162"/>
      <c r="AC17" s="162"/>
      <c r="AD17" s="162">
        <v>0</v>
      </c>
      <c r="AE17" s="163">
        <v>1926750</v>
      </c>
      <c r="AF17" s="163">
        <v>0</v>
      </c>
      <c r="AG17" s="163">
        <v>0</v>
      </c>
      <c r="AH17" s="163">
        <v>1926750</v>
      </c>
      <c r="AI17" s="163">
        <v>0</v>
      </c>
      <c r="AJ17" s="163">
        <v>89719</v>
      </c>
      <c r="AK17" s="163">
        <v>2016469</v>
      </c>
      <c r="AL17" s="163">
        <v>0</v>
      </c>
      <c r="AM17" s="163">
        <v>0</v>
      </c>
      <c r="AN17" s="163">
        <v>0</v>
      </c>
      <c r="AO17" s="163">
        <v>0</v>
      </c>
      <c r="AP17" s="164">
        <v>2016469</v>
      </c>
      <c r="AR17" s="161">
        <v>8</v>
      </c>
      <c r="AS17" s="162">
        <v>0</v>
      </c>
      <c r="AT17" s="163">
        <v>0</v>
      </c>
      <c r="AU17" s="163">
        <v>0</v>
      </c>
      <c r="AV17" s="163">
        <v>0</v>
      </c>
      <c r="AW17" s="164">
        <v>0</v>
      </c>
      <c r="BA17" s="161">
        <v>8</v>
      </c>
      <c r="BB17" s="150">
        <v>8</v>
      </c>
      <c r="BC17" s="151" t="s">
        <v>98</v>
      </c>
      <c r="BD17" s="165">
        <f t="shared" si="18"/>
        <v>1926750</v>
      </c>
      <c r="BE17" s="166">
        <v>1760676</v>
      </c>
      <c r="BF17" s="155">
        <f t="shared" si="19"/>
        <v>166074</v>
      </c>
      <c r="BG17" s="155">
        <v>45513</v>
      </c>
      <c r="BH17" s="155">
        <v>64603.600000000006</v>
      </c>
      <c r="BI17" s="155"/>
      <c r="BJ17" s="155"/>
      <c r="BK17" s="155"/>
      <c r="BL17" s="155">
        <f t="shared" si="20"/>
        <v>0</v>
      </c>
      <c r="BM17" s="166">
        <f t="shared" si="21"/>
        <v>276190.59999999998</v>
      </c>
      <c r="BN17" s="168">
        <f t="shared" si="22"/>
        <v>176643.01604672166</v>
      </c>
      <c r="BZ17" s="155"/>
      <c r="CA17" s="161">
        <v>8</v>
      </c>
      <c r="CB17" s="151" t="s">
        <v>98</v>
      </c>
      <c r="CC17" s="153"/>
      <c r="CD17" s="153"/>
      <c r="CE17" s="153"/>
      <c r="CF17" s="153"/>
      <c r="CG17" s="169">
        <f t="shared" si="23"/>
        <v>0</v>
      </c>
      <c r="CH17" s="153"/>
      <c r="CI17" s="153"/>
      <c r="CJ17" s="153"/>
      <c r="CK17" s="169">
        <f t="shared" si="24"/>
        <v>0</v>
      </c>
      <c r="CL17" s="170">
        <f t="shared" si="8"/>
        <v>0</v>
      </c>
      <c r="CM17" s="155"/>
      <c r="CN17" s="170">
        <f t="shared" si="9"/>
        <v>0</v>
      </c>
      <c r="CO17" s="155"/>
      <c r="CP17" s="160">
        <f t="shared" si="10"/>
        <v>166074</v>
      </c>
      <c r="CQ17" s="153">
        <f t="shared" si="11"/>
        <v>166074</v>
      </c>
      <c r="CR17" s="153">
        <f t="shared" si="25"/>
        <v>0</v>
      </c>
      <c r="CS17" s="169"/>
      <c r="CT17" s="170">
        <f t="shared" si="26"/>
        <v>0</v>
      </c>
      <c r="CU17" s="155"/>
      <c r="CV17" s="171"/>
      <c r="CW17" s="172"/>
      <c r="CX17" s="172"/>
      <c r="CY17" s="172"/>
      <c r="CZ17" s="169"/>
      <c r="DA17" s="173"/>
      <c r="DB17" s="174"/>
      <c r="DC17" s="174">
        <f t="shared" si="12"/>
        <v>-8</v>
      </c>
      <c r="DD17" s="173"/>
      <c r="DE17" s="173"/>
      <c r="DF17" s="173"/>
      <c r="DG17" s="173"/>
      <c r="DH17" s="175"/>
      <c r="DI17" s="173"/>
      <c r="DJ17" s="173"/>
      <c r="DK17" s="173"/>
      <c r="DL17" s="173"/>
      <c r="DM17" s="173"/>
    </row>
    <row r="18" spans="1:117" s="39" customFormat="1" ht="12" x14ac:dyDescent="0.2">
      <c r="A18" s="149">
        <v>9</v>
      </c>
      <c r="B18" s="150">
        <v>9</v>
      </c>
      <c r="C18" s="151" t="s">
        <v>99</v>
      </c>
      <c r="D18" s="152">
        <f t="shared" si="13"/>
        <v>12.196324473383022</v>
      </c>
      <c r="E18" s="153">
        <f t="shared" si="14"/>
        <v>212935</v>
      </c>
      <c r="F18" s="153">
        <f t="shared" si="14"/>
        <v>0</v>
      </c>
      <c r="G18" s="153">
        <f t="shared" si="14"/>
        <v>11436</v>
      </c>
      <c r="H18" s="154">
        <f t="shared" si="15"/>
        <v>224371</v>
      </c>
      <c r="I18" s="155"/>
      <c r="J18" s="156">
        <f t="shared" si="16"/>
        <v>11436</v>
      </c>
      <c r="K18" s="157">
        <f t="shared" si="17"/>
        <v>13350.089236115859</v>
      </c>
      <c r="L18" s="158">
        <f t="shared" si="0"/>
        <v>24786.089236115859</v>
      </c>
      <c r="M18" s="155"/>
      <c r="N18" s="159">
        <f t="shared" si="1"/>
        <v>199584.91076388414</v>
      </c>
      <c r="O18" s="155"/>
      <c r="P18" s="160">
        <f t="shared" si="2"/>
        <v>11436</v>
      </c>
      <c r="Q18" s="153">
        <f t="shared" si="3"/>
        <v>0</v>
      </c>
      <c r="R18" s="153">
        <f t="shared" si="4"/>
        <v>0</v>
      </c>
      <c r="S18" s="153">
        <f t="shared" si="5"/>
        <v>13350.089236115859</v>
      </c>
      <c r="T18" s="154">
        <f t="shared" si="6"/>
        <v>24786.089236115859</v>
      </c>
      <c r="U18" s="155"/>
      <c r="V18" s="159">
        <f t="shared" si="7"/>
        <v>46690.399999999994</v>
      </c>
      <c r="Y18" s="161">
        <v>9</v>
      </c>
      <c r="Z18" s="162">
        <v>12.196324473383022</v>
      </c>
      <c r="AA18" s="162">
        <v>0</v>
      </c>
      <c r="AB18" s="162"/>
      <c r="AC18" s="162"/>
      <c r="AD18" s="162">
        <v>0</v>
      </c>
      <c r="AE18" s="163">
        <v>212935</v>
      </c>
      <c r="AF18" s="163">
        <v>0</v>
      </c>
      <c r="AG18" s="163">
        <v>0</v>
      </c>
      <c r="AH18" s="163">
        <v>212935</v>
      </c>
      <c r="AI18" s="163">
        <v>0</v>
      </c>
      <c r="AJ18" s="163">
        <v>11436</v>
      </c>
      <c r="AK18" s="163">
        <v>224371</v>
      </c>
      <c r="AL18" s="163">
        <v>0</v>
      </c>
      <c r="AM18" s="163">
        <v>0</v>
      </c>
      <c r="AN18" s="163">
        <v>0</v>
      </c>
      <c r="AO18" s="163">
        <v>0</v>
      </c>
      <c r="AP18" s="164">
        <v>224371</v>
      </c>
      <c r="AR18" s="161">
        <v>9</v>
      </c>
      <c r="AS18" s="162">
        <v>0</v>
      </c>
      <c r="AT18" s="163">
        <v>0</v>
      </c>
      <c r="AU18" s="163">
        <v>0</v>
      </c>
      <c r="AV18" s="163">
        <v>0</v>
      </c>
      <c r="AW18" s="164">
        <v>0</v>
      </c>
      <c r="BA18" s="161">
        <v>9</v>
      </c>
      <c r="BB18" s="150">
        <v>9</v>
      </c>
      <c r="BC18" s="151" t="s">
        <v>99</v>
      </c>
      <c r="BD18" s="165">
        <f t="shared" si="18"/>
        <v>212935</v>
      </c>
      <c r="BE18" s="166">
        <v>206210</v>
      </c>
      <c r="BF18" s="155">
        <f t="shared" si="19"/>
        <v>6725</v>
      </c>
      <c r="BG18" s="155">
        <v>28529.399999999998</v>
      </c>
      <c r="BH18" s="155">
        <v>0</v>
      </c>
      <c r="BI18" s="155"/>
      <c r="BJ18" s="155"/>
      <c r="BK18" s="155"/>
      <c r="BL18" s="155">
        <f t="shared" si="20"/>
        <v>0</v>
      </c>
      <c r="BM18" s="166">
        <f t="shared" si="21"/>
        <v>35254.399999999994</v>
      </c>
      <c r="BN18" s="168">
        <f t="shared" si="22"/>
        <v>13350.089236115859</v>
      </c>
      <c r="BZ18" s="155"/>
      <c r="CA18" s="161">
        <v>9</v>
      </c>
      <c r="CB18" s="151" t="s">
        <v>99</v>
      </c>
      <c r="CC18" s="153"/>
      <c r="CD18" s="153"/>
      <c r="CE18" s="153"/>
      <c r="CF18" s="153"/>
      <c r="CG18" s="169">
        <f t="shared" si="23"/>
        <v>0</v>
      </c>
      <c r="CH18" s="153"/>
      <c r="CI18" s="153"/>
      <c r="CJ18" s="153"/>
      <c r="CK18" s="169">
        <f t="shared" si="24"/>
        <v>0</v>
      </c>
      <c r="CL18" s="170">
        <f t="shared" si="8"/>
        <v>0</v>
      </c>
      <c r="CM18" s="155"/>
      <c r="CN18" s="170">
        <f t="shared" si="9"/>
        <v>0</v>
      </c>
      <c r="CO18" s="155"/>
      <c r="CP18" s="160">
        <f t="shared" si="10"/>
        <v>6725</v>
      </c>
      <c r="CQ18" s="153">
        <f t="shared" si="11"/>
        <v>6725</v>
      </c>
      <c r="CR18" s="153">
        <f t="shared" si="25"/>
        <v>0</v>
      </c>
      <c r="CS18" s="169"/>
      <c r="CT18" s="170">
        <f t="shared" si="26"/>
        <v>0</v>
      </c>
      <c r="CU18" s="155"/>
      <c r="CV18" s="171"/>
      <c r="CW18" s="172"/>
      <c r="CX18" s="172"/>
      <c r="CY18" s="172"/>
      <c r="CZ18" s="169"/>
      <c r="DA18" s="173"/>
      <c r="DB18" s="174"/>
      <c r="DC18" s="174">
        <f t="shared" si="12"/>
        <v>-9</v>
      </c>
      <c r="DD18" s="173"/>
      <c r="DE18" s="173"/>
      <c r="DF18" s="173"/>
      <c r="DG18" s="173"/>
      <c r="DH18" s="175"/>
      <c r="DI18" s="173"/>
      <c r="DJ18" s="173"/>
      <c r="DK18" s="173"/>
      <c r="DL18" s="173"/>
      <c r="DM18" s="173"/>
    </row>
    <row r="19" spans="1:117" s="39" customFormat="1" ht="12" x14ac:dyDescent="0.2">
      <c r="A19" s="149">
        <v>10</v>
      </c>
      <c r="B19" s="150">
        <v>10</v>
      </c>
      <c r="C19" s="151" t="s">
        <v>100</v>
      </c>
      <c r="D19" s="152">
        <f t="shared" si="13"/>
        <v>11.349231464737793</v>
      </c>
      <c r="E19" s="153">
        <f t="shared" si="14"/>
        <v>213975</v>
      </c>
      <c r="F19" s="153">
        <f t="shared" si="14"/>
        <v>0</v>
      </c>
      <c r="G19" s="153">
        <f t="shared" si="14"/>
        <v>10637</v>
      </c>
      <c r="H19" s="154">
        <f t="shared" si="15"/>
        <v>224612</v>
      </c>
      <c r="I19" s="155"/>
      <c r="J19" s="156">
        <f t="shared" si="16"/>
        <v>10637</v>
      </c>
      <c r="K19" s="157">
        <f t="shared" si="17"/>
        <v>66100.612159806013</v>
      </c>
      <c r="L19" s="158">
        <f t="shared" si="0"/>
        <v>76737.612159806013</v>
      </c>
      <c r="M19" s="155"/>
      <c r="N19" s="159">
        <f t="shared" si="1"/>
        <v>147874.38784019399</v>
      </c>
      <c r="O19" s="155"/>
      <c r="P19" s="160">
        <f t="shared" si="2"/>
        <v>10637</v>
      </c>
      <c r="Q19" s="153">
        <f t="shared" si="3"/>
        <v>0</v>
      </c>
      <c r="R19" s="153">
        <f t="shared" si="4"/>
        <v>0</v>
      </c>
      <c r="S19" s="153">
        <f t="shared" si="5"/>
        <v>66100.612159806013</v>
      </c>
      <c r="T19" s="154">
        <f t="shared" si="6"/>
        <v>76737.612159806013</v>
      </c>
      <c r="U19" s="155"/>
      <c r="V19" s="159">
        <f t="shared" si="7"/>
        <v>92021.2</v>
      </c>
      <c r="Y19" s="161">
        <v>10</v>
      </c>
      <c r="Z19" s="162">
        <v>11.349231464737793</v>
      </c>
      <c r="AA19" s="162">
        <v>0</v>
      </c>
      <c r="AB19" s="162"/>
      <c r="AC19" s="162"/>
      <c r="AD19" s="162">
        <v>0</v>
      </c>
      <c r="AE19" s="163">
        <v>213975</v>
      </c>
      <c r="AF19" s="163">
        <v>0</v>
      </c>
      <c r="AG19" s="163">
        <v>0</v>
      </c>
      <c r="AH19" s="163">
        <v>213975</v>
      </c>
      <c r="AI19" s="163">
        <v>0</v>
      </c>
      <c r="AJ19" s="163">
        <v>10637</v>
      </c>
      <c r="AK19" s="163">
        <v>224612</v>
      </c>
      <c r="AL19" s="163">
        <v>0</v>
      </c>
      <c r="AM19" s="163">
        <v>0</v>
      </c>
      <c r="AN19" s="163">
        <v>0</v>
      </c>
      <c r="AO19" s="163">
        <v>0</v>
      </c>
      <c r="AP19" s="164">
        <v>224612</v>
      </c>
      <c r="AR19" s="161">
        <v>10</v>
      </c>
      <c r="AS19" s="162">
        <v>0</v>
      </c>
      <c r="AT19" s="163">
        <v>0</v>
      </c>
      <c r="AU19" s="163">
        <v>0</v>
      </c>
      <c r="AV19" s="163">
        <v>0</v>
      </c>
      <c r="AW19" s="164">
        <v>0</v>
      </c>
      <c r="BA19" s="161">
        <v>10</v>
      </c>
      <c r="BB19" s="150">
        <v>10</v>
      </c>
      <c r="BC19" s="151" t="s">
        <v>100</v>
      </c>
      <c r="BD19" s="165">
        <f t="shared" si="18"/>
        <v>213975</v>
      </c>
      <c r="BE19" s="166">
        <v>152497</v>
      </c>
      <c r="BF19" s="155">
        <f t="shared" si="19"/>
        <v>61478</v>
      </c>
      <c r="BG19" s="155">
        <v>19906.2</v>
      </c>
      <c r="BH19" s="155">
        <v>0</v>
      </c>
      <c r="BI19" s="155"/>
      <c r="BJ19" s="155"/>
      <c r="BK19" s="155"/>
      <c r="BL19" s="155">
        <f t="shared" si="20"/>
        <v>0</v>
      </c>
      <c r="BM19" s="166">
        <f t="shared" si="21"/>
        <v>81384.2</v>
      </c>
      <c r="BN19" s="168">
        <f t="shared" si="22"/>
        <v>66100.612159806013</v>
      </c>
      <c r="BZ19" s="155"/>
      <c r="CA19" s="161">
        <v>10</v>
      </c>
      <c r="CB19" s="151" t="s">
        <v>100</v>
      </c>
      <c r="CC19" s="153"/>
      <c r="CD19" s="153"/>
      <c r="CE19" s="153"/>
      <c r="CF19" s="153"/>
      <c r="CG19" s="169">
        <f t="shared" si="23"/>
        <v>0</v>
      </c>
      <c r="CH19" s="153"/>
      <c r="CI19" s="153"/>
      <c r="CJ19" s="153"/>
      <c r="CK19" s="169">
        <f t="shared" si="24"/>
        <v>0</v>
      </c>
      <c r="CL19" s="170">
        <f t="shared" si="8"/>
        <v>0</v>
      </c>
      <c r="CM19" s="155"/>
      <c r="CN19" s="170">
        <f t="shared" si="9"/>
        <v>0</v>
      </c>
      <c r="CO19" s="155"/>
      <c r="CP19" s="160">
        <f t="shared" si="10"/>
        <v>61478</v>
      </c>
      <c r="CQ19" s="153">
        <f t="shared" si="11"/>
        <v>61478</v>
      </c>
      <c r="CR19" s="153">
        <f t="shared" si="25"/>
        <v>0</v>
      </c>
      <c r="CS19" s="169"/>
      <c r="CT19" s="170">
        <f t="shared" si="26"/>
        <v>0</v>
      </c>
      <c r="CU19" s="155"/>
      <c r="CV19" s="171"/>
      <c r="CW19" s="172"/>
      <c r="CX19" s="172"/>
      <c r="CY19" s="172"/>
      <c r="CZ19" s="169"/>
      <c r="DA19" s="173"/>
      <c r="DB19" s="174"/>
      <c r="DC19" s="174">
        <f t="shared" si="12"/>
        <v>-10</v>
      </c>
      <c r="DD19" s="173"/>
      <c r="DE19" s="173"/>
      <c r="DF19" s="173"/>
      <c r="DG19" s="173"/>
      <c r="DH19" s="175"/>
      <c r="DI19" s="173"/>
      <c r="DJ19" s="173"/>
      <c r="DK19" s="173"/>
      <c r="DL19" s="173"/>
      <c r="DM19" s="173"/>
    </row>
    <row r="20" spans="1:117" s="39" customFormat="1" ht="12" x14ac:dyDescent="0.2">
      <c r="A20" s="149">
        <v>11</v>
      </c>
      <c r="B20" s="150">
        <v>11</v>
      </c>
      <c r="C20" s="151" t="s">
        <v>101</v>
      </c>
      <c r="D20" s="152">
        <f t="shared" si="13"/>
        <v>0</v>
      </c>
      <c r="E20" s="153">
        <f t="shared" si="14"/>
        <v>0</v>
      </c>
      <c r="F20" s="153">
        <f t="shared" si="14"/>
        <v>0</v>
      </c>
      <c r="G20" s="153">
        <f t="shared" si="14"/>
        <v>0</v>
      </c>
      <c r="H20" s="154">
        <f t="shared" si="15"/>
        <v>0</v>
      </c>
      <c r="I20" s="155"/>
      <c r="J20" s="156">
        <f t="shared" si="16"/>
        <v>0</v>
      </c>
      <c r="K20" s="157">
        <f t="shared" si="17"/>
        <v>0</v>
      </c>
      <c r="L20" s="158">
        <f t="shared" si="0"/>
        <v>0</v>
      </c>
      <c r="M20" s="155"/>
      <c r="N20" s="159">
        <f t="shared" si="1"/>
        <v>0</v>
      </c>
      <c r="O20" s="155"/>
      <c r="P20" s="160">
        <f t="shared" si="2"/>
        <v>0</v>
      </c>
      <c r="Q20" s="153">
        <f t="shared" si="3"/>
        <v>0</v>
      </c>
      <c r="R20" s="153">
        <f t="shared" si="4"/>
        <v>0</v>
      </c>
      <c r="S20" s="153">
        <f t="shared" si="5"/>
        <v>0</v>
      </c>
      <c r="T20" s="154">
        <f t="shared" si="6"/>
        <v>0</v>
      </c>
      <c r="U20" s="155"/>
      <c r="V20" s="159">
        <f t="shared" si="7"/>
        <v>0</v>
      </c>
      <c r="Y20" s="161">
        <v>11</v>
      </c>
      <c r="Z20" s="162"/>
      <c r="AA20" s="162"/>
      <c r="AB20" s="162"/>
      <c r="AC20" s="162"/>
      <c r="AD20" s="162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4"/>
      <c r="AR20" s="161">
        <v>11</v>
      </c>
      <c r="AS20" s="162">
        <v>0</v>
      </c>
      <c r="AT20" s="163">
        <v>0</v>
      </c>
      <c r="AU20" s="163">
        <v>0</v>
      </c>
      <c r="AV20" s="163">
        <v>0</v>
      </c>
      <c r="AW20" s="164">
        <v>0</v>
      </c>
      <c r="BA20" s="161">
        <v>11</v>
      </c>
      <c r="BB20" s="150">
        <v>11</v>
      </c>
      <c r="BC20" s="151" t="s">
        <v>101</v>
      </c>
      <c r="BD20" s="165">
        <f t="shared" si="18"/>
        <v>0</v>
      </c>
      <c r="BE20" s="166">
        <v>0</v>
      </c>
      <c r="BF20" s="155">
        <f t="shared" si="19"/>
        <v>0</v>
      </c>
      <c r="BG20" s="155">
        <v>0</v>
      </c>
      <c r="BH20" s="155">
        <v>0</v>
      </c>
      <c r="BI20" s="155"/>
      <c r="BJ20" s="155"/>
      <c r="BK20" s="155"/>
      <c r="BL20" s="155">
        <f t="shared" si="20"/>
        <v>0</v>
      </c>
      <c r="BM20" s="166">
        <f t="shared" si="21"/>
        <v>0</v>
      </c>
      <c r="BN20" s="168">
        <f t="shared" si="22"/>
        <v>0</v>
      </c>
      <c r="BZ20" s="155"/>
      <c r="CA20" s="161">
        <v>11</v>
      </c>
      <c r="CB20" s="151" t="s">
        <v>101</v>
      </c>
      <c r="CC20" s="153"/>
      <c r="CD20" s="153"/>
      <c r="CE20" s="153"/>
      <c r="CF20" s="153"/>
      <c r="CG20" s="169">
        <f t="shared" si="23"/>
        <v>0</v>
      </c>
      <c r="CH20" s="153"/>
      <c r="CI20" s="153"/>
      <c r="CJ20" s="153"/>
      <c r="CK20" s="169">
        <f t="shared" si="24"/>
        <v>0</v>
      </c>
      <c r="CL20" s="170">
        <f t="shared" si="8"/>
        <v>0</v>
      </c>
      <c r="CM20" s="155"/>
      <c r="CN20" s="170">
        <f t="shared" si="9"/>
        <v>0</v>
      </c>
      <c r="CO20" s="155"/>
      <c r="CP20" s="160">
        <f t="shared" si="10"/>
        <v>0</v>
      </c>
      <c r="CQ20" s="153">
        <f t="shared" si="11"/>
        <v>0</v>
      </c>
      <c r="CR20" s="153">
        <f t="shared" si="25"/>
        <v>0</v>
      </c>
      <c r="CS20" s="169"/>
      <c r="CT20" s="170">
        <f t="shared" si="26"/>
        <v>0</v>
      </c>
      <c r="CU20" s="155"/>
      <c r="CV20" s="171"/>
      <c r="CW20" s="172"/>
      <c r="CX20" s="172"/>
      <c r="CY20" s="172"/>
      <c r="CZ20" s="169"/>
      <c r="DA20" s="173"/>
      <c r="DB20" s="174"/>
      <c r="DC20" s="174">
        <f t="shared" si="12"/>
        <v>-11</v>
      </c>
      <c r="DD20" s="173"/>
      <c r="DE20" s="173"/>
      <c r="DF20" s="173"/>
      <c r="DG20" s="173"/>
      <c r="DH20" s="175"/>
      <c r="DI20" s="173"/>
      <c r="DJ20" s="173"/>
      <c r="DK20" s="173"/>
      <c r="DL20" s="173"/>
      <c r="DM20" s="173"/>
    </row>
    <row r="21" spans="1:117" s="39" customFormat="1" ht="12" x14ac:dyDescent="0.2">
      <c r="A21" s="149">
        <v>12</v>
      </c>
      <c r="B21" s="150">
        <v>12</v>
      </c>
      <c r="C21" s="151" t="s">
        <v>102</v>
      </c>
      <c r="D21" s="152">
        <f t="shared" si="13"/>
        <v>0</v>
      </c>
      <c r="E21" s="153">
        <f t="shared" si="14"/>
        <v>0</v>
      </c>
      <c r="F21" s="153">
        <f t="shared" si="14"/>
        <v>0</v>
      </c>
      <c r="G21" s="153">
        <f t="shared" si="14"/>
        <v>0</v>
      </c>
      <c r="H21" s="154">
        <f t="shared" si="15"/>
        <v>0</v>
      </c>
      <c r="I21" s="155"/>
      <c r="J21" s="156">
        <f t="shared" si="16"/>
        <v>0</v>
      </c>
      <c r="K21" s="157">
        <f t="shared" si="17"/>
        <v>0</v>
      </c>
      <c r="L21" s="158">
        <f t="shared" si="0"/>
        <v>0</v>
      </c>
      <c r="M21" s="155"/>
      <c r="N21" s="159">
        <f t="shared" si="1"/>
        <v>0</v>
      </c>
      <c r="O21" s="155"/>
      <c r="P21" s="160">
        <f t="shared" si="2"/>
        <v>0</v>
      </c>
      <c r="Q21" s="153">
        <f t="shared" si="3"/>
        <v>0</v>
      </c>
      <c r="R21" s="153">
        <f t="shared" si="4"/>
        <v>0</v>
      </c>
      <c r="S21" s="153">
        <f t="shared" si="5"/>
        <v>0</v>
      </c>
      <c r="T21" s="154">
        <f t="shared" si="6"/>
        <v>0</v>
      </c>
      <c r="U21" s="155"/>
      <c r="V21" s="159">
        <f t="shared" si="7"/>
        <v>0</v>
      </c>
      <c r="Y21" s="161">
        <v>12</v>
      </c>
      <c r="Z21" s="162"/>
      <c r="AA21" s="162"/>
      <c r="AB21" s="162"/>
      <c r="AC21" s="162"/>
      <c r="AD21" s="162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4"/>
      <c r="AR21" s="161">
        <v>12</v>
      </c>
      <c r="AS21" s="162">
        <v>0</v>
      </c>
      <c r="AT21" s="163">
        <v>0</v>
      </c>
      <c r="AU21" s="163">
        <v>0</v>
      </c>
      <c r="AV21" s="163">
        <v>0</v>
      </c>
      <c r="AW21" s="164">
        <v>0</v>
      </c>
      <c r="BA21" s="161">
        <v>12</v>
      </c>
      <c r="BB21" s="150">
        <v>12</v>
      </c>
      <c r="BC21" s="151" t="s">
        <v>102</v>
      </c>
      <c r="BD21" s="165">
        <f t="shared" si="18"/>
        <v>0</v>
      </c>
      <c r="BE21" s="166">
        <v>0</v>
      </c>
      <c r="BF21" s="155">
        <f t="shared" si="19"/>
        <v>0</v>
      </c>
      <c r="BG21" s="155">
        <v>0</v>
      </c>
      <c r="BH21" s="155">
        <v>0</v>
      </c>
      <c r="BI21" s="155"/>
      <c r="BJ21" s="155"/>
      <c r="BK21" s="155"/>
      <c r="BL21" s="155">
        <f t="shared" si="20"/>
        <v>0</v>
      </c>
      <c r="BM21" s="166">
        <f t="shared" si="21"/>
        <v>0</v>
      </c>
      <c r="BN21" s="168">
        <f t="shared" si="22"/>
        <v>0</v>
      </c>
      <c r="BZ21" s="155"/>
      <c r="CA21" s="161">
        <v>12</v>
      </c>
      <c r="CB21" s="151" t="s">
        <v>102</v>
      </c>
      <c r="CC21" s="153"/>
      <c r="CD21" s="153"/>
      <c r="CE21" s="153"/>
      <c r="CF21" s="153"/>
      <c r="CG21" s="169">
        <f t="shared" si="23"/>
        <v>0</v>
      </c>
      <c r="CH21" s="153"/>
      <c r="CI21" s="153"/>
      <c r="CJ21" s="153"/>
      <c r="CK21" s="169">
        <f t="shared" si="24"/>
        <v>0</v>
      </c>
      <c r="CL21" s="170">
        <f t="shared" si="8"/>
        <v>0</v>
      </c>
      <c r="CM21" s="155"/>
      <c r="CN21" s="170">
        <f t="shared" si="9"/>
        <v>0</v>
      </c>
      <c r="CO21" s="155"/>
      <c r="CP21" s="160">
        <f t="shared" si="10"/>
        <v>0</v>
      </c>
      <c r="CQ21" s="153">
        <f t="shared" si="11"/>
        <v>0</v>
      </c>
      <c r="CR21" s="153">
        <f t="shared" si="25"/>
        <v>0</v>
      </c>
      <c r="CS21" s="169"/>
      <c r="CT21" s="170">
        <f t="shared" si="26"/>
        <v>0</v>
      </c>
      <c r="CU21" s="155"/>
      <c r="CV21" s="171"/>
      <c r="CW21" s="172"/>
      <c r="CX21" s="172"/>
      <c r="CY21" s="172"/>
      <c r="CZ21" s="169"/>
      <c r="DA21" s="173"/>
      <c r="DB21" s="174"/>
      <c r="DC21" s="174">
        <f t="shared" si="12"/>
        <v>-12</v>
      </c>
      <c r="DD21" s="173"/>
      <c r="DE21" s="173"/>
      <c r="DF21" s="173"/>
      <c r="DG21" s="173"/>
      <c r="DH21" s="175"/>
      <c r="DI21" s="173"/>
      <c r="DJ21" s="173"/>
      <c r="DK21" s="173"/>
      <c r="DL21" s="173"/>
      <c r="DM21" s="173"/>
    </row>
    <row r="22" spans="1:117" s="39" customFormat="1" ht="12" x14ac:dyDescent="0.2">
      <c r="A22" s="149">
        <v>13</v>
      </c>
      <c r="B22" s="150">
        <v>13</v>
      </c>
      <c r="C22" s="151" t="s">
        <v>103</v>
      </c>
      <c r="D22" s="152">
        <f t="shared" si="13"/>
        <v>0</v>
      </c>
      <c r="E22" s="153">
        <f t="shared" si="14"/>
        <v>0</v>
      </c>
      <c r="F22" s="153">
        <f t="shared" si="14"/>
        <v>0</v>
      </c>
      <c r="G22" s="153">
        <f t="shared" si="14"/>
        <v>0</v>
      </c>
      <c r="H22" s="154">
        <f t="shared" si="15"/>
        <v>0</v>
      </c>
      <c r="I22" s="155"/>
      <c r="J22" s="156">
        <f t="shared" si="16"/>
        <v>0</v>
      </c>
      <c r="K22" s="157">
        <f t="shared" si="17"/>
        <v>0</v>
      </c>
      <c r="L22" s="158">
        <f t="shared" si="0"/>
        <v>0</v>
      </c>
      <c r="M22" s="155"/>
      <c r="N22" s="159">
        <f t="shared" si="1"/>
        <v>0</v>
      </c>
      <c r="O22" s="155"/>
      <c r="P22" s="160">
        <f t="shared" si="2"/>
        <v>0</v>
      </c>
      <c r="Q22" s="153">
        <f t="shared" si="3"/>
        <v>0</v>
      </c>
      <c r="R22" s="153">
        <f t="shared" si="4"/>
        <v>0</v>
      </c>
      <c r="S22" s="153">
        <f t="shared" si="5"/>
        <v>0</v>
      </c>
      <c r="T22" s="154">
        <f t="shared" si="6"/>
        <v>0</v>
      </c>
      <c r="U22" s="155"/>
      <c r="V22" s="159">
        <f t="shared" si="7"/>
        <v>0</v>
      </c>
      <c r="Y22" s="161">
        <v>13</v>
      </c>
      <c r="Z22" s="162"/>
      <c r="AA22" s="162"/>
      <c r="AB22" s="162"/>
      <c r="AC22" s="162"/>
      <c r="AD22" s="162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4"/>
      <c r="AR22" s="161">
        <v>13</v>
      </c>
      <c r="AS22" s="162">
        <v>0</v>
      </c>
      <c r="AT22" s="163">
        <v>0</v>
      </c>
      <c r="AU22" s="163">
        <v>0</v>
      </c>
      <c r="AV22" s="163">
        <v>0</v>
      </c>
      <c r="AW22" s="164">
        <v>0</v>
      </c>
      <c r="BA22" s="161">
        <v>13</v>
      </c>
      <c r="BB22" s="150">
        <v>13</v>
      </c>
      <c r="BC22" s="151" t="s">
        <v>103</v>
      </c>
      <c r="BD22" s="165">
        <f t="shared" si="18"/>
        <v>0</v>
      </c>
      <c r="BE22" s="166">
        <v>0</v>
      </c>
      <c r="BF22" s="155">
        <f t="shared" si="19"/>
        <v>0</v>
      </c>
      <c r="BG22" s="155">
        <v>0</v>
      </c>
      <c r="BH22" s="155">
        <v>0</v>
      </c>
      <c r="BI22" s="155"/>
      <c r="BJ22" s="155"/>
      <c r="BK22" s="155"/>
      <c r="BL22" s="155">
        <f t="shared" si="20"/>
        <v>0</v>
      </c>
      <c r="BM22" s="166">
        <f t="shared" si="21"/>
        <v>0</v>
      </c>
      <c r="BN22" s="168">
        <f t="shared" si="22"/>
        <v>0</v>
      </c>
      <c r="BZ22" s="155"/>
      <c r="CA22" s="161">
        <v>13</v>
      </c>
      <c r="CB22" s="151" t="s">
        <v>103</v>
      </c>
      <c r="CC22" s="153"/>
      <c r="CD22" s="153"/>
      <c r="CE22" s="153"/>
      <c r="CF22" s="153"/>
      <c r="CG22" s="169">
        <f t="shared" si="23"/>
        <v>0</v>
      </c>
      <c r="CH22" s="153"/>
      <c r="CI22" s="153"/>
      <c r="CJ22" s="153"/>
      <c r="CK22" s="169">
        <f t="shared" si="24"/>
        <v>0</v>
      </c>
      <c r="CL22" s="170">
        <f t="shared" si="8"/>
        <v>0</v>
      </c>
      <c r="CM22" s="155"/>
      <c r="CN22" s="170">
        <f t="shared" si="9"/>
        <v>0</v>
      </c>
      <c r="CO22" s="155"/>
      <c r="CP22" s="160">
        <f t="shared" si="10"/>
        <v>0</v>
      </c>
      <c r="CQ22" s="153">
        <f t="shared" si="11"/>
        <v>0</v>
      </c>
      <c r="CR22" s="153">
        <f t="shared" si="25"/>
        <v>0</v>
      </c>
      <c r="CS22" s="169"/>
      <c r="CT22" s="170">
        <f t="shared" si="26"/>
        <v>0</v>
      </c>
      <c r="CU22" s="155"/>
      <c r="CV22" s="171"/>
      <c r="CW22" s="172"/>
      <c r="CX22" s="172"/>
      <c r="CY22" s="172"/>
      <c r="CZ22" s="169"/>
      <c r="DA22" s="173"/>
      <c r="DB22" s="174"/>
      <c r="DC22" s="174">
        <f t="shared" si="12"/>
        <v>-13</v>
      </c>
      <c r="DD22" s="173"/>
      <c r="DE22" s="173"/>
      <c r="DF22" s="173"/>
      <c r="DG22" s="173"/>
      <c r="DH22" s="175"/>
      <c r="DI22" s="173"/>
      <c r="DJ22" s="173"/>
      <c r="DK22" s="173"/>
      <c r="DL22" s="173"/>
      <c r="DM22" s="173"/>
    </row>
    <row r="23" spans="1:117" s="39" customFormat="1" ht="12" x14ac:dyDescent="0.2">
      <c r="A23" s="149">
        <v>14</v>
      </c>
      <c r="B23" s="150">
        <v>14</v>
      </c>
      <c r="C23" s="151" t="s">
        <v>104</v>
      </c>
      <c r="D23" s="152">
        <f t="shared" si="13"/>
        <v>16.064610669587719</v>
      </c>
      <c r="E23" s="153">
        <f t="shared" si="14"/>
        <v>229071</v>
      </c>
      <c r="F23" s="153">
        <f t="shared" si="14"/>
        <v>0</v>
      </c>
      <c r="G23" s="153">
        <f t="shared" si="14"/>
        <v>15065</v>
      </c>
      <c r="H23" s="154">
        <f t="shared" si="15"/>
        <v>244136</v>
      </c>
      <c r="I23" s="155"/>
      <c r="J23" s="156">
        <f t="shared" si="16"/>
        <v>15065</v>
      </c>
      <c r="K23" s="157">
        <f t="shared" si="17"/>
        <v>16279</v>
      </c>
      <c r="L23" s="158">
        <f t="shared" si="0"/>
        <v>31344</v>
      </c>
      <c r="M23" s="155"/>
      <c r="N23" s="159">
        <f t="shared" si="1"/>
        <v>212792</v>
      </c>
      <c r="O23" s="155"/>
      <c r="P23" s="160">
        <f t="shared" si="2"/>
        <v>15065</v>
      </c>
      <c r="Q23" s="153">
        <f t="shared" si="3"/>
        <v>0</v>
      </c>
      <c r="R23" s="153">
        <f t="shared" si="4"/>
        <v>0</v>
      </c>
      <c r="S23" s="153">
        <f t="shared" si="5"/>
        <v>16279</v>
      </c>
      <c r="T23" s="154">
        <f t="shared" si="6"/>
        <v>31344</v>
      </c>
      <c r="U23" s="155"/>
      <c r="V23" s="159">
        <f t="shared" si="7"/>
        <v>31344</v>
      </c>
      <c r="Y23" s="161">
        <v>14</v>
      </c>
      <c r="Z23" s="162">
        <v>16.064610669587719</v>
      </c>
      <c r="AA23" s="162">
        <v>0</v>
      </c>
      <c r="AB23" s="162"/>
      <c r="AC23" s="162"/>
      <c r="AD23" s="162">
        <v>0</v>
      </c>
      <c r="AE23" s="163">
        <v>229071</v>
      </c>
      <c r="AF23" s="163">
        <v>0</v>
      </c>
      <c r="AG23" s="163">
        <v>0</v>
      </c>
      <c r="AH23" s="163">
        <v>229071</v>
      </c>
      <c r="AI23" s="163">
        <v>0</v>
      </c>
      <c r="AJ23" s="163">
        <v>15065</v>
      </c>
      <c r="AK23" s="163">
        <v>244136</v>
      </c>
      <c r="AL23" s="163">
        <v>0</v>
      </c>
      <c r="AM23" s="163">
        <v>0</v>
      </c>
      <c r="AN23" s="163">
        <v>0</v>
      </c>
      <c r="AO23" s="163">
        <v>0</v>
      </c>
      <c r="AP23" s="164">
        <v>244136</v>
      </c>
      <c r="AR23" s="161">
        <v>14</v>
      </c>
      <c r="AS23" s="162">
        <v>0</v>
      </c>
      <c r="AT23" s="163">
        <v>0</v>
      </c>
      <c r="AU23" s="163">
        <v>0</v>
      </c>
      <c r="AV23" s="163">
        <v>0</v>
      </c>
      <c r="AW23" s="164">
        <v>0</v>
      </c>
      <c r="BA23" s="161">
        <v>14</v>
      </c>
      <c r="BB23" s="150">
        <v>14</v>
      </c>
      <c r="BC23" s="151" t="s">
        <v>104</v>
      </c>
      <c r="BD23" s="165">
        <f t="shared" si="18"/>
        <v>229071</v>
      </c>
      <c r="BE23" s="166">
        <v>212792</v>
      </c>
      <c r="BF23" s="155">
        <f t="shared" si="19"/>
        <v>16279</v>
      </c>
      <c r="BG23" s="155">
        <v>0</v>
      </c>
      <c r="BH23" s="155">
        <v>0</v>
      </c>
      <c r="BI23" s="155"/>
      <c r="BJ23" s="155"/>
      <c r="BK23" s="155"/>
      <c r="BL23" s="155">
        <f t="shared" si="20"/>
        <v>0</v>
      </c>
      <c r="BM23" s="166">
        <f t="shared" si="21"/>
        <v>16279</v>
      </c>
      <c r="BN23" s="168">
        <f t="shared" si="22"/>
        <v>16279</v>
      </c>
      <c r="BZ23" s="155"/>
      <c r="CA23" s="161">
        <v>14</v>
      </c>
      <c r="CB23" s="151" t="s">
        <v>104</v>
      </c>
      <c r="CC23" s="153"/>
      <c r="CD23" s="153"/>
      <c r="CE23" s="153"/>
      <c r="CF23" s="153"/>
      <c r="CG23" s="169">
        <f t="shared" si="23"/>
        <v>0</v>
      </c>
      <c r="CH23" s="153"/>
      <c r="CI23" s="153"/>
      <c r="CJ23" s="153"/>
      <c r="CK23" s="169">
        <f t="shared" si="24"/>
        <v>0</v>
      </c>
      <c r="CL23" s="170">
        <f t="shared" si="8"/>
        <v>0</v>
      </c>
      <c r="CM23" s="155"/>
      <c r="CN23" s="170">
        <f t="shared" si="9"/>
        <v>0</v>
      </c>
      <c r="CO23" s="155"/>
      <c r="CP23" s="160">
        <f t="shared" si="10"/>
        <v>16279</v>
      </c>
      <c r="CQ23" s="153">
        <f t="shared" si="11"/>
        <v>16279</v>
      </c>
      <c r="CR23" s="153">
        <f t="shared" si="25"/>
        <v>0</v>
      </c>
      <c r="CS23" s="169"/>
      <c r="CT23" s="170">
        <f t="shared" si="26"/>
        <v>0</v>
      </c>
      <c r="CU23" s="155"/>
      <c r="CV23" s="171"/>
      <c r="CW23" s="172"/>
      <c r="CX23" s="172"/>
      <c r="CY23" s="172"/>
      <c r="CZ23" s="169"/>
      <c r="DA23" s="173"/>
      <c r="DB23" s="174"/>
      <c r="DC23" s="174">
        <f t="shared" si="12"/>
        <v>-14</v>
      </c>
      <c r="DD23" s="173"/>
      <c r="DE23" s="173"/>
      <c r="DF23" s="173"/>
      <c r="DG23" s="173"/>
      <c r="DH23" s="175"/>
      <c r="DI23" s="173"/>
      <c r="DJ23" s="173"/>
      <c r="DK23" s="173"/>
      <c r="DL23" s="173"/>
      <c r="DM23" s="173"/>
    </row>
    <row r="24" spans="1:117" s="39" customFormat="1" ht="12" x14ac:dyDescent="0.2">
      <c r="A24" s="149">
        <v>15</v>
      </c>
      <c r="B24" s="150">
        <v>15</v>
      </c>
      <c r="C24" s="151" t="s">
        <v>105</v>
      </c>
      <c r="D24" s="152">
        <f t="shared" si="13"/>
        <v>0</v>
      </c>
      <c r="E24" s="153">
        <f t="shared" si="14"/>
        <v>0</v>
      </c>
      <c r="F24" s="153">
        <f t="shared" si="14"/>
        <v>0</v>
      </c>
      <c r="G24" s="153">
        <f t="shared" si="14"/>
        <v>0</v>
      </c>
      <c r="H24" s="154">
        <f t="shared" si="15"/>
        <v>0</v>
      </c>
      <c r="I24" s="155"/>
      <c r="J24" s="156">
        <f t="shared" si="16"/>
        <v>0</v>
      </c>
      <c r="K24" s="157">
        <f t="shared" si="17"/>
        <v>0</v>
      </c>
      <c r="L24" s="158">
        <f t="shared" si="0"/>
        <v>0</v>
      </c>
      <c r="M24" s="155"/>
      <c r="N24" s="159">
        <f t="shared" si="1"/>
        <v>0</v>
      </c>
      <c r="O24" s="155"/>
      <c r="P24" s="160">
        <f t="shared" si="2"/>
        <v>0</v>
      </c>
      <c r="Q24" s="153">
        <f t="shared" si="3"/>
        <v>0</v>
      </c>
      <c r="R24" s="153">
        <f t="shared" si="4"/>
        <v>0</v>
      </c>
      <c r="S24" s="153">
        <f t="shared" si="5"/>
        <v>0</v>
      </c>
      <c r="T24" s="154">
        <f t="shared" si="6"/>
        <v>0</v>
      </c>
      <c r="U24" s="155"/>
      <c r="V24" s="159">
        <f t="shared" si="7"/>
        <v>0</v>
      </c>
      <c r="Y24" s="161">
        <v>15</v>
      </c>
      <c r="Z24" s="162"/>
      <c r="AA24" s="162"/>
      <c r="AB24" s="162"/>
      <c r="AC24" s="162"/>
      <c r="AD24" s="162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4"/>
      <c r="AR24" s="161">
        <v>15</v>
      </c>
      <c r="AS24" s="162">
        <v>0</v>
      </c>
      <c r="AT24" s="163">
        <v>0</v>
      </c>
      <c r="AU24" s="163">
        <v>0</v>
      </c>
      <c r="AV24" s="163">
        <v>0</v>
      </c>
      <c r="AW24" s="164">
        <v>0</v>
      </c>
      <c r="BA24" s="161">
        <v>15</v>
      </c>
      <c r="BB24" s="150">
        <v>15</v>
      </c>
      <c r="BC24" s="151" t="s">
        <v>105</v>
      </c>
      <c r="BD24" s="165">
        <f t="shared" si="18"/>
        <v>0</v>
      </c>
      <c r="BE24" s="166">
        <v>0</v>
      </c>
      <c r="BF24" s="155">
        <f t="shared" si="19"/>
        <v>0</v>
      </c>
      <c r="BG24" s="155">
        <v>0</v>
      </c>
      <c r="BH24" s="155">
        <v>0</v>
      </c>
      <c r="BI24" s="155"/>
      <c r="BJ24" s="155"/>
      <c r="BK24" s="155"/>
      <c r="BL24" s="155">
        <f t="shared" si="20"/>
        <v>0</v>
      </c>
      <c r="BM24" s="166">
        <f t="shared" si="21"/>
        <v>0</v>
      </c>
      <c r="BN24" s="168">
        <f t="shared" si="22"/>
        <v>0</v>
      </c>
      <c r="BZ24" s="155"/>
      <c r="CA24" s="161">
        <v>15</v>
      </c>
      <c r="CB24" s="151" t="s">
        <v>105</v>
      </c>
      <c r="CC24" s="153"/>
      <c r="CD24" s="153"/>
      <c r="CE24" s="153"/>
      <c r="CF24" s="153"/>
      <c r="CG24" s="169">
        <f t="shared" si="23"/>
        <v>0</v>
      </c>
      <c r="CH24" s="153"/>
      <c r="CI24" s="153"/>
      <c r="CJ24" s="153"/>
      <c r="CK24" s="169">
        <f t="shared" si="24"/>
        <v>0</v>
      </c>
      <c r="CL24" s="170">
        <f t="shared" si="8"/>
        <v>0</v>
      </c>
      <c r="CM24" s="155"/>
      <c r="CN24" s="170">
        <f t="shared" si="9"/>
        <v>0</v>
      </c>
      <c r="CO24" s="155"/>
      <c r="CP24" s="160">
        <f t="shared" si="10"/>
        <v>0</v>
      </c>
      <c r="CQ24" s="153">
        <f t="shared" si="11"/>
        <v>0</v>
      </c>
      <c r="CR24" s="153">
        <f t="shared" si="25"/>
        <v>0</v>
      </c>
      <c r="CS24" s="169"/>
      <c r="CT24" s="170">
        <f t="shared" si="26"/>
        <v>0</v>
      </c>
      <c r="CU24" s="155"/>
      <c r="CV24" s="171"/>
      <c r="CW24" s="172"/>
      <c r="CX24" s="172"/>
      <c r="CY24" s="172"/>
      <c r="CZ24" s="169"/>
      <c r="DA24" s="173"/>
      <c r="DB24" s="174"/>
      <c r="DC24" s="174">
        <f t="shared" si="12"/>
        <v>-15</v>
      </c>
      <c r="DD24" s="173"/>
      <c r="DE24" s="173"/>
      <c r="DF24" s="173"/>
      <c r="DG24" s="173"/>
      <c r="DH24" s="175"/>
      <c r="DI24" s="173"/>
      <c r="DJ24" s="173"/>
      <c r="DK24" s="173"/>
      <c r="DL24" s="173"/>
      <c r="DM24" s="173"/>
    </row>
    <row r="25" spans="1:117" s="39" customFormat="1" ht="12" x14ac:dyDescent="0.2">
      <c r="A25" s="149">
        <v>16</v>
      </c>
      <c r="B25" s="150">
        <v>16</v>
      </c>
      <c r="C25" s="151" t="s">
        <v>106</v>
      </c>
      <c r="D25" s="152">
        <f t="shared" si="13"/>
        <v>353.95109387417489</v>
      </c>
      <c r="E25" s="153">
        <f t="shared" si="14"/>
        <v>4052991</v>
      </c>
      <c r="F25" s="153">
        <f t="shared" si="14"/>
        <v>0</v>
      </c>
      <c r="G25" s="153">
        <f t="shared" si="14"/>
        <v>331893</v>
      </c>
      <c r="H25" s="154">
        <f t="shared" si="15"/>
        <v>4384884</v>
      </c>
      <c r="I25" s="155"/>
      <c r="J25" s="156">
        <f t="shared" si="16"/>
        <v>331893</v>
      </c>
      <c r="K25" s="157">
        <f t="shared" si="17"/>
        <v>285836.59624321305</v>
      </c>
      <c r="L25" s="158">
        <f t="shared" si="0"/>
        <v>617729.59624321305</v>
      </c>
      <c r="M25" s="155"/>
      <c r="N25" s="159">
        <f t="shared" si="1"/>
        <v>3767154.4037567871</v>
      </c>
      <c r="O25" s="155"/>
      <c r="P25" s="160">
        <f t="shared" si="2"/>
        <v>331893</v>
      </c>
      <c r="Q25" s="153">
        <f t="shared" si="3"/>
        <v>0</v>
      </c>
      <c r="R25" s="153">
        <f t="shared" si="4"/>
        <v>0</v>
      </c>
      <c r="S25" s="153">
        <f t="shared" si="5"/>
        <v>285836.59624321305</v>
      </c>
      <c r="T25" s="154">
        <f t="shared" si="6"/>
        <v>617729.59624321305</v>
      </c>
      <c r="U25" s="155"/>
      <c r="V25" s="159">
        <f t="shared" si="7"/>
        <v>865581</v>
      </c>
      <c r="Y25" s="161">
        <v>16</v>
      </c>
      <c r="Z25" s="162">
        <v>353.95109387417489</v>
      </c>
      <c r="AA25" s="162">
        <v>0</v>
      </c>
      <c r="AB25" s="162"/>
      <c r="AC25" s="162"/>
      <c r="AD25" s="162">
        <v>0</v>
      </c>
      <c r="AE25" s="163">
        <v>4052991</v>
      </c>
      <c r="AF25" s="163">
        <v>0</v>
      </c>
      <c r="AG25" s="163">
        <v>0</v>
      </c>
      <c r="AH25" s="163">
        <v>4052991</v>
      </c>
      <c r="AI25" s="163">
        <v>0</v>
      </c>
      <c r="AJ25" s="163">
        <v>331893</v>
      </c>
      <c r="AK25" s="163">
        <v>4384884</v>
      </c>
      <c r="AL25" s="163">
        <v>0</v>
      </c>
      <c r="AM25" s="163">
        <v>0</v>
      </c>
      <c r="AN25" s="163">
        <v>0</v>
      </c>
      <c r="AO25" s="163">
        <v>0</v>
      </c>
      <c r="AP25" s="164">
        <v>4384884</v>
      </c>
      <c r="AR25" s="161">
        <v>16</v>
      </c>
      <c r="AS25" s="162">
        <v>0</v>
      </c>
      <c r="AT25" s="163">
        <v>0</v>
      </c>
      <c r="AU25" s="163">
        <v>0</v>
      </c>
      <c r="AV25" s="163">
        <v>0</v>
      </c>
      <c r="AW25" s="164">
        <v>0</v>
      </c>
      <c r="BA25" s="161">
        <v>16</v>
      </c>
      <c r="BB25" s="150">
        <v>16</v>
      </c>
      <c r="BC25" s="151" t="s">
        <v>106</v>
      </c>
      <c r="BD25" s="165">
        <f t="shared" si="18"/>
        <v>4052991</v>
      </c>
      <c r="BE25" s="166">
        <v>3791432</v>
      </c>
      <c r="BF25" s="155">
        <f t="shared" si="19"/>
        <v>261559</v>
      </c>
      <c r="BG25" s="155">
        <v>104545.8</v>
      </c>
      <c r="BH25" s="155">
        <v>167583.20000000001</v>
      </c>
      <c r="BI25" s="155"/>
      <c r="BJ25" s="155"/>
      <c r="BK25" s="155"/>
      <c r="BL25" s="155">
        <f t="shared" si="20"/>
        <v>0</v>
      </c>
      <c r="BM25" s="166">
        <f t="shared" si="21"/>
        <v>533688</v>
      </c>
      <c r="BN25" s="168">
        <f t="shared" si="22"/>
        <v>285836.59624321305</v>
      </c>
      <c r="BZ25" s="155"/>
      <c r="CA25" s="161">
        <v>16</v>
      </c>
      <c r="CB25" s="151" t="s">
        <v>106</v>
      </c>
      <c r="CC25" s="153"/>
      <c r="CD25" s="153"/>
      <c r="CE25" s="153"/>
      <c r="CF25" s="153"/>
      <c r="CG25" s="169">
        <f t="shared" si="23"/>
        <v>0</v>
      </c>
      <c r="CH25" s="153"/>
      <c r="CI25" s="153"/>
      <c r="CJ25" s="153"/>
      <c r="CK25" s="169">
        <f t="shared" si="24"/>
        <v>0</v>
      </c>
      <c r="CL25" s="170">
        <f t="shared" si="8"/>
        <v>0</v>
      </c>
      <c r="CM25" s="155"/>
      <c r="CN25" s="170">
        <f t="shared" si="9"/>
        <v>0</v>
      </c>
      <c r="CO25" s="155"/>
      <c r="CP25" s="160">
        <f t="shared" si="10"/>
        <v>261559</v>
      </c>
      <c r="CQ25" s="153">
        <f t="shared" si="11"/>
        <v>261559</v>
      </c>
      <c r="CR25" s="153">
        <f t="shared" si="25"/>
        <v>0</v>
      </c>
      <c r="CS25" s="169"/>
      <c r="CT25" s="170">
        <f t="shared" si="26"/>
        <v>0</v>
      </c>
      <c r="CU25" s="155"/>
      <c r="CV25" s="171"/>
      <c r="CW25" s="172"/>
      <c r="CX25" s="172"/>
      <c r="CY25" s="172"/>
      <c r="CZ25" s="169"/>
      <c r="DA25" s="173"/>
      <c r="DB25" s="174"/>
      <c r="DC25" s="174">
        <f t="shared" si="12"/>
        <v>-16</v>
      </c>
      <c r="DD25" s="173"/>
      <c r="DE25" s="173"/>
      <c r="DF25" s="173"/>
      <c r="DG25" s="173"/>
      <c r="DH25" s="175"/>
      <c r="DI25" s="173"/>
      <c r="DJ25" s="173"/>
      <c r="DK25" s="173"/>
      <c r="DL25" s="173"/>
      <c r="DM25" s="173"/>
    </row>
    <row r="26" spans="1:117" s="39" customFormat="1" ht="12" x14ac:dyDescent="0.2">
      <c r="A26" s="149">
        <v>17</v>
      </c>
      <c r="B26" s="150">
        <v>17</v>
      </c>
      <c r="C26" s="151" t="s">
        <v>107</v>
      </c>
      <c r="D26" s="152">
        <f t="shared" si="13"/>
        <v>11.995276385087015</v>
      </c>
      <c r="E26" s="153">
        <f t="shared" si="14"/>
        <v>206914</v>
      </c>
      <c r="F26" s="153">
        <f t="shared" si="14"/>
        <v>0</v>
      </c>
      <c r="G26" s="153">
        <f t="shared" si="14"/>
        <v>11238</v>
      </c>
      <c r="H26" s="154">
        <f t="shared" si="15"/>
        <v>218152</v>
      </c>
      <c r="I26" s="155"/>
      <c r="J26" s="156">
        <f t="shared" si="16"/>
        <v>11238</v>
      </c>
      <c r="K26" s="157">
        <f t="shared" si="17"/>
        <v>35053</v>
      </c>
      <c r="L26" s="158">
        <f t="shared" si="0"/>
        <v>46291</v>
      </c>
      <c r="M26" s="155"/>
      <c r="N26" s="159">
        <f t="shared" si="1"/>
        <v>171861</v>
      </c>
      <c r="O26" s="155"/>
      <c r="P26" s="160">
        <f t="shared" si="2"/>
        <v>11238</v>
      </c>
      <c r="Q26" s="153">
        <f t="shared" si="3"/>
        <v>0</v>
      </c>
      <c r="R26" s="153">
        <f t="shared" si="4"/>
        <v>0</v>
      </c>
      <c r="S26" s="153">
        <f t="shared" si="5"/>
        <v>35053</v>
      </c>
      <c r="T26" s="154">
        <f t="shared" si="6"/>
        <v>46291</v>
      </c>
      <c r="U26" s="155"/>
      <c r="V26" s="159">
        <f t="shared" si="7"/>
        <v>46291</v>
      </c>
      <c r="Y26" s="161">
        <v>17</v>
      </c>
      <c r="Z26" s="162">
        <v>11.995276385087015</v>
      </c>
      <c r="AA26" s="162">
        <v>0</v>
      </c>
      <c r="AB26" s="162"/>
      <c r="AC26" s="162"/>
      <c r="AD26" s="162">
        <v>0</v>
      </c>
      <c r="AE26" s="163">
        <v>206914</v>
      </c>
      <c r="AF26" s="163">
        <v>0</v>
      </c>
      <c r="AG26" s="163">
        <v>0</v>
      </c>
      <c r="AH26" s="163">
        <v>206914</v>
      </c>
      <c r="AI26" s="163">
        <v>0</v>
      </c>
      <c r="AJ26" s="163">
        <v>11238</v>
      </c>
      <c r="AK26" s="163">
        <v>218152</v>
      </c>
      <c r="AL26" s="163">
        <v>0</v>
      </c>
      <c r="AM26" s="163">
        <v>0</v>
      </c>
      <c r="AN26" s="163">
        <v>0</v>
      </c>
      <c r="AO26" s="163">
        <v>0</v>
      </c>
      <c r="AP26" s="164">
        <v>218152</v>
      </c>
      <c r="AR26" s="161">
        <v>17</v>
      </c>
      <c r="AS26" s="162">
        <v>0</v>
      </c>
      <c r="AT26" s="163">
        <v>0</v>
      </c>
      <c r="AU26" s="163">
        <v>0</v>
      </c>
      <c r="AV26" s="163">
        <v>0</v>
      </c>
      <c r="AW26" s="164">
        <v>0</v>
      </c>
      <c r="BA26" s="161">
        <v>17</v>
      </c>
      <c r="BB26" s="150">
        <v>17</v>
      </c>
      <c r="BC26" s="151" t="s">
        <v>107</v>
      </c>
      <c r="BD26" s="165">
        <f t="shared" si="18"/>
        <v>206914</v>
      </c>
      <c r="BE26" s="166">
        <v>171861</v>
      </c>
      <c r="BF26" s="155">
        <f t="shared" si="19"/>
        <v>35053</v>
      </c>
      <c r="BG26" s="155">
        <v>0</v>
      </c>
      <c r="BH26" s="155">
        <v>0</v>
      </c>
      <c r="BI26" s="155"/>
      <c r="BJ26" s="155"/>
      <c r="BK26" s="155"/>
      <c r="BL26" s="155">
        <f t="shared" si="20"/>
        <v>0</v>
      </c>
      <c r="BM26" s="166">
        <f t="shared" si="21"/>
        <v>35053</v>
      </c>
      <c r="BN26" s="168">
        <f t="shared" si="22"/>
        <v>35053</v>
      </c>
      <c r="BZ26" s="155"/>
      <c r="CA26" s="161">
        <v>17</v>
      </c>
      <c r="CB26" s="151" t="s">
        <v>107</v>
      </c>
      <c r="CC26" s="153"/>
      <c r="CD26" s="153"/>
      <c r="CE26" s="153"/>
      <c r="CF26" s="153"/>
      <c r="CG26" s="169">
        <f t="shared" si="23"/>
        <v>0</v>
      </c>
      <c r="CH26" s="153"/>
      <c r="CI26" s="153"/>
      <c r="CJ26" s="153"/>
      <c r="CK26" s="169">
        <f t="shared" si="24"/>
        <v>0</v>
      </c>
      <c r="CL26" s="170">
        <f t="shared" si="8"/>
        <v>0</v>
      </c>
      <c r="CM26" s="155"/>
      <c r="CN26" s="170">
        <f t="shared" si="9"/>
        <v>0</v>
      </c>
      <c r="CO26" s="155"/>
      <c r="CP26" s="160">
        <f t="shared" si="10"/>
        <v>35053</v>
      </c>
      <c r="CQ26" s="153">
        <f t="shared" si="11"/>
        <v>35053</v>
      </c>
      <c r="CR26" s="153">
        <f t="shared" si="25"/>
        <v>0</v>
      </c>
      <c r="CS26" s="169"/>
      <c r="CT26" s="170">
        <f t="shared" si="26"/>
        <v>0</v>
      </c>
      <c r="CU26" s="155"/>
      <c r="CV26" s="171"/>
      <c r="CW26" s="172"/>
      <c r="CX26" s="172"/>
      <c r="CY26" s="172"/>
      <c r="CZ26" s="169"/>
      <c r="DA26" s="173"/>
      <c r="DB26" s="174"/>
      <c r="DC26" s="174">
        <f t="shared" si="12"/>
        <v>-17</v>
      </c>
      <c r="DD26" s="173"/>
      <c r="DE26" s="173"/>
      <c r="DF26" s="173"/>
      <c r="DG26" s="173"/>
      <c r="DH26" s="175"/>
      <c r="DI26" s="173"/>
      <c r="DJ26" s="173"/>
      <c r="DK26" s="173"/>
      <c r="DL26" s="173"/>
      <c r="DM26" s="173"/>
    </row>
    <row r="27" spans="1:117" s="39" customFormat="1" ht="12" x14ac:dyDescent="0.2">
      <c r="A27" s="149">
        <v>18</v>
      </c>
      <c r="B27" s="150">
        <v>18</v>
      </c>
      <c r="C27" s="151" t="s">
        <v>108</v>
      </c>
      <c r="D27" s="152">
        <f t="shared" si="13"/>
        <v>14.833768393738733</v>
      </c>
      <c r="E27" s="153">
        <f t="shared" si="14"/>
        <v>309757</v>
      </c>
      <c r="F27" s="153">
        <f t="shared" si="14"/>
        <v>0</v>
      </c>
      <c r="G27" s="153">
        <f t="shared" si="14"/>
        <v>13914</v>
      </c>
      <c r="H27" s="154">
        <f t="shared" si="15"/>
        <v>323671</v>
      </c>
      <c r="I27" s="155"/>
      <c r="J27" s="156">
        <f t="shared" si="16"/>
        <v>13914</v>
      </c>
      <c r="K27" s="157">
        <f t="shared" si="17"/>
        <v>34173.764916597152</v>
      </c>
      <c r="L27" s="158">
        <f t="shared" si="0"/>
        <v>48087.764916597152</v>
      </c>
      <c r="M27" s="155"/>
      <c r="N27" s="159">
        <f t="shared" si="1"/>
        <v>275583.23508340283</v>
      </c>
      <c r="O27" s="155"/>
      <c r="P27" s="160">
        <f t="shared" si="2"/>
        <v>13914</v>
      </c>
      <c r="Q27" s="153">
        <f t="shared" si="3"/>
        <v>0</v>
      </c>
      <c r="R27" s="153">
        <f t="shared" si="4"/>
        <v>0</v>
      </c>
      <c r="S27" s="153">
        <f t="shared" si="5"/>
        <v>34173.764916597152</v>
      </c>
      <c r="T27" s="154">
        <f t="shared" si="6"/>
        <v>48087.764916597152</v>
      </c>
      <c r="U27" s="155"/>
      <c r="V27" s="159">
        <f t="shared" si="7"/>
        <v>99324.2</v>
      </c>
      <c r="Y27" s="161">
        <v>18</v>
      </c>
      <c r="Z27" s="162">
        <v>14.833768393738733</v>
      </c>
      <c r="AA27" s="162">
        <v>0</v>
      </c>
      <c r="AB27" s="162"/>
      <c r="AC27" s="162"/>
      <c r="AD27" s="162">
        <v>0</v>
      </c>
      <c r="AE27" s="163">
        <v>309757</v>
      </c>
      <c r="AF27" s="163">
        <v>0</v>
      </c>
      <c r="AG27" s="163">
        <v>0</v>
      </c>
      <c r="AH27" s="163">
        <v>309757</v>
      </c>
      <c r="AI27" s="163">
        <v>0</v>
      </c>
      <c r="AJ27" s="163">
        <v>13914</v>
      </c>
      <c r="AK27" s="163">
        <v>323671</v>
      </c>
      <c r="AL27" s="163">
        <v>0</v>
      </c>
      <c r="AM27" s="163">
        <v>0</v>
      </c>
      <c r="AN27" s="163">
        <v>0</v>
      </c>
      <c r="AO27" s="163">
        <v>0</v>
      </c>
      <c r="AP27" s="164">
        <v>323671</v>
      </c>
      <c r="AR27" s="161">
        <v>18</v>
      </c>
      <c r="AS27" s="162">
        <v>0</v>
      </c>
      <c r="AT27" s="163">
        <v>0</v>
      </c>
      <c r="AU27" s="163">
        <v>0</v>
      </c>
      <c r="AV27" s="163">
        <v>0</v>
      </c>
      <c r="AW27" s="164">
        <v>0</v>
      </c>
      <c r="BA27" s="161">
        <v>18</v>
      </c>
      <c r="BB27" s="150">
        <v>18</v>
      </c>
      <c r="BC27" s="151" t="s">
        <v>108</v>
      </c>
      <c r="BD27" s="165">
        <f t="shared" si="18"/>
        <v>309757</v>
      </c>
      <c r="BE27" s="166">
        <v>291080</v>
      </c>
      <c r="BF27" s="155">
        <f t="shared" si="19"/>
        <v>18677</v>
      </c>
      <c r="BG27" s="155">
        <v>66733.2</v>
      </c>
      <c r="BH27" s="155">
        <v>0</v>
      </c>
      <c r="BI27" s="155"/>
      <c r="BJ27" s="155"/>
      <c r="BK27" s="155"/>
      <c r="BL27" s="155">
        <f t="shared" si="20"/>
        <v>0</v>
      </c>
      <c r="BM27" s="166">
        <f t="shared" si="21"/>
        <v>85410.2</v>
      </c>
      <c r="BN27" s="168">
        <f t="shared" si="22"/>
        <v>34173.764916597152</v>
      </c>
      <c r="BZ27" s="155"/>
      <c r="CA27" s="161">
        <v>18</v>
      </c>
      <c r="CB27" s="151" t="s">
        <v>108</v>
      </c>
      <c r="CC27" s="153"/>
      <c r="CD27" s="153"/>
      <c r="CE27" s="153"/>
      <c r="CF27" s="153"/>
      <c r="CG27" s="169">
        <f t="shared" si="23"/>
        <v>0</v>
      </c>
      <c r="CH27" s="153"/>
      <c r="CI27" s="153"/>
      <c r="CJ27" s="153"/>
      <c r="CK27" s="169">
        <f t="shared" si="24"/>
        <v>0</v>
      </c>
      <c r="CL27" s="170">
        <f t="shared" si="8"/>
        <v>0</v>
      </c>
      <c r="CM27" s="155"/>
      <c r="CN27" s="170">
        <f t="shared" si="9"/>
        <v>0</v>
      </c>
      <c r="CO27" s="155"/>
      <c r="CP27" s="160">
        <f t="shared" si="10"/>
        <v>18677</v>
      </c>
      <c r="CQ27" s="153">
        <f t="shared" si="11"/>
        <v>18677</v>
      </c>
      <c r="CR27" s="153">
        <f t="shared" si="25"/>
        <v>0</v>
      </c>
      <c r="CS27" s="169"/>
      <c r="CT27" s="170">
        <f t="shared" si="26"/>
        <v>0</v>
      </c>
      <c r="CU27" s="155"/>
      <c r="CV27" s="171"/>
      <c r="CW27" s="172"/>
      <c r="CX27" s="172"/>
      <c r="CY27" s="172"/>
      <c r="CZ27" s="169"/>
      <c r="DA27" s="173"/>
      <c r="DB27" s="174"/>
      <c r="DC27" s="174">
        <f t="shared" si="12"/>
        <v>-18</v>
      </c>
      <c r="DD27" s="173"/>
      <c r="DE27" s="173"/>
      <c r="DF27" s="173"/>
      <c r="DG27" s="173"/>
      <c r="DH27" s="175"/>
      <c r="DI27" s="173"/>
      <c r="DJ27" s="173"/>
      <c r="DK27" s="173"/>
      <c r="DL27" s="173"/>
      <c r="DM27" s="173"/>
    </row>
    <row r="28" spans="1:117" s="39" customFormat="1" ht="12" x14ac:dyDescent="0.2">
      <c r="A28" s="149">
        <v>19</v>
      </c>
      <c r="B28" s="150">
        <v>19</v>
      </c>
      <c r="C28" s="151" t="s">
        <v>109</v>
      </c>
      <c r="D28" s="152">
        <f t="shared" si="13"/>
        <v>0</v>
      </c>
      <c r="E28" s="153">
        <f t="shared" si="14"/>
        <v>0</v>
      </c>
      <c r="F28" s="153">
        <f t="shared" si="14"/>
        <v>0</v>
      </c>
      <c r="G28" s="153">
        <f t="shared" si="14"/>
        <v>0</v>
      </c>
      <c r="H28" s="154">
        <f t="shared" si="15"/>
        <v>0</v>
      </c>
      <c r="I28" s="155"/>
      <c r="J28" s="156">
        <f t="shared" si="16"/>
        <v>0</v>
      </c>
      <c r="K28" s="157">
        <f t="shared" si="17"/>
        <v>0</v>
      </c>
      <c r="L28" s="158">
        <f t="shared" si="0"/>
        <v>0</v>
      </c>
      <c r="M28" s="155"/>
      <c r="N28" s="159">
        <f t="shared" si="1"/>
        <v>0</v>
      </c>
      <c r="O28" s="155"/>
      <c r="P28" s="160">
        <f t="shared" si="2"/>
        <v>0</v>
      </c>
      <c r="Q28" s="153">
        <f t="shared" si="3"/>
        <v>0</v>
      </c>
      <c r="R28" s="153">
        <f t="shared" si="4"/>
        <v>0</v>
      </c>
      <c r="S28" s="153">
        <f t="shared" si="5"/>
        <v>0</v>
      </c>
      <c r="T28" s="154">
        <f t="shared" si="6"/>
        <v>0</v>
      </c>
      <c r="U28" s="155"/>
      <c r="V28" s="159">
        <f t="shared" si="7"/>
        <v>0</v>
      </c>
      <c r="Y28" s="161">
        <v>19</v>
      </c>
      <c r="Z28" s="162"/>
      <c r="AA28" s="162"/>
      <c r="AB28" s="162"/>
      <c r="AC28" s="162"/>
      <c r="AD28" s="162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4"/>
      <c r="AR28" s="161">
        <v>19</v>
      </c>
      <c r="AS28" s="162">
        <v>0</v>
      </c>
      <c r="AT28" s="163">
        <v>0</v>
      </c>
      <c r="AU28" s="163">
        <v>0</v>
      </c>
      <c r="AV28" s="163">
        <v>0</v>
      </c>
      <c r="AW28" s="164">
        <v>0</v>
      </c>
      <c r="BA28" s="161">
        <v>19</v>
      </c>
      <c r="BB28" s="150">
        <v>19</v>
      </c>
      <c r="BC28" s="151" t="s">
        <v>109</v>
      </c>
      <c r="BD28" s="165">
        <f t="shared" si="18"/>
        <v>0</v>
      </c>
      <c r="BE28" s="166">
        <v>0</v>
      </c>
      <c r="BF28" s="155">
        <f t="shared" si="19"/>
        <v>0</v>
      </c>
      <c r="BG28" s="155">
        <v>0</v>
      </c>
      <c r="BH28" s="155">
        <v>0</v>
      </c>
      <c r="BI28" s="155"/>
      <c r="BJ28" s="155"/>
      <c r="BK28" s="155"/>
      <c r="BL28" s="155">
        <f t="shared" si="20"/>
        <v>0</v>
      </c>
      <c r="BM28" s="166">
        <f t="shared" si="21"/>
        <v>0</v>
      </c>
      <c r="BN28" s="168">
        <f t="shared" si="22"/>
        <v>0</v>
      </c>
      <c r="BZ28" s="155"/>
      <c r="CA28" s="161">
        <v>19</v>
      </c>
      <c r="CB28" s="151" t="s">
        <v>109</v>
      </c>
      <c r="CC28" s="153"/>
      <c r="CD28" s="153"/>
      <c r="CE28" s="153"/>
      <c r="CF28" s="153"/>
      <c r="CG28" s="169">
        <f t="shared" si="23"/>
        <v>0</v>
      </c>
      <c r="CH28" s="153"/>
      <c r="CI28" s="153"/>
      <c r="CJ28" s="153"/>
      <c r="CK28" s="169">
        <f t="shared" si="24"/>
        <v>0</v>
      </c>
      <c r="CL28" s="170">
        <f t="shared" si="8"/>
        <v>0</v>
      </c>
      <c r="CM28" s="155"/>
      <c r="CN28" s="170">
        <f t="shared" si="9"/>
        <v>0</v>
      </c>
      <c r="CO28" s="155"/>
      <c r="CP28" s="160">
        <f t="shared" si="10"/>
        <v>0</v>
      </c>
      <c r="CQ28" s="153">
        <f t="shared" si="11"/>
        <v>0</v>
      </c>
      <c r="CR28" s="153">
        <f t="shared" si="25"/>
        <v>0</v>
      </c>
      <c r="CS28" s="169"/>
      <c r="CT28" s="170">
        <f t="shared" si="26"/>
        <v>0</v>
      </c>
      <c r="CU28" s="155"/>
      <c r="CV28" s="171"/>
      <c r="CW28" s="172"/>
      <c r="CX28" s="172"/>
      <c r="CY28" s="172"/>
      <c r="CZ28" s="169"/>
      <c r="DA28" s="173"/>
      <c r="DB28" s="174" t="s">
        <v>110</v>
      </c>
      <c r="DC28" s="174">
        <f t="shared" si="12"/>
        <v>-19</v>
      </c>
      <c r="DD28" s="173"/>
      <c r="DE28" s="173"/>
      <c r="DF28" s="173"/>
      <c r="DG28" s="173"/>
      <c r="DH28" s="175"/>
      <c r="DI28" s="173"/>
      <c r="DJ28" s="173"/>
      <c r="DK28" s="173"/>
      <c r="DL28" s="173"/>
      <c r="DM28" s="173"/>
    </row>
    <row r="29" spans="1:117" s="39" customFormat="1" ht="12" x14ac:dyDescent="0.2">
      <c r="A29" s="149">
        <v>20</v>
      </c>
      <c r="B29" s="150">
        <v>20</v>
      </c>
      <c r="C29" s="151" t="s">
        <v>111</v>
      </c>
      <c r="D29" s="152">
        <f t="shared" si="13"/>
        <v>266.7882733574383</v>
      </c>
      <c r="E29" s="153">
        <f t="shared" si="14"/>
        <v>3844902</v>
      </c>
      <c r="F29" s="153">
        <f t="shared" si="14"/>
        <v>0</v>
      </c>
      <c r="G29" s="153">
        <f t="shared" si="14"/>
        <v>250158</v>
      </c>
      <c r="H29" s="154">
        <f t="shared" si="15"/>
        <v>4095060</v>
      </c>
      <c r="I29" s="155"/>
      <c r="J29" s="156">
        <f t="shared" si="16"/>
        <v>250158</v>
      </c>
      <c r="K29" s="157">
        <f t="shared" si="17"/>
        <v>328285.71682775964</v>
      </c>
      <c r="L29" s="158">
        <f t="shared" si="0"/>
        <v>578443.71682775964</v>
      </c>
      <c r="M29" s="155"/>
      <c r="N29" s="159">
        <f t="shared" si="1"/>
        <v>3516616.2831722405</v>
      </c>
      <c r="O29" s="155"/>
      <c r="P29" s="160">
        <f t="shared" si="2"/>
        <v>250158</v>
      </c>
      <c r="Q29" s="153">
        <f t="shared" si="3"/>
        <v>0</v>
      </c>
      <c r="R29" s="153">
        <f t="shared" si="4"/>
        <v>0</v>
      </c>
      <c r="S29" s="153">
        <f t="shared" si="5"/>
        <v>328285.71682775964</v>
      </c>
      <c r="T29" s="154">
        <f t="shared" si="6"/>
        <v>578443.71682775964</v>
      </c>
      <c r="U29" s="155"/>
      <c r="V29" s="159">
        <f t="shared" si="7"/>
        <v>987035.4</v>
      </c>
      <c r="Y29" s="161">
        <v>20</v>
      </c>
      <c r="Z29" s="162">
        <v>266.7882733574383</v>
      </c>
      <c r="AA29" s="162">
        <v>0</v>
      </c>
      <c r="AB29" s="162"/>
      <c r="AC29" s="162"/>
      <c r="AD29" s="162">
        <v>0</v>
      </c>
      <c r="AE29" s="163">
        <v>3844902</v>
      </c>
      <c r="AF29" s="163">
        <v>0</v>
      </c>
      <c r="AG29" s="163">
        <v>0</v>
      </c>
      <c r="AH29" s="163">
        <v>3844902</v>
      </c>
      <c r="AI29" s="163">
        <v>0</v>
      </c>
      <c r="AJ29" s="163">
        <v>250158</v>
      </c>
      <c r="AK29" s="163">
        <v>4095060</v>
      </c>
      <c r="AL29" s="163">
        <v>0</v>
      </c>
      <c r="AM29" s="163">
        <v>0</v>
      </c>
      <c r="AN29" s="163">
        <v>0</v>
      </c>
      <c r="AO29" s="163">
        <v>0</v>
      </c>
      <c r="AP29" s="164">
        <v>4095060</v>
      </c>
      <c r="AR29" s="161">
        <v>20</v>
      </c>
      <c r="AS29" s="162">
        <v>0</v>
      </c>
      <c r="AT29" s="163">
        <v>0</v>
      </c>
      <c r="AU29" s="163">
        <v>0</v>
      </c>
      <c r="AV29" s="163">
        <v>0</v>
      </c>
      <c r="AW29" s="164">
        <v>0</v>
      </c>
      <c r="BA29" s="161">
        <v>20</v>
      </c>
      <c r="BB29" s="150">
        <v>20</v>
      </c>
      <c r="BC29" s="151" t="s">
        <v>111</v>
      </c>
      <c r="BD29" s="165">
        <f t="shared" si="18"/>
        <v>3844902</v>
      </c>
      <c r="BE29" s="166">
        <v>3610834</v>
      </c>
      <c r="BF29" s="155">
        <f t="shared" si="19"/>
        <v>234068</v>
      </c>
      <c r="BG29" s="155">
        <v>405726.6</v>
      </c>
      <c r="BH29" s="155">
        <v>97082.8</v>
      </c>
      <c r="BI29" s="155"/>
      <c r="BJ29" s="155"/>
      <c r="BK29" s="155"/>
      <c r="BL29" s="155">
        <f t="shared" si="20"/>
        <v>0</v>
      </c>
      <c r="BM29" s="166">
        <f t="shared" si="21"/>
        <v>736877.4</v>
      </c>
      <c r="BN29" s="168">
        <f t="shared" si="22"/>
        <v>328285.71682775964</v>
      </c>
      <c r="BZ29" s="155"/>
      <c r="CA29" s="161">
        <v>20</v>
      </c>
      <c r="CB29" s="151" t="s">
        <v>111</v>
      </c>
      <c r="CC29" s="153"/>
      <c r="CD29" s="153"/>
      <c r="CE29" s="153"/>
      <c r="CF29" s="153"/>
      <c r="CG29" s="169">
        <f t="shared" si="23"/>
        <v>0</v>
      </c>
      <c r="CH29" s="153"/>
      <c r="CI29" s="153"/>
      <c r="CJ29" s="153"/>
      <c r="CK29" s="169">
        <f t="shared" si="24"/>
        <v>0</v>
      </c>
      <c r="CL29" s="170">
        <f t="shared" si="8"/>
        <v>0</v>
      </c>
      <c r="CM29" s="155"/>
      <c r="CN29" s="170">
        <f t="shared" si="9"/>
        <v>0</v>
      </c>
      <c r="CO29" s="155"/>
      <c r="CP29" s="160">
        <f t="shared" si="10"/>
        <v>234068</v>
      </c>
      <c r="CQ29" s="153">
        <f t="shared" si="11"/>
        <v>234068</v>
      </c>
      <c r="CR29" s="153">
        <f t="shared" si="25"/>
        <v>0</v>
      </c>
      <c r="CS29" s="169"/>
      <c r="CT29" s="170">
        <f t="shared" si="26"/>
        <v>0</v>
      </c>
      <c r="CU29" s="155"/>
      <c r="CV29" s="171"/>
      <c r="CW29" s="172"/>
      <c r="CX29" s="172"/>
      <c r="CY29" s="172"/>
      <c r="CZ29" s="169"/>
      <c r="DA29" s="173"/>
      <c r="DB29" s="174"/>
      <c r="DC29" s="174">
        <f t="shared" si="12"/>
        <v>-20</v>
      </c>
      <c r="DD29" s="173"/>
      <c r="DE29" s="173"/>
      <c r="DF29" s="173"/>
      <c r="DG29" s="173"/>
      <c r="DH29" s="175"/>
      <c r="DI29" s="173"/>
      <c r="DJ29" s="173"/>
      <c r="DK29" s="173"/>
      <c r="DL29" s="173"/>
      <c r="DM29" s="173"/>
    </row>
    <row r="30" spans="1:117" s="39" customFormat="1" ht="12" x14ac:dyDescent="0.2">
      <c r="A30" s="149">
        <v>21</v>
      </c>
      <c r="B30" s="150">
        <v>21</v>
      </c>
      <c r="C30" s="151" t="s">
        <v>112</v>
      </c>
      <c r="D30" s="152">
        <f t="shared" si="13"/>
        <v>0</v>
      </c>
      <c r="E30" s="153">
        <f t="shared" si="14"/>
        <v>0</v>
      </c>
      <c r="F30" s="153">
        <f t="shared" si="14"/>
        <v>0</v>
      </c>
      <c r="G30" s="153">
        <f t="shared" si="14"/>
        <v>0</v>
      </c>
      <c r="H30" s="154">
        <f t="shared" si="15"/>
        <v>0</v>
      </c>
      <c r="I30" s="155"/>
      <c r="J30" s="156">
        <f t="shared" si="16"/>
        <v>0</v>
      </c>
      <c r="K30" s="157">
        <f t="shared" si="17"/>
        <v>0</v>
      </c>
      <c r="L30" s="158">
        <f t="shared" si="0"/>
        <v>0</v>
      </c>
      <c r="M30" s="155"/>
      <c r="N30" s="159">
        <f t="shared" si="1"/>
        <v>0</v>
      </c>
      <c r="O30" s="155"/>
      <c r="P30" s="160">
        <f t="shared" si="2"/>
        <v>0</v>
      </c>
      <c r="Q30" s="153">
        <f t="shared" si="3"/>
        <v>0</v>
      </c>
      <c r="R30" s="153">
        <f t="shared" si="4"/>
        <v>0</v>
      </c>
      <c r="S30" s="153">
        <f t="shared" si="5"/>
        <v>0</v>
      </c>
      <c r="T30" s="154">
        <f t="shared" si="6"/>
        <v>0</v>
      </c>
      <c r="U30" s="155"/>
      <c r="V30" s="159">
        <f t="shared" si="7"/>
        <v>0</v>
      </c>
      <c r="Y30" s="161">
        <v>21</v>
      </c>
      <c r="Z30" s="162"/>
      <c r="AA30" s="162"/>
      <c r="AB30" s="162"/>
      <c r="AC30" s="162"/>
      <c r="AD30" s="162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4"/>
      <c r="AR30" s="161">
        <v>21</v>
      </c>
      <c r="AS30" s="162">
        <v>0</v>
      </c>
      <c r="AT30" s="163">
        <v>0</v>
      </c>
      <c r="AU30" s="163">
        <v>0</v>
      </c>
      <c r="AV30" s="163">
        <v>0</v>
      </c>
      <c r="AW30" s="164">
        <v>0</v>
      </c>
      <c r="BA30" s="161">
        <v>21</v>
      </c>
      <c r="BB30" s="150">
        <v>21</v>
      </c>
      <c r="BC30" s="151" t="s">
        <v>112</v>
      </c>
      <c r="BD30" s="165">
        <f t="shared" si="18"/>
        <v>0</v>
      </c>
      <c r="BE30" s="166">
        <v>0</v>
      </c>
      <c r="BF30" s="155">
        <f t="shared" si="19"/>
        <v>0</v>
      </c>
      <c r="BG30" s="155">
        <v>0</v>
      </c>
      <c r="BH30" s="155">
        <v>0</v>
      </c>
      <c r="BI30" s="155"/>
      <c r="BJ30" s="155"/>
      <c r="BK30" s="155"/>
      <c r="BL30" s="155">
        <f t="shared" si="20"/>
        <v>0</v>
      </c>
      <c r="BM30" s="166">
        <f t="shared" si="21"/>
        <v>0</v>
      </c>
      <c r="BN30" s="168">
        <f t="shared" si="22"/>
        <v>0</v>
      </c>
      <c r="BZ30" s="155"/>
      <c r="CA30" s="161">
        <v>21</v>
      </c>
      <c r="CB30" s="151" t="s">
        <v>112</v>
      </c>
      <c r="CC30" s="153"/>
      <c r="CD30" s="153"/>
      <c r="CE30" s="153"/>
      <c r="CF30" s="153"/>
      <c r="CG30" s="169">
        <f t="shared" si="23"/>
        <v>0</v>
      </c>
      <c r="CH30" s="153"/>
      <c r="CI30" s="153"/>
      <c r="CJ30" s="153"/>
      <c r="CK30" s="169">
        <f t="shared" si="24"/>
        <v>0</v>
      </c>
      <c r="CL30" s="170">
        <f t="shared" si="8"/>
        <v>0</v>
      </c>
      <c r="CM30" s="155"/>
      <c r="CN30" s="170">
        <f t="shared" si="9"/>
        <v>0</v>
      </c>
      <c r="CO30" s="155"/>
      <c r="CP30" s="160">
        <f t="shared" si="10"/>
        <v>0</v>
      </c>
      <c r="CQ30" s="153">
        <f t="shared" si="11"/>
        <v>0</v>
      </c>
      <c r="CR30" s="153">
        <f t="shared" si="25"/>
        <v>0</v>
      </c>
      <c r="CS30" s="169"/>
      <c r="CT30" s="170">
        <f t="shared" si="26"/>
        <v>0</v>
      </c>
      <c r="CU30" s="155"/>
      <c r="CV30" s="171"/>
      <c r="CW30" s="172"/>
      <c r="CX30" s="172"/>
      <c r="CY30" s="172"/>
      <c r="CZ30" s="169"/>
      <c r="DA30" s="173"/>
      <c r="DB30" s="174"/>
      <c r="DC30" s="174">
        <f t="shared" si="12"/>
        <v>-21</v>
      </c>
      <c r="DD30" s="173"/>
      <c r="DE30" s="173"/>
      <c r="DF30" s="173"/>
      <c r="DG30" s="173"/>
      <c r="DH30" s="175"/>
      <c r="DI30" s="173"/>
      <c r="DJ30" s="173"/>
      <c r="DK30" s="173"/>
      <c r="DL30" s="173"/>
      <c r="DM30" s="173"/>
    </row>
    <row r="31" spans="1:117" s="39" customFormat="1" ht="12" x14ac:dyDescent="0.2">
      <c r="A31" s="149">
        <v>22</v>
      </c>
      <c r="B31" s="150">
        <v>22</v>
      </c>
      <c r="C31" s="151" t="s">
        <v>113</v>
      </c>
      <c r="D31" s="152">
        <f t="shared" si="13"/>
        <v>0</v>
      </c>
      <c r="E31" s="153">
        <f t="shared" si="14"/>
        <v>0</v>
      </c>
      <c r="F31" s="153">
        <f t="shared" si="14"/>
        <v>0</v>
      </c>
      <c r="G31" s="153">
        <f t="shared" si="14"/>
        <v>0</v>
      </c>
      <c r="H31" s="154">
        <f t="shared" si="15"/>
        <v>0</v>
      </c>
      <c r="I31" s="155"/>
      <c r="J31" s="156">
        <f t="shared" si="16"/>
        <v>0</v>
      </c>
      <c r="K31" s="157">
        <f t="shared" si="17"/>
        <v>0</v>
      </c>
      <c r="L31" s="158">
        <f t="shared" si="0"/>
        <v>0</v>
      </c>
      <c r="M31" s="155"/>
      <c r="N31" s="159">
        <f t="shared" si="1"/>
        <v>0</v>
      </c>
      <c r="O31" s="155"/>
      <c r="P31" s="160">
        <f t="shared" si="2"/>
        <v>0</v>
      </c>
      <c r="Q31" s="153">
        <f t="shared" si="3"/>
        <v>0</v>
      </c>
      <c r="R31" s="153">
        <f t="shared" si="4"/>
        <v>0</v>
      </c>
      <c r="S31" s="153">
        <f t="shared" si="5"/>
        <v>0</v>
      </c>
      <c r="T31" s="154">
        <f t="shared" si="6"/>
        <v>0</v>
      </c>
      <c r="U31" s="155"/>
      <c r="V31" s="159">
        <f t="shared" si="7"/>
        <v>0</v>
      </c>
      <c r="Y31" s="161">
        <v>22</v>
      </c>
      <c r="Z31" s="162"/>
      <c r="AA31" s="162"/>
      <c r="AB31" s="162"/>
      <c r="AC31" s="162"/>
      <c r="AD31" s="162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4"/>
      <c r="AR31" s="161">
        <v>22</v>
      </c>
      <c r="AS31" s="162">
        <v>0</v>
      </c>
      <c r="AT31" s="163">
        <v>0</v>
      </c>
      <c r="AU31" s="163">
        <v>0</v>
      </c>
      <c r="AV31" s="163">
        <v>0</v>
      </c>
      <c r="AW31" s="164">
        <v>0</v>
      </c>
      <c r="BA31" s="161">
        <v>22</v>
      </c>
      <c r="BB31" s="150">
        <v>22</v>
      </c>
      <c r="BC31" s="151" t="s">
        <v>113</v>
      </c>
      <c r="BD31" s="165">
        <f t="shared" si="18"/>
        <v>0</v>
      </c>
      <c r="BE31" s="166">
        <v>0</v>
      </c>
      <c r="BF31" s="155">
        <f t="shared" si="19"/>
        <v>0</v>
      </c>
      <c r="BG31" s="155">
        <v>0</v>
      </c>
      <c r="BH31" s="155">
        <v>0</v>
      </c>
      <c r="BI31" s="155"/>
      <c r="BJ31" s="155"/>
      <c r="BK31" s="155"/>
      <c r="BL31" s="155">
        <f t="shared" si="20"/>
        <v>0</v>
      </c>
      <c r="BM31" s="166">
        <f t="shared" si="21"/>
        <v>0</v>
      </c>
      <c r="BN31" s="168">
        <f t="shared" si="22"/>
        <v>0</v>
      </c>
      <c r="BZ31" s="155"/>
      <c r="CA31" s="161">
        <v>22</v>
      </c>
      <c r="CB31" s="151" t="s">
        <v>113</v>
      </c>
      <c r="CC31" s="153"/>
      <c r="CD31" s="153"/>
      <c r="CE31" s="153"/>
      <c r="CF31" s="153"/>
      <c r="CG31" s="169">
        <f t="shared" si="23"/>
        <v>0</v>
      </c>
      <c r="CH31" s="153"/>
      <c r="CI31" s="153"/>
      <c r="CJ31" s="153"/>
      <c r="CK31" s="169">
        <f t="shared" si="24"/>
        <v>0</v>
      </c>
      <c r="CL31" s="170">
        <f t="shared" si="8"/>
        <v>0</v>
      </c>
      <c r="CM31" s="155"/>
      <c r="CN31" s="170">
        <f t="shared" si="9"/>
        <v>0</v>
      </c>
      <c r="CO31" s="155"/>
      <c r="CP31" s="160">
        <f t="shared" si="10"/>
        <v>0</v>
      </c>
      <c r="CQ31" s="153">
        <f t="shared" si="11"/>
        <v>0</v>
      </c>
      <c r="CR31" s="153">
        <f t="shared" si="25"/>
        <v>0</v>
      </c>
      <c r="CS31" s="169"/>
      <c r="CT31" s="170">
        <f t="shared" si="26"/>
        <v>0</v>
      </c>
      <c r="CU31" s="155"/>
      <c r="CV31" s="171"/>
      <c r="CW31" s="172"/>
      <c r="CX31" s="172"/>
      <c r="CY31" s="172"/>
      <c r="CZ31" s="169"/>
      <c r="DA31" s="173"/>
      <c r="DB31" s="174"/>
      <c r="DC31" s="174">
        <f t="shared" si="12"/>
        <v>-22</v>
      </c>
      <c r="DD31" s="173"/>
      <c r="DE31" s="173"/>
      <c r="DF31" s="173"/>
      <c r="DG31" s="173"/>
      <c r="DH31" s="175"/>
      <c r="DI31" s="173"/>
      <c r="DJ31" s="173"/>
      <c r="DK31" s="173"/>
      <c r="DL31" s="173"/>
      <c r="DM31" s="173"/>
    </row>
    <row r="32" spans="1:117" s="39" customFormat="1" ht="12" x14ac:dyDescent="0.2">
      <c r="A32" s="149">
        <v>23</v>
      </c>
      <c r="B32" s="150">
        <v>23</v>
      </c>
      <c r="C32" s="151" t="s">
        <v>114</v>
      </c>
      <c r="D32" s="152">
        <f t="shared" si="13"/>
        <v>1.0416666666666667</v>
      </c>
      <c r="E32" s="153">
        <f t="shared" si="14"/>
        <v>17376</v>
      </c>
      <c r="F32" s="153">
        <f t="shared" si="14"/>
        <v>0</v>
      </c>
      <c r="G32" s="153">
        <f t="shared" si="14"/>
        <v>976</v>
      </c>
      <c r="H32" s="154">
        <f t="shared" si="15"/>
        <v>18352</v>
      </c>
      <c r="I32" s="155"/>
      <c r="J32" s="156">
        <f t="shared" si="16"/>
        <v>976</v>
      </c>
      <c r="K32" s="157">
        <f t="shared" si="17"/>
        <v>10240</v>
      </c>
      <c r="L32" s="158">
        <f t="shared" si="0"/>
        <v>11216</v>
      </c>
      <c r="M32" s="155"/>
      <c r="N32" s="159">
        <f t="shared" si="1"/>
        <v>7136</v>
      </c>
      <c r="O32" s="155"/>
      <c r="P32" s="160">
        <f t="shared" si="2"/>
        <v>976</v>
      </c>
      <c r="Q32" s="153">
        <f t="shared" si="3"/>
        <v>0</v>
      </c>
      <c r="R32" s="153">
        <f t="shared" si="4"/>
        <v>0</v>
      </c>
      <c r="S32" s="153">
        <f t="shared" si="5"/>
        <v>10240</v>
      </c>
      <c r="T32" s="154">
        <f t="shared" si="6"/>
        <v>11216</v>
      </c>
      <c r="U32" s="155"/>
      <c r="V32" s="159">
        <f t="shared" si="7"/>
        <v>18074.8</v>
      </c>
      <c r="Y32" s="161">
        <v>23</v>
      </c>
      <c r="Z32" s="162">
        <v>1.0416666666666667</v>
      </c>
      <c r="AA32" s="162">
        <v>0</v>
      </c>
      <c r="AB32" s="162"/>
      <c r="AC32" s="162"/>
      <c r="AD32" s="162">
        <v>0</v>
      </c>
      <c r="AE32" s="163">
        <v>17376</v>
      </c>
      <c r="AF32" s="163">
        <v>0</v>
      </c>
      <c r="AG32" s="163">
        <v>0</v>
      </c>
      <c r="AH32" s="163">
        <v>17376</v>
      </c>
      <c r="AI32" s="163">
        <v>0</v>
      </c>
      <c r="AJ32" s="163">
        <v>976</v>
      </c>
      <c r="AK32" s="163">
        <v>18352</v>
      </c>
      <c r="AL32" s="163">
        <v>0</v>
      </c>
      <c r="AM32" s="163">
        <v>0</v>
      </c>
      <c r="AN32" s="163">
        <v>0</v>
      </c>
      <c r="AO32" s="163">
        <v>0</v>
      </c>
      <c r="AP32" s="164">
        <v>18352</v>
      </c>
      <c r="AR32" s="161">
        <v>23</v>
      </c>
      <c r="AS32" s="162">
        <v>0</v>
      </c>
      <c r="AT32" s="163">
        <v>0</v>
      </c>
      <c r="AU32" s="163">
        <v>0</v>
      </c>
      <c r="AV32" s="163">
        <v>0</v>
      </c>
      <c r="AW32" s="164">
        <v>0</v>
      </c>
      <c r="BA32" s="161">
        <v>23</v>
      </c>
      <c r="BB32" s="150">
        <v>23</v>
      </c>
      <c r="BC32" s="151" t="s">
        <v>114</v>
      </c>
      <c r="BD32" s="165">
        <f t="shared" si="18"/>
        <v>17376</v>
      </c>
      <c r="BE32" s="166">
        <v>7136</v>
      </c>
      <c r="BF32" s="155">
        <f t="shared" si="19"/>
        <v>10240</v>
      </c>
      <c r="BG32" s="155">
        <v>0</v>
      </c>
      <c r="BH32" s="155">
        <v>6858.8</v>
      </c>
      <c r="BI32" s="155"/>
      <c r="BJ32" s="155"/>
      <c r="BK32" s="155"/>
      <c r="BL32" s="155">
        <f t="shared" si="20"/>
        <v>0</v>
      </c>
      <c r="BM32" s="166">
        <f t="shared" si="21"/>
        <v>17098.8</v>
      </c>
      <c r="BN32" s="168">
        <f t="shared" si="22"/>
        <v>10240</v>
      </c>
      <c r="BZ32" s="155"/>
      <c r="CA32" s="161">
        <v>23</v>
      </c>
      <c r="CB32" s="151" t="s">
        <v>114</v>
      </c>
      <c r="CC32" s="153"/>
      <c r="CD32" s="153"/>
      <c r="CE32" s="153"/>
      <c r="CF32" s="153"/>
      <c r="CG32" s="169">
        <f t="shared" si="23"/>
        <v>0</v>
      </c>
      <c r="CH32" s="153"/>
      <c r="CI32" s="153"/>
      <c r="CJ32" s="153"/>
      <c r="CK32" s="169">
        <f t="shared" si="24"/>
        <v>0</v>
      </c>
      <c r="CL32" s="170">
        <f t="shared" si="8"/>
        <v>0</v>
      </c>
      <c r="CM32" s="155"/>
      <c r="CN32" s="170">
        <f t="shared" si="9"/>
        <v>0</v>
      </c>
      <c r="CO32" s="155"/>
      <c r="CP32" s="160">
        <f t="shared" si="10"/>
        <v>10240</v>
      </c>
      <c r="CQ32" s="153">
        <f t="shared" si="11"/>
        <v>10240</v>
      </c>
      <c r="CR32" s="153">
        <f t="shared" si="25"/>
        <v>0</v>
      </c>
      <c r="CS32" s="169"/>
      <c r="CT32" s="170">
        <f t="shared" si="26"/>
        <v>0</v>
      </c>
      <c r="CU32" s="155"/>
      <c r="CV32" s="171"/>
      <c r="CW32" s="172"/>
      <c r="CX32" s="172"/>
      <c r="CY32" s="172"/>
      <c r="CZ32" s="169"/>
      <c r="DA32" s="173"/>
      <c r="DB32" s="174"/>
      <c r="DC32" s="174">
        <f t="shared" si="12"/>
        <v>-23</v>
      </c>
      <c r="DD32" s="173"/>
      <c r="DE32" s="173"/>
      <c r="DF32" s="173"/>
      <c r="DG32" s="173"/>
      <c r="DH32" s="175"/>
      <c r="DI32" s="173"/>
      <c r="DJ32" s="173"/>
      <c r="DK32" s="173"/>
      <c r="DL32" s="173"/>
      <c r="DM32" s="173"/>
    </row>
    <row r="33" spans="1:117" s="39" customFormat="1" ht="12" x14ac:dyDescent="0.2">
      <c r="A33" s="149">
        <v>24</v>
      </c>
      <c r="B33" s="150">
        <v>24</v>
      </c>
      <c r="C33" s="151" t="s">
        <v>115</v>
      </c>
      <c r="D33" s="152">
        <f t="shared" si="13"/>
        <v>48.249158249158235</v>
      </c>
      <c r="E33" s="153">
        <f t="shared" si="14"/>
        <v>639062</v>
      </c>
      <c r="F33" s="153">
        <f t="shared" si="14"/>
        <v>0</v>
      </c>
      <c r="G33" s="153">
        <f t="shared" si="14"/>
        <v>45240</v>
      </c>
      <c r="H33" s="154">
        <f t="shared" si="15"/>
        <v>684302</v>
      </c>
      <c r="I33" s="155"/>
      <c r="J33" s="156">
        <f t="shared" si="16"/>
        <v>45240</v>
      </c>
      <c r="K33" s="157">
        <f t="shared" si="17"/>
        <v>73114.737512269116</v>
      </c>
      <c r="L33" s="158">
        <f t="shared" si="0"/>
        <v>118354.73751226912</v>
      </c>
      <c r="M33" s="155"/>
      <c r="N33" s="159">
        <f t="shared" si="1"/>
        <v>565947.26248773094</v>
      </c>
      <c r="O33" s="155"/>
      <c r="P33" s="160">
        <f t="shared" si="2"/>
        <v>45240</v>
      </c>
      <c r="Q33" s="153">
        <f t="shared" si="3"/>
        <v>0</v>
      </c>
      <c r="R33" s="153">
        <f t="shared" si="4"/>
        <v>0</v>
      </c>
      <c r="S33" s="153">
        <f t="shared" si="5"/>
        <v>73114.737512269116</v>
      </c>
      <c r="T33" s="154">
        <f t="shared" si="6"/>
        <v>118354.73751226912</v>
      </c>
      <c r="U33" s="155"/>
      <c r="V33" s="159">
        <f t="shared" si="7"/>
        <v>156938</v>
      </c>
      <c r="Y33" s="161">
        <v>24</v>
      </c>
      <c r="Z33" s="162">
        <v>48.249158249158235</v>
      </c>
      <c r="AA33" s="162">
        <v>0</v>
      </c>
      <c r="AB33" s="162"/>
      <c r="AC33" s="162"/>
      <c r="AD33" s="162">
        <v>0</v>
      </c>
      <c r="AE33" s="163">
        <v>639062</v>
      </c>
      <c r="AF33" s="163">
        <v>0</v>
      </c>
      <c r="AG33" s="163">
        <v>0</v>
      </c>
      <c r="AH33" s="163">
        <v>639062</v>
      </c>
      <c r="AI33" s="163">
        <v>0</v>
      </c>
      <c r="AJ33" s="163">
        <v>45240</v>
      </c>
      <c r="AK33" s="163">
        <v>684302</v>
      </c>
      <c r="AL33" s="163">
        <v>0</v>
      </c>
      <c r="AM33" s="163">
        <v>0</v>
      </c>
      <c r="AN33" s="163">
        <v>0</v>
      </c>
      <c r="AO33" s="163">
        <v>0</v>
      </c>
      <c r="AP33" s="164">
        <v>684302</v>
      </c>
      <c r="AR33" s="161">
        <v>24</v>
      </c>
      <c r="AS33" s="162">
        <v>0</v>
      </c>
      <c r="AT33" s="163">
        <v>0</v>
      </c>
      <c r="AU33" s="163">
        <v>0</v>
      </c>
      <c r="AV33" s="163">
        <v>0</v>
      </c>
      <c r="AW33" s="164">
        <v>0</v>
      </c>
      <c r="BA33" s="161">
        <v>24</v>
      </c>
      <c r="BB33" s="150">
        <v>24</v>
      </c>
      <c r="BC33" s="151" t="s">
        <v>115</v>
      </c>
      <c r="BD33" s="165">
        <f t="shared" si="18"/>
        <v>639062</v>
      </c>
      <c r="BE33" s="166">
        <v>577617</v>
      </c>
      <c r="BF33" s="155">
        <f t="shared" si="19"/>
        <v>61445</v>
      </c>
      <c r="BG33" s="155">
        <v>50253</v>
      </c>
      <c r="BH33" s="155">
        <v>0</v>
      </c>
      <c r="BI33" s="155"/>
      <c r="BJ33" s="155"/>
      <c r="BK33" s="155"/>
      <c r="BL33" s="155">
        <f t="shared" si="20"/>
        <v>0</v>
      </c>
      <c r="BM33" s="166">
        <f t="shared" si="21"/>
        <v>111698</v>
      </c>
      <c r="BN33" s="168">
        <f t="shared" si="22"/>
        <v>73114.737512269116</v>
      </c>
      <c r="BZ33" s="155"/>
      <c r="CA33" s="161">
        <v>24</v>
      </c>
      <c r="CB33" s="151" t="s">
        <v>115</v>
      </c>
      <c r="CC33" s="153"/>
      <c r="CD33" s="153"/>
      <c r="CE33" s="153"/>
      <c r="CF33" s="153"/>
      <c r="CG33" s="169">
        <f t="shared" si="23"/>
        <v>0</v>
      </c>
      <c r="CH33" s="153"/>
      <c r="CI33" s="153"/>
      <c r="CJ33" s="153"/>
      <c r="CK33" s="169">
        <f t="shared" si="24"/>
        <v>0</v>
      </c>
      <c r="CL33" s="170">
        <f t="shared" si="8"/>
        <v>0</v>
      </c>
      <c r="CM33" s="155"/>
      <c r="CN33" s="170">
        <f t="shared" si="9"/>
        <v>0</v>
      </c>
      <c r="CO33" s="155"/>
      <c r="CP33" s="160">
        <f t="shared" si="10"/>
        <v>61445</v>
      </c>
      <c r="CQ33" s="153">
        <f t="shared" si="11"/>
        <v>61445</v>
      </c>
      <c r="CR33" s="153">
        <f t="shared" si="25"/>
        <v>0</v>
      </c>
      <c r="CS33" s="169"/>
      <c r="CT33" s="170">
        <f t="shared" si="26"/>
        <v>0</v>
      </c>
      <c r="CU33" s="155"/>
      <c r="CV33" s="171"/>
      <c r="CW33" s="172"/>
      <c r="CX33" s="172"/>
      <c r="CY33" s="172"/>
      <c r="CZ33" s="169"/>
      <c r="DA33" s="173"/>
      <c r="DB33" s="174"/>
      <c r="DC33" s="174">
        <f t="shared" si="12"/>
        <v>-24</v>
      </c>
      <c r="DD33" s="173"/>
      <c r="DE33" s="173"/>
      <c r="DF33" s="173"/>
      <c r="DG33" s="173"/>
      <c r="DH33" s="175"/>
      <c r="DI33" s="173"/>
      <c r="DJ33" s="173"/>
      <c r="DK33" s="173"/>
      <c r="DL33" s="173"/>
      <c r="DM33" s="173"/>
    </row>
    <row r="34" spans="1:117" s="39" customFormat="1" ht="12" x14ac:dyDescent="0.2">
      <c r="A34" s="149">
        <v>25</v>
      </c>
      <c r="B34" s="150">
        <v>25</v>
      </c>
      <c r="C34" s="151" t="s">
        <v>116</v>
      </c>
      <c r="D34" s="152">
        <f t="shared" si="13"/>
        <v>124.49408524457085</v>
      </c>
      <c r="E34" s="153">
        <f t="shared" si="14"/>
        <v>1906251</v>
      </c>
      <c r="F34" s="153">
        <f t="shared" si="14"/>
        <v>0</v>
      </c>
      <c r="G34" s="153">
        <f t="shared" si="14"/>
        <v>116739</v>
      </c>
      <c r="H34" s="154">
        <f t="shared" si="15"/>
        <v>2022990</v>
      </c>
      <c r="I34" s="155"/>
      <c r="J34" s="156">
        <f t="shared" si="16"/>
        <v>116739</v>
      </c>
      <c r="K34" s="157">
        <f t="shared" si="17"/>
        <v>311991.41007707093</v>
      </c>
      <c r="L34" s="158">
        <f t="shared" si="0"/>
        <v>428730.41007707093</v>
      </c>
      <c r="M34" s="155"/>
      <c r="N34" s="159">
        <f t="shared" si="1"/>
        <v>1594259.5899229292</v>
      </c>
      <c r="O34" s="155"/>
      <c r="P34" s="160">
        <f t="shared" si="2"/>
        <v>116739</v>
      </c>
      <c r="Q34" s="153">
        <f t="shared" si="3"/>
        <v>0</v>
      </c>
      <c r="R34" s="153">
        <f t="shared" si="4"/>
        <v>0</v>
      </c>
      <c r="S34" s="153">
        <f t="shared" si="5"/>
        <v>311991.41007707093</v>
      </c>
      <c r="T34" s="154">
        <f t="shared" si="6"/>
        <v>428730.41007707093</v>
      </c>
      <c r="U34" s="155"/>
      <c r="V34" s="159">
        <f t="shared" si="7"/>
        <v>950904.2</v>
      </c>
      <c r="Y34" s="161">
        <v>25</v>
      </c>
      <c r="Z34" s="162">
        <v>124.49408524457085</v>
      </c>
      <c r="AA34" s="162">
        <v>0</v>
      </c>
      <c r="AB34" s="162"/>
      <c r="AC34" s="162"/>
      <c r="AD34" s="162">
        <v>0</v>
      </c>
      <c r="AE34" s="163">
        <v>1906251</v>
      </c>
      <c r="AF34" s="163">
        <v>0</v>
      </c>
      <c r="AG34" s="163">
        <v>0</v>
      </c>
      <c r="AH34" s="163">
        <v>1906251</v>
      </c>
      <c r="AI34" s="163">
        <v>0</v>
      </c>
      <c r="AJ34" s="163">
        <v>116739</v>
      </c>
      <c r="AK34" s="163">
        <v>2022990</v>
      </c>
      <c r="AL34" s="163">
        <v>0</v>
      </c>
      <c r="AM34" s="163">
        <v>0</v>
      </c>
      <c r="AN34" s="163">
        <v>0</v>
      </c>
      <c r="AO34" s="163">
        <v>0</v>
      </c>
      <c r="AP34" s="164">
        <v>2022990</v>
      </c>
      <c r="AR34" s="161">
        <v>25</v>
      </c>
      <c r="AS34" s="162">
        <v>0</v>
      </c>
      <c r="AT34" s="163">
        <v>0</v>
      </c>
      <c r="AU34" s="163">
        <v>0</v>
      </c>
      <c r="AV34" s="163">
        <v>0</v>
      </c>
      <c r="AW34" s="164">
        <v>0</v>
      </c>
      <c r="BA34" s="161">
        <v>25</v>
      </c>
      <c r="BB34" s="150">
        <v>25</v>
      </c>
      <c r="BC34" s="151" t="s">
        <v>116</v>
      </c>
      <c r="BD34" s="165">
        <f t="shared" si="18"/>
        <v>1906251</v>
      </c>
      <c r="BE34" s="166">
        <v>1730593</v>
      </c>
      <c r="BF34" s="155">
        <f t="shared" si="19"/>
        <v>175658</v>
      </c>
      <c r="BG34" s="155">
        <v>587088</v>
      </c>
      <c r="BH34" s="155">
        <v>71419.199999999997</v>
      </c>
      <c r="BI34" s="155"/>
      <c r="BJ34" s="155"/>
      <c r="BK34" s="155"/>
      <c r="BL34" s="155">
        <f t="shared" si="20"/>
        <v>0</v>
      </c>
      <c r="BM34" s="166">
        <f t="shared" si="21"/>
        <v>834165.2</v>
      </c>
      <c r="BN34" s="168">
        <f t="shared" si="22"/>
        <v>311991.41007707093</v>
      </c>
      <c r="BZ34" s="155"/>
      <c r="CA34" s="161">
        <v>25</v>
      </c>
      <c r="CB34" s="151" t="s">
        <v>116</v>
      </c>
      <c r="CC34" s="153"/>
      <c r="CD34" s="153"/>
      <c r="CE34" s="153"/>
      <c r="CF34" s="153"/>
      <c r="CG34" s="169">
        <f t="shared" si="23"/>
        <v>0</v>
      </c>
      <c r="CH34" s="153"/>
      <c r="CI34" s="153"/>
      <c r="CJ34" s="153"/>
      <c r="CK34" s="169">
        <f t="shared" si="24"/>
        <v>0</v>
      </c>
      <c r="CL34" s="170">
        <f t="shared" si="8"/>
        <v>0</v>
      </c>
      <c r="CM34" s="155"/>
      <c r="CN34" s="170">
        <f t="shared" si="9"/>
        <v>0</v>
      </c>
      <c r="CO34" s="155"/>
      <c r="CP34" s="160">
        <f t="shared" si="10"/>
        <v>175658</v>
      </c>
      <c r="CQ34" s="153">
        <f t="shared" si="11"/>
        <v>175658</v>
      </c>
      <c r="CR34" s="153">
        <f t="shared" si="25"/>
        <v>0</v>
      </c>
      <c r="CS34" s="169"/>
      <c r="CT34" s="170">
        <f t="shared" si="26"/>
        <v>0</v>
      </c>
      <c r="CU34" s="155"/>
      <c r="CV34" s="171"/>
      <c r="CW34" s="172"/>
      <c r="CX34" s="172"/>
      <c r="CY34" s="172"/>
      <c r="CZ34" s="169"/>
      <c r="DA34" s="173"/>
      <c r="DB34" s="174"/>
      <c r="DC34" s="174">
        <f t="shared" si="12"/>
        <v>-25</v>
      </c>
      <c r="DD34" s="173"/>
      <c r="DE34" s="173"/>
      <c r="DF34" s="173"/>
      <c r="DG34" s="173"/>
      <c r="DH34" s="175"/>
      <c r="DI34" s="173"/>
      <c r="DJ34" s="173"/>
      <c r="DK34" s="173"/>
      <c r="DL34" s="173"/>
      <c r="DM34" s="173"/>
    </row>
    <row r="35" spans="1:117" s="39" customFormat="1" ht="12" x14ac:dyDescent="0.2">
      <c r="A35" s="149">
        <v>26</v>
      </c>
      <c r="B35" s="150">
        <v>26</v>
      </c>
      <c r="C35" s="151" t="s">
        <v>117</v>
      </c>
      <c r="D35" s="152">
        <f t="shared" si="13"/>
        <v>2.0833333333333335</v>
      </c>
      <c r="E35" s="153">
        <f t="shared" si="14"/>
        <v>39712</v>
      </c>
      <c r="F35" s="153">
        <f t="shared" si="14"/>
        <v>0</v>
      </c>
      <c r="G35" s="153">
        <f t="shared" si="14"/>
        <v>1952</v>
      </c>
      <c r="H35" s="154">
        <f t="shared" si="15"/>
        <v>41664</v>
      </c>
      <c r="I35" s="155"/>
      <c r="J35" s="156">
        <f t="shared" si="16"/>
        <v>1952</v>
      </c>
      <c r="K35" s="157">
        <f t="shared" si="17"/>
        <v>8115.1219123739984</v>
      </c>
      <c r="L35" s="158">
        <f t="shared" si="0"/>
        <v>10067.121912373997</v>
      </c>
      <c r="M35" s="155"/>
      <c r="N35" s="159">
        <f t="shared" si="1"/>
        <v>31596.878087626003</v>
      </c>
      <c r="O35" s="155"/>
      <c r="P35" s="160">
        <f t="shared" si="2"/>
        <v>1952</v>
      </c>
      <c r="Q35" s="153">
        <f t="shared" si="3"/>
        <v>0</v>
      </c>
      <c r="R35" s="153">
        <f t="shared" si="4"/>
        <v>0</v>
      </c>
      <c r="S35" s="153">
        <f t="shared" si="5"/>
        <v>8115.1219123739984</v>
      </c>
      <c r="T35" s="154">
        <f t="shared" si="6"/>
        <v>10067.121912373997</v>
      </c>
      <c r="U35" s="155"/>
      <c r="V35" s="159">
        <f t="shared" si="7"/>
        <v>11320.6</v>
      </c>
      <c r="Y35" s="161">
        <v>26</v>
      </c>
      <c r="Z35" s="162">
        <v>2.0833333333333335</v>
      </c>
      <c r="AA35" s="162">
        <v>0</v>
      </c>
      <c r="AB35" s="162"/>
      <c r="AC35" s="162"/>
      <c r="AD35" s="162">
        <v>0</v>
      </c>
      <c r="AE35" s="163">
        <v>39712</v>
      </c>
      <c r="AF35" s="163">
        <v>0</v>
      </c>
      <c r="AG35" s="163">
        <v>0</v>
      </c>
      <c r="AH35" s="163">
        <v>39712</v>
      </c>
      <c r="AI35" s="163">
        <v>0</v>
      </c>
      <c r="AJ35" s="163">
        <v>1952</v>
      </c>
      <c r="AK35" s="163">
        <v>41664</v>
      </c>
      <c r="AL35" s="163">
        <v>0</v>
      </c>
      <c r="AM35" s="163">
        <v>0</v>
      </c>
      <c r="AN35" s="163">
        <v>0</v>
      </c>
      <c r="AO35" s="163">
        <v>0</v>
      </c>
      <c r="AP35" s="164">
        <v>41664</v>
      </c>
      <c r="AR35" s="161">
        <v>26</v>
      </c>
      <c r="AS35" s="162">
        <v>0</v>
      </c>
      <c r="AT35" s="163">
        <v>0</v>
      </c>
      <c r="AU35" s="163">
        <v>0</v>
      </c>
      <c r="AV35" s="163">
        <v>0</v>
      </c>
      <c r="AW35" s="164">
        <v>0</v>
      </c>
      <c r="BA35" s="161">
        <v>26</v>
      </c>
      <c r="BB35" s="150">
        <v>26</v>
      </c>
      <c r="BC35" s="151" t="s">
        <v>117</v>
      </c>
      <c r="BD35" s="165">
        <f t="shared" si="18"/>
        <v>39712</v>
      </c>
      <c r="BE35" s="166">
        <v>31976</v>
      </c>
      <c r="BF35" s="155">
        <f t="shared" si="19"/>
        <v>7736</v>
      </c>
      <c r="BG35" s="155">
        <v>1632.6</v>
      </c>
      <c r="BH35" s="155">
        <v>0</v>
      </c>
      <c r="BI35" s="155"/>
      <c r="BJ35" s="155"/>
      <c r="BK35" s="155"/>
      <c r="BL35" s="155">
        <f t="shared" si="20"/>
        <v>0</v>
      </c>
      <c r="BM35" s="166">
        <f t="shared" si="21"/>
        <v>9368.6</v>
      </c>
      <c r="BN35" s="168">
        <f t="shared" si="22"/>
        <v>8115.1219123739984</v>
      </c>
      <c r="BZ35" s="155"/>
      <c r="CA35" s="161">
        <v>26</v>
      </c>
      <c r="CB35" s="151" t="s">
        <v>117</v>
      </c>
      <c r="CC35" s="153"/>
      <c r="CD35" s="153"/>
      <c r="CE35" s="153"/>
      <c r="CF35" s="153"/>
      <c r="CG35" s="169">
        <f t="shared" si="23"/>
        <v>0</v>
      </c>
      <c r="CH35" s="153"/>
      <c r="CI35" s="153"/>
      <c r="CJ35" s="153"/>
      <c r="CK35" s="169">
        <f t="shared" si="24"/>
        <v>0</v>
      </c>
      <c r="CL35" s="170">
        <f t="shared" si="8"/>
        <v>0</v>
      </c>
      <c r="CM35" s="155"/>
      <c r="CN35" s="170">
        <f t="shared" si="9"/>
        <v>0</v>
      </c>
      <c r="CO35" s="155"/>
      <c r="CP35" s="160">
        <f t="shared" si="10"/>
        <v>7736</v>
      </c>
      <c r="CQ35" s="153">
        <f t="shared" si="11"/>
        <v>7736</v>
      </c>
      <c r="CR35" s="153">
        <f t="shared" si="25"/>
        <v>0</v>
      </c>
      <c r="CS35" s="169"/>
      <c r="CT35" s="170">
        <f t="shared" si="26"/>
        <v>0</v>
      </c>
      <c r="CU35" s="155"/>
      <c r="CV35" s="171"/>
      <c r="CW35" s="172"/>
      <c r="CX35" s="172"/>
      <c r="CY35" s="172"/>
      <c r="CZ35" s="169"/>
      <c r="DA35" s="173"/>
      <c r="DB35" s="174"/>
      <c r="DC35" s="174">
        <f t="shared" si="12"/>
        <v>-26</v>
      </c>
      <c r="DD35" s="173"/>
      <c r="DE35" s="173"/>
      <c r="DF35" s="173"/>
      <c r="DG35" s="173"/>
      <c r="DH35" s="175"/>
      <c r="DI35" s="173"/>
      <c r="DJ35" s="173"/>
      <c r="DK35" s="173"/>
      <c r="DL35" s="173"/>
      <c r="DM35" s="173"/>
    </row>
    <row r="36" spans="1:117" s="39" customFormat="1" ht="12" x14ac:dyDescent="0.2">
      <c r="A36" s="149">
        <v>27</v>
      </c>
      <c r="B36" s="150">
        <v>27</v>
      </c>
      <c r="C36" s="151" t="s">
        <v>118</v>
      </c>
      <c r="D36" s="152">
        <f t="shared" si="13"/>
        <v>0</v>
      </c>
      <c r="E36" s="153">
        <f t="shared" si="14"/>
        <v>0</v>
      </c>
      <c r="F36" s="153">
        <f t="shared" si="14"/>
        <v>0</v>
      </c>
      <c r="G36" s="153">
        <f t="shared" si="14"/>
        <v>0</v>
      </c>
      <c r="H36" s="154">
        <f t="shared" si="15"/>
        <v>0</v>
      </c>
      <c r="I36" s="155"/>
      <c r="J36" s="156">
        <f t="shared" si="16"/>
        <v>0</v>
      </c>
      <c r="K36" s="157">
        <f t="shared" si="17"/>
        <v>0</v>
      </c>
      <c r="L36" s="158">
        <f t="shared" si="0"/>
        <v>0</v>
      </c>
      <c r="M36" s="155"/>
      <c r="N36" s="159">
        <f t="shared" si="1"/>
        <v>0</v>
      </c>
      <c r="O36" s="155"/>
      <c r="P36" s="160">
        <f t="shared" si="2"/>
        <v>0</v>
      </c>
      <c r="Q36" s="153">
        <f t="shared" si="3"/>
        <v>0</v>
      </c>
      <c r="R36" s="153">
        <f t="shared" si="4"/>
        <v>0</v>
      </c>
      <c r="S36" s="153">
        <f t="shared" si="5"/>
        <v>0</v>
      </c>
      <c r="T36" s="154">
        <f t="shared" si="6"/>
        <v>0</v>
      </c>
      <c r="U36" s="155"/>
      <c r="V36" s="159">
        <f t="shared" si="7"/>
        <v>0</v>
      </c>
      <c r="Y36" s="161">
        <v>27</v>
      </c>
      <c r="Z36" s="162"/>
      <c r="AA36" s="162"/>
      <c r="AB36" s="162"/>
      <c r="AC36" s="162"/>
      <c r="AD36" s="162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4"/>
      <c r="AR36" s="161">
        <v>27</v>
      </c>
      <c r="AS36" s="162">
        <v>0</v>
      </c>
      <c r="AT36" s="163">
        <v>0</v>
      </c>
      <c r="AU36" s="163">
        <v>0</v>
      </c>
      <c r="AV36" s="163">
        <v>0</v>
      </c>
      <c r="AW36" s="164">
        <v>0</v>
      </c>
      <c r="BA36" s="161">
        <v>27</v>
      </c>
      <c r="BB36" s="150">
        <v>27</v>
      </c>
      <c r="BC36" s="151" t="s">
        <v>118</v>
      </c>
      <c r="BD36" s="165">
        <f t="shared" si="18"/>
        <v>0</v>
      </c>
      <c r="BE36" s="166">
        <v>0</v>
      </c>
      <c r="BF36" s="155">
        <f t="shared" si="19"/>
        <v>0</v>
      </c>
      <c r="BG36" s="155">
        <v>0</v>
      </c>
      <c r="BH36" s="155">
        <v>0</v>
      </c>
      <c r="BI36" s="155"/>
      <c r="BJ36" s="155"/>
      <c r="BK36" s="155"/>
      <c r="BL36" s="155">
        <f t="shared" si="20"/>
        <v>0</v>
      </c>
      <c r="BM36" s="166">
        <f t="shared" si="21"/>
        <v>0</v>
      </c>
      <c r="BN36" s="168">
        <f t="shared" si="22"/>
        <v>0</v>
      </c>
      <c r="BZ36" s="155"/>
      <c r="CA36" s="161">
        <v>27</v>
      </c>
      <c r="CB36" s="151" t="s">
        <v>118</v>
      </c>
      <c r="CC36" s="153"/>
      <c r="CD36" s="153"/>
      <c r="CE36" s="153"/>
      <c r="CF36" s="153"/>
      <c r="CG36" s="169">
        <f t="shared" si="23"/>
        <v>0</v>
      </c>
      <c r="CH36" s="153"/>
      <c r="CI36" s="153"/>
      <c r="CJ36" s="153"/>
      <c r="CK36" s="169">
        <f t="shared" si="24"/>
        <v>0</v>
      </c>
      <c r="CL36" s="170">
        <f t="shared" si="8"/>
        <v>0</v>
      </c>
      <c r="CM36" s="155"/>
      <c r="CN36" s="170">
        <f t="shared" si="9"/>
        <v>0</v>
      </c>
      <c r="CO36" s="155"/>
      <c r="CP36" s="160">
        <f t="shared" si="10"/>
        <v>0</v>
      </c>
      <c r="CQ36" s="153">
        <f t="shared" si="11"/>
        <v>0</v>
      </c>
      <c r="CR36" s="153">
        <f t="shared" si="25"/>
        <v>0</v>
      </c>
      <c r="CS36" s="169"/>
      <c r="CT36" s="170">
        <f t="shared" si="26"/>
        <v>0</v>
      </c>
      <c r="CU36" s="155"/>
      <c r="CV36" s="171"/>
      <c r="CW36" s="172"/>
      <c r="CX36" s="172"/>
      <c r="CY36" s="172"/>
      <c r="CZ36" s="169"/>
      <c r="DA36" s="173"/>
      <c r="DB36" s="174" t="s">
        <v>110</v>
      </c>
      <c r="DC36" s="174">
        <f t="shared" si="12"/>
        <v>-27</v>
      </c>
      <c r="DD36" s="173"/>
      <c r="DE36" s="173"/>
      <c r="DF36" s="173"/>
      <c r="DG36" s="173"/>
      <c r="DH36" s="175"/>
      <c r="DI36" s="173"/>
      <c r="DJ36" s="173"/>
      <c r="DK36" s="173"/>
      <c r="DL36" s="173"/>
      <c r="DM36" s="173"/>
    </row>
    <row r="37" spans="1:117" s="39" customFormat="1" ht="12" x14ac:dyDescent="0.2">
      <c r="A37" s="149">
        <v>28</v>
      </c>
      <c r="B37" s="150">
        <v>28</v>
      </c>
      <c r="C37" s="151" t="s">
        <v>119</v>
      </c>
      <c r="D37" s="152">
        <f t="shared" si="13"/>
        <v>0</v>
      </c>
      <c r="E37" s="153">
        <f t="shared" si="14"/>
        <v>0</v>
      </c>
      <c r="F37" s="153">
        <f t="shared" si="14"/>
        <v>0</v>
      </c>
      <c r="G37" s="153">
        <f t="shared" si="14"/>
        <v>0</v>
      </c>
      <c r="H37" s="154">
        <f t="shared" si="15"/>
        <v>0</v>
      </c>
      <c r="I37" s="155"/>
      <c r="J37" s="156">
        <f t="shared" si="16"/>
        <v>0</v>
      </c>
      <c r="K37" s="157">
        <f t="shared" si="17"/>
        <v>0</v>
      </c>
      <c r="L37" s="158">
        <f t="shared" si="0"/>
        <v>0</v>
      </c>
      <c r="M37" s="155"/>
      <c r="N37" s="159">
        <f t="shared" si="1"/>
        <v>0</v>
      </c>
      <c r="O37" s="155"/>
      <c r="P37" s="160">
        <f t="shared" si="2"/>
        <v>0</v>
      </c>
      <c r="Q37" s="153">
        <f t="shared" si="3"/>
        <v>0</v>
      </c>
      <c r="R37" s="153">
        <f t="shared" si="4"/>
        <v>0</v>
      </c>
      <c r="S37" s="153">
        <f t="shared" si="5"/>
        <v>0</v>
      </c>
      <c r="T37" s="154">
        <f t="shared" si="6"/>
        <v>0</v>
      </c>
      <c r="U37" s="155"/>
      <c r="V37" s="159">
        <f t="shared" si="7"/>
        <v>0</v>
      </c>
      <c r="Y37" s="161">
        <v>28</v>
      </c>
      <c r="Z37" s="162"/>
      <c r="AA37" s="162"/>
      <c r="AB37" s="162"/>
      <c r="AC37" s="162"/>
      <c r="AD37" s="162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4"/>
      <c r="AR37" s="161">
        <v>28</v>
      </c>
      <c r="AS37" s="162">
        <v>0</v>
      </c>
      <c r="AT37" s="163">
        <v>0</v>
      </c>
      <c r="AU37" s="163">
        <v>0</v>
      </c>
      <c r="AV37" s="163">
        <v>0</v>
      </c>
      <c r="AW37" s="164">
        <v>0</v>
      </c>
      <c r="BA37" s="161">
        <v>28</v>
      </c>
      <c r="BB37" s="150">
        <v>28</v>
      </c>
      <c r="BC37" s="151" t="s">
        <v>119</v>
      </c>
      <c r="BD37" s="165">
        <f t="shared" si="18"/>
        <v>0</v>
      </c>
      <c r="BE37" s="166">
        <v>0</v>
      </c>
      <c r="BF37" s="155">
        <f t="shared" si="19"/>
        <v>0</v>
      </c>
      <c r="BG37" s="155">
        <v>0</v>
      </c>
      <c r="BH37" s="155">
        <v>0</v>
      </c>
      <c r="BI37" s="155"/>
      <c r="BJ37" s="155"/>
      <c r="BK37" s="155"/>
      <c r="BL37" s="155">
        <f t="shared" si="20"/>
        <v>0</v>
      </c>
      <c r="BM37" s="166">
        <f t="shared" si="21"/>
        <v>0</v>
      </c>
      <c r="BN37" s="168">
        <f t="shared" si="22"/>
        <v>0</v>
      </c>
      <c r="BZ37" s="155"/>
      <c r="CA37" s="161">
        <v>28</v>
      </c>
      <c r="CB37" s="151" t="s">
        <v>119</v>
      </c>
      <c r="CC37" s="153"/>
      <c r="CD37" s="153"/>
      <c r="CE37" s="153"/>
      <c r="CF37" s="153"/>
      <c r="CG37" s="169">
        <f t="shared" si="23"/>
        <v>0</v>
      </c>
      <c r="CH37" s="153"/>
      <c r="CI37" s="153"/>
      <c r="CJ37" s="153"/>
      <c r="CK37" s="169">
        <f t="shared" si="24"/>
        <v>0</v>
      </c>
      <c r="CL37" s="170">
        <f t="shared" si="8"/>
        <v>0</v>
      </c>
      <c r="CM37" s="155"/>
      <c r="CN37" s="170">
        <f t="shared" si="9"/>
        <v>0</v>
      </c>
      <c r="CO37" s="155"/>
      <c r="CP37" s="160">
        <f t="shared" si="10"/>
        <v>0</v>
      </c>
      <c r="CQ37" s="153">
        <f t="shared" si="11"/>
        <v>0</v>
      </c>
      <c r="CR37" s="153">
        <f t="shared" si="25"/>
        <v>0</v>
      </c>
      <c r="CS37" s="169"/>
      <c r="CT37" s="170">
        <f t="shared" si="26"/>
        <v>0</v>
      </c>
      <c r="CU37" s="155"/>
      <c r="CV37" s="171"/>
      <c r="CW37" s="172"/>
      <c r="CX37" s="172"/>
      <c r="CY37" s="172"/>
      <c r="CZ37" s="169"/>
      <c r="DA37" s="173"/>
      <c r="DB37" s="174" t="s">
        <v>120</v>
      </c>
      <c r="DC37" s="174">
        <f t="shared" si="12"/>
        <v>-28</v>
      </c>
      <c r="DD37" s="173"/>
      <c r="DE37" s="173"/>
      <c r="DF37" s="173"/>
      <c r="DG37" s="173"/>
      <c r="DH37" s="175"/>
      <c r="DI37" s="173"/>
      <c r="DJ37" s="173"/>
      <c r="DK37" s="173"/>
      <c r="DL37" s="173"/>
      <c r="DM37" s="173"/>
    </row>
    <row r="38" spans="1:117" s="39" customFormat="1" ht="12" x14ac:dyDescent="0.2">
      <c r="A38" s="149">
        <v>29</v>
      </c>
      <c r="B38" s="150">
        <v>29</v>
      </c>
      <c r="C38" s="151" t="s">
        <v>121</v>
      </c>
      <c r="D38" s="152">
        <f t="shared" si="13"/>
        <v>0</v>
      </c>
      <c r="E38" s="153">
        <f t="shared" si="14"/>
        <v>0</v>
      </c>
      <c r="F38" s="153">
        <f t="shared" si="14"/>
        <v>0</v>
      </c>
      <c r="G38" s="153">
        <f t="shared" si="14"/>
        <v>0</v>
      </c>
      <c r="H38" s="154">
        <f t="shared" si="15"/>
        <v>0</v>
      </c>
      <c r="I38" s="155"/>
      <c r="J38" s="156">
        <f t="shared" si="16"/>
        <v>0</v>
      </c>
      <c r="K38" s="157">
        <f t="shared" si="17"/>
        <v>0</v>
      </c>
      <c r="L38" s="158">
        <f t="shared" si="0"/>
        <v>0</v>
      </c>
      <c r="M38" s="155"/>
      <c r="N38" s="159">
        <f t="shared" si="1"/>
        <v>0</v>
      </c>
      <c r="O38" s="155"/>
      <c r="P38" s="160">
        <f t="shared" si="2"/>
        <v>0</v>
      </c>
      <c r="Q38" s="153">
        <f t="shared" si="3"/>
        <v>0</v>
      </c>
      <c r="R38" s="153">
        <f t="shared" si="4"/>
        <v>0</v>
      </c>
      <c r="S38" s="153">
        <f t="shared" si="5"/>
        <v>0</v>
      </c>
      <c r="T38" s="154">
        <f t="shared" si="6"/>
        <v>0</v>
      </c>
      <c r="U38" s="155"/>
      <c r="V38" s="159">
        <f t="shared" si="7"/>
        <v>0</v>
      </c>
      <c r="Y38" s="161">
        <v>29</v>
      </c>
      <c r="Z38" s="162"/>
      <c r="AA38" s="162"/>
      <c r="AB38" s="162"/>
      <c r="AC38" s="162"/>
      <c r="AD38" s="162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4"/>
      <c r="AR38" s="161">
        <v>29</v>
      </c>
      <c r="AS38" s="162">
        <v>0</v>
      </c>
      <c r="AT38" s="163">
        <v>0</v>
      </c>
      <c r="AU38" s="163">
        <v>0</v>
      </c>
      <c r="AV38" s="163">
        <v>0</v>
      </c>
      <c r="AW38" s="164">
        <v>0</v>
      </c>
      <c r="BA38" s="161">
        <v>29</v>
      </c>
      <c r="BB38" s="150">
        <v>29</v>
      </c>
      <c r="BC38" s="151" t="s">
        <v>121</v>
      </c>
      <c r="BD38" s="165">
        <f t="shared" si="18"/>
        <v>0</v>
      </c>
      <c r="BE38" s="166">
        <v>0</v>
      </c>
      <c r="BF38" s="155">
        <f t="shared" si="19"/>
        <v>0</v>
      </c>
      <c r="BG38" s="155">
        <v>0</v>
      </c>
      <c r="BH38" s="155">
        <v>0</v>
      </c>
      <c r="BI38" s="155"/>
      <c r="BJ38" s="155"/>
      <c r="BK38" s="155"/>
      <c r="BL38" s="155">
        <f t="shared" si="20"/>
        <v>0</v>
      </c>
      <c r="BM38" s="166">
        <f t="shared" si="21"/>
        <v>0</v>
      </c>
      <c r="BN38" s="168">
        <f t="shared" si="22"/>
        <v>0</v>
      </c>
      <c r="BZ38" s="155"/>
      <c r="CA38" s="161">
        <v>29</v>
      </c>
      <c r="CB38" s="151" t="s">
        <v>121</v>
      </c>
      <c r="CC38" s="153"/>
      <c r="CD38" s="153"/>
      <c r="CE38" s="153"/>
      <c r="CF38" s="153"/>
      <c r="CG38" s="169">
        <f t="shared" si="23"/>
        <v>0</v>
      </c>
      <c r="CH38" s="153"/>
      <c r="CI38" s="153"/>
      <c r="CJ38" s="153"/>
      <c r="CK38" s="169">
        <f t="shared" si="24"/>
        <v>0</v>
      </c>
      <c r="CL38" s="170">
        <f t="shared" si="8"/>
        <v>0</v>
      </c>
      <c r="CM38" s="155"/>
      <c r="CN38" s="170">
        <f t="shared" si="9"/>
        <v>0</v>
      </c>
      <c r="CO38" s="155"/>
      <c r="CP38" s="160">
        <f t="shared" si="10"/>
        <v>0</v>
      </c>
      <c r="CQ38" s="153">
        <f t="shared" si="11"/>
        <v>0</v>
      </c>
      <c r="CR38" s="153">
        <f t="shared" si="25"/>
        <v>0</v>
      </c>
      <c r="CS38" s="169"/>
      <c r="CT38" s="170">
        <f t="shared" si="26"/>
        <v>0</v>
      </c>
      <c r="CU38" s="155"/>
      <c r="CV38" s="171"/>
      <c r="CW38" s="172"/>
      <c r="CX38" s="172"/>
      <c r="CY38" s="172"/>
      <c r="CZ38" s="169"/>
      <c r="DA38" s="173"/>
      <c r="DB38" s="174"/>
      <c r="DC38" s="174">
        <f t="shared" si="12"/>
        <v>-29</v>
      </c>
      <c r="DD38" s="173"/>
      <c r="DE38" s="173"/>
      <c r="DF38" s="173"/>
      <c r="DG38" s="173"/>
      <c r="DH38" s="175"/>
      <c r="DI38" s="173"/>
      <c r="DJ38" s="173"/>
      <c r="DK38" s="173"/>
      <c r="DL38" s="173"/>
      <c r="DM38" s="173"/>
    </row>
    <row r="39" spans="1:117" s="39" customFormat="1" ht="12" x14ac:dyDescent="0.2">
      <c r="A39" s="149">
        <v>30</v>
      </c>
      <c r="B39" s="150">
        <v>30</v>
      </c>
      <c r="C39" s="151" t="s">
        <v>122</v>
      </c>
      <c r="D39" s="152">
        <f t="shared" si="13"/>
        <v>11.037635881976797</v>
      </c>
      <c r="E39" s="153">
        <f t="shared" si="14"/>
        <v>171841</v>
      </c>
      <c r="F39" s="153">
        <f t="shared" si="14"/>
        <v>0</v>
      </c>
      <c r="G39" s="153">
        <f t="shared" si="14"/>
        <v>10343</v>
      </c>
      <c r="H39" s="154">
        <f t="shared" si="15"/>
        <v>182184</v>
      </c>
      <c r="I39" s="155"/>
      <c r="J39" s="156">
        <f t="shared" si="16"/>
        <v>10343</v>
      </c>
      <c r="K39" s="157">
        <f t="shared" si="17"/>
        <v>342</v>
      </c>
      <c r="L39" s="158">
        <f t="shared" si="0"/>
        <v>10685</v>
      </c>
      <c r="M39" s="155"/>
      <c r="N39" s="159">
        <f t="shared" si="1"/>
        <v>171499</v>
      </c>
      <c r="O39" s="155"/>
      <c r="P39" s="160">
        <f t="shared" si="2"/>
        <v>10343</v>
      </c>
      <c r="Q39" s="153">
        <f t="shared" si="3"/>
        <v>0</v>
      </c>
      <c r="R39" s="153">
        <f t="shared" si="4"/>
        <v>0</v>
      </c>
      <c r="S39" s="153">
        <f t="shared" si="5"/>
        <v>342</v>
      </c>
      <c r="T39" s="154">
        <f t="shared" si="6"/>
        <v>10685</v>
      </c>
      <c r="U39" s="155"/>
      <c r="V39" s="159">
        <f t="shared" si="7"/>
        <v>16213.400000000001</v>
      </c>
      <c r="Y39" s="161">
        <v>30</v>
      </c>
      <c r="Z39" s="162">
        <v>11.037635881976797</v>
      </c>
      <c r="AA39" s="162">
        <v>0</v>
      </c>
      <c r="AB39" s="162"/>
      <c r="AC39" s="162"/>
      <c r="AD39" s="162">
        <v>0</v>
      </c>
      <c r="AE39" s="163">
        <v>171841</v>
      </c>
      <c r="AF39" s="163">
        <v>0</v>
      </c>
      <c r="AG39" s="163">
        <v>0</v>
      </c>
      <c r="AH39" s="163">
        <v>171841</v>
      </c>
      <c r="AI39" s="163">
        <v>0</v>
      </c>
      <c r="AJ39" s="163">
        <v>10343</v>
      </c>
      <c r="AK39" s="163">
        <v>182184</v>
      </c>
      <c r="AL39" s="163">
        <v>0</v>
      </c>
      <c r="AM39" s="163">
        <v>0</v>
      </c>
      <c r="AN39" s="163">
        <v>0</v>
      </c>
      <c r="AO39" s="163">
        <v>0</v>
      </c>
      <c r="AP39" s="164">
        <v>182184</v>
      </c>
      <c r="AR39" s="161">
        <v>30</v>
      </c>
      <c r="AS39" s="162">
        <v>0</v>
      </c>
      <c r="AT39" s="163">
        <v>0</v>
      </c>
      <c r="AU39" s="163">
        <v>0</v>
      </c>
      <c r="AV39" s="163">
        <v>0</v>
      </c>
      <c r="AW39" s="164">
        <v>0</v>
      </c>
      <c r="BA39" s="161">
        <v>30</v>
      </c>
      <c r="BB39" s="150">
        <v>30</v>
      </c>
      <c r="BC39" s="151" t="s">
        <v>122</v>
      </c>
      <c r="BD39" s="165">
        <f t="shared" si="18"/>
        <v>171841</v>
      </c>
      <c r="BE39" s="166">
        <v>171499</v>
      </c>
      <c r="BF39" s="155">
        <f t="shared" si="19"/>
        <v>342</v>
      </c>
      <c r="BG39" s="155">
        <v>0</v>
      </c>
      <c r="BH39" s="155">
        <v>5528.4000000000005</v>
      </c>
      <c r="BI39" s="155"/>
      <c r="BJ39" s="155"/>
      <c r="BK39" s="155"/>
      <c r="BL39" s="155">
        <f t="shared" si="20"/>
        <v>0</v>
      </c>
      <c r="BM39" s="166">
        <f t="shared" si="21"/>
        <v>5870.4000000000005</v>
      </c>
      <c r="BN39" s="168">
        <f t="shared" si="22"/>
        <v>342</v>
      </c>
      <c r="BZ39" s="155"/>
      <c r="CA39" s="161">
        <v>30</v>
      </c>
      <c r="CB39" s="151" t="s">
        <v>122</v>
      </c>
      <c r="CC39" s="153"/>
      <c r="CD39" s="153"/>
      <c r="CE39" s="153"/>
      <c r="CF39" s="153"/>
      <c r="CG39" s="169">
        <f t="shared" si="23"/>
        <v>0</v>
      </c>
      <c r="CH39" s="153"/>
      <c r="CI39" s="153"/>
      <c r="CJ39" s="153"/>
      <c r="CK39" s="169">
        <f t="shared" si="24"/>
        <v>0</v>
      </c>
      <c r="CL39" s="170">
        <f t="shared" si="8"/>
        <v>0</v>
      </c>
      <c r="CM39" s="155"/>
      <c r="CN39" s="170">
        <f t="shared" si="9"/>
        <v>0</v>
      </c>
      <c r="CO39" s="155"/>
      <c r="CP39" s="160">
        <f t="shared" si="10"/>
        <v>342</v>
      </c>
      <c r="CQ39" s="153">
        <f t="shared" si="11"/>
        <v>342</v>
      </c>
      <c r="CR39" s="153">
        <f t="shared" si="25"/>
        <v>0</v>
      </c>
      <c r="CS39" s="169"/>
      <c r="CT39" s="170">
        <f t="shared" si="26"/>
        <v>0</v>
      </c>
      <c r="CU39" s="155"/>
      <c r="CV39" s="171"/>
      <c r="CW39" s="172"/>
      <c r="CX39" s="172"/>
      <c r="CY39" s="172"/>
      <c r="CZ39" s="169"/>
      <c r="DA39" s="173"/>
      <c r="DB39" s="174"/>
      <c r="DC39" s="174">
        <f t="shared" si="12"/>
        <v>-30</v>
      </c>
      <c r="DD39" s="173"/>
      <c r="DE39" s="173"/>
      <c r="DF39" s="173"/>
      <c r="DG39" s="173"/>
      <c r="DH39" s="175"/>
      <c r="DI39" s="173"/>
      <c r="DJ39" s="173"/>
      <c r="DK39" s="173"/>
      <c r="DL39" s="173"/>
      <c r="DM39" s="173"/>
    </row>
    <row r="40" spans="1:117" s="39" customFormat="1" ht="12" x14ac:dyDescent="0.2">
      <c r="A40" s="149">
        <v>31</v>
      </c>
      <c r="B40" s="150">
        <v>31</v>
      </c>
      <c r="C40" s="151" t="s">
        <v>123</v>
      </c>
      <c r="D40" s="152">
        <f t="shared" si="13"/>
        <v>118.6457340520558</v>
      </c>
      <c r="E40" s="153">
        <f t="shared" si="14"/>
        <v>1914863</v>
      </c>
      <c r="F40" s="153">
        <f t="shared" si="14"/>
        <v>0</v>
      </c>
      <c r="G40" s="153">
        <f t="shared" si="14"/>
        <v>111257</v>
      </c>
      <c r="H40" s="154">
        <f t="shared" si="15"/>
        <v>2026120</v>
      </c>
      <c r="I40" s="155"/>
      <c r="J40" s="156">
        <f t="shared" si="16"/>
        <v>111257</v>
      </c>
      <c r="K40" s="157">
        <f t="shared" si="17"/>
        <v>135703</v>
      </c>
      <c r="L40" s="158">
        <f t="shared" si="0"/>
        <v>246960</v>
      </c>
      <c r="M40" s="155"/>
      <c r="N40" s="159">
        <f t="shared" si="1"/>
        <v>1779160</v>
      </c>
      <c r="O40" s="155"/>
      <c r="P40" s="160">
        <f t="shared" si="2"/>
        <v>111257</v>
      </c>
      <c r="Q40" s="153">
        <f t="shared" si="3"/>
        <v>0</v>
      </c>
      <c r="R40" s="153">
        <f t="shared" si="4"/>
        <v>0</v>
      </c>
      <c r="S40" s="153">
        <f t="shared" si="5"/>
        <v>135703</v>
      </c>
      <c r="T40" s="154">
        <f t="shared" si="6"/>
        <v>246960</v>
      </c>
      <c r="U40" s="155"/>
      <c r="V40" s="159">
        <f t="shared" si="7"/>
        <v>246960</v>
      </c>
      <c r="Y40" s="161">
        <v>31</v>
      </c>
      <c r="Z40" s="162">
        <v>118.6457340520558</v>
      </c>
      <c r="AA40" s="162">
        <v>0</v>
      </c>
      <c r="AB40" s="162"/>
      <c r="AC40" s="162"/>
      <c r="AD40" s="162">
        <v>0</v>
      </c>
      <c r="AE40" s="163">
        <v>1914863</v>
      </c>
      <c r="AF40" s="163">
        <v>0</v>
      </c>
      <c r="AG40" s="163">
        <v>0</v>
      </c>
      <c r="AH40" s="163">
        <v>1914863</v>
      </c>
      <c r="AI40" s="163">
        <v>0</v>
      </c>
      <c r="AJ40" s="163">
        <v>111257</v>
      </c>
      <c r="AK40" s="163">
        <v>2026120</v>
      </c>
      <c r="AL40" s="163">
        <v>0</v>
      </c>
      <c r="AM40" s="163">
        <v>0</v>
      </c>
      <c r="AN40" s="163">
        <v>0</v>
      </c>
      <c r="AO40" s="163">
        <v>0</v>
      </c>
      <c r="AP40" s="164">
        <v>2026120</v>
      </c>
      <c r="AR40" s="161">
        <v>31</v>
      </c>
      <c r="AS40" s="162">
        <v>0</v>
      </c>
      <c r="AT40" s="163">
        <v>0</v>
      </c>
      <c r="AU40" s="163">
        <v>0</v>
      </c>
      <c r="AV40" s="163">
        <v>0</v>
      </c>
      <c r="AW40" s="164">
        <v>0</v>
      </c>
      <c r="BA40" s="161">
        <v>31</v>
      </c>
      <c r="BB40" s="150">
        <v>31</v>
      </c>
      <c r="BC40" s="151" t="s">
        <v>123</v>
      </c>
      <c r="BD40" s="165">
        <f t="shared" si="18"/>
        <v>1914863</v>
      </c>
      <c r="BE40" s="166">
        <v>1779160</v>
      </c>
      <c r="BF40" s="155">
        <f t="shared" si="19"/>
        <v>135703</v>
      </c>
      <c r="BG40" s="155">
        <v>0</v>
      </c>
      <c r="BH40" s="155">
        <v>0</v>
      </c>
      <c r="BI40" s="155"/>
      <c r="BJ40" s="155"/>
      <c r="BK40" s="155"/>
      <c r="BL40" s="155">
        <f t="shared" si="20"/>
        <v>0</v>
      </c>
      <c r="BM40" s="166">
        <f t="shared" si="21"/>
        <v>135703</v>
      </c>
      <c r="BN40" s="168">
        <f t="shared" si="22"/>
        <v>135703</v>
      </c>
      <c r="BZ40" s="155"/>
      <c r="CA40" s="161">
        <v>31</v>
      </c>
      <c r="CB40" s="151" t="s">
        <v>123</v>
      </c>
      <c r="CC40" s="153"/>
      <c r="CD40" s="153"/>
      <c r="CE40" s="153"/>
      <c r="CF40" s="153"/>
      <c r="CG40" s="169">
        <f t="shared" si="23"/>
        <v>0</v>
      </c>
      <c r="CH40" s="153"/>
      <c r="CI40" s="153"/>
      <c r="CJ40" s="153"/>
      <c r="CK40" s="169">
        <f t="shared" si="24"/>
        <v>0</v>
      </c>
      <c r="CL40" s="170">
        <f t="shared" si="8"/>
        <v>0</v>
      </c>
      <c r="CM40" s="155"/>
      <c r="CN40" s="170">
        <f t="shared" si="9"/>
        <v>0</v>
      </c>
      <c r="CO40" s="155"/>
      <c r="CP40" s="160">
        <f t="shared" si="10"/>
        <v>135703</v>
      </c>
      <c r="CQ40" s="153">
        <f t="shared" si="11"/>
        <v>135703</v>
      </c>
      <c r="CR40" s="153">
        <f t="shared" si="25"/>
        <v>0</v>
      </c>
      <c r="CS40" s="169"/>
      <c r="CT40" s="170">
        <f t="shared" si="26"/>
        <v>0</v>
      </c>
      <c r="CU40" s="155"/>
      <c r="CV40" s="171"/>
      <c r="CW40" s="172"/>
      <c r="CX40" s="172"/>
      <c r="CY40" s="172"/>
      <c r="CZ40" s="169"/>
      <c r="DA40" s="173"/>
      <c r="DB40" s="174"/>
      <c r="DC40" s="174">
        <f t="shared" si="12"/>
        <v>-31</v>
      </c>
      <c r="DD40" s="173"/>
      <c r="DE40" s="173"/>
      <c r="DF40" s="173"/>
      <c r="DG40" s="173"/>
      <c r="DH40" s="175"/>
      <c r="DI40" s="173"/>
      <c r="DJ40" s="173"/>
      <c r="DK40" s="173"/>
      <c r="DL40" s="173"/>
      <c r="DM40" s="173"/>
    </row>
    <row r="41" spans="1:117" s="39" customFormat="1" ht="12" x14ac:dyDescent="0.2">
      <c r="A41" s="149">
        <v>32</v>
      </c>
      <c r="B41" s="150">
        <v>32</v>
      </c>
      <c r="C41" s="151" t="s">
        <v>124</v>
      </c>
      <c r="D41" s="152">
        <f t="shared" si="13"/>
        <v>0</v>
      </c>
      <c r="E41" s="153">
        <f t="shared" si="14"/>
        <v>0</v>
      </c>
      <c r="F41" s="153">
        <f t="shared" si="14"/>
        <v>0</v>
      </c>
      <c r="G41" s="153">
        <f t="shared" si="14"/>
        <v>0</v>
      </c>
      <c r="H41" s="154">
        <f t="shared" si="15"/>
        <v>0</v>
      </c>
      <c r="I41" s="155"/>
      <c r="J41" s="156">
        <f t="shared" si="16"/>
        <v>0</v>
      </c>
      <c r="K41" s="157">
        <f t="shared" si="17"/>
        <v>0</v>
      </c>
      <c r="L41" s="158">
        <f t="shared" si="0"/>
        <v>0</v>
      </c>
      <c r="M41" s="155"/>
      <c r="N41" s="159">
        <f t="shared" si="1"/>
        <v>0</v>
      </c>
      <c r="O41" s="155"/>
      <c r="P41" s="160">
        <f t="shared" si="2"/>
        <v>0</v>
      </c>
      <c r="Q41" s="153">
        <f t="shared" si="3"/>
        <v>0</v>
      </c>
      <c r="R41" s="153">
        <f t="shared" si="4"/>
        <v>0</v>
      </c>
      <c r="S41" s="153">
        <f t="shared" si="5"/>
        <v>0</v>
      </c>
      <c r="T41" s="154">
        <f t="shared" si="6"/>
        <v>0</v>
      </c>
      <c r="U41" s="155"/>
      <c r="V41" s="159">
        <f t="shared" si="7"/>
        <v>0</v>
      </c>
      <c r="Y41" s="161">
        <v>32</v>
      </c>
      <c r="Z41" s="162"/>
      <c r="AA41" s="162"/>
      <c r="AB41" s="162"/>
      <c r="AC41" s="162"/>
      <c r="AD41" s="162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4"/>
      <c r="AR41" s="161">
        <v>32</v>
      </c>
      <c r="AS41" s="162">
        <v>0</v>
      </c>
      <c r="AT41" s="163">
        <v>0</v>
      </c>
      <c r="AU41" s="163">
        <v>0</v>
      </c>
      <c r="AV41" s="163">
        <v>0</v>
      </c>
      <c r="AW41" s="164">
        <v>0</v>
      </c>
      <c r="BA41" s="161">
        <v>32</v>
      </c>
      <c r="BB41" s="150">
        <v>32</v>
      </c>
      <c r="BC41" s="151" t="s">
        <v>124</v>
      </c>
      <c r="BD41" s="165">
        <f t="shared" si="18"/>
        <v>0</v>
      </c>
      <c r="BE41" s="166">
        <v>0</v>
      </c>
      <c r="BF41" s="155">
        <f t="shared" si="19"/>
        <v>0</v>
      </c>
      <c r="BG41" s="155">
        <v>0</v>
      </c>
      <c r="BH41" s="155">
        <v>0</v>
      </c>
      <c r="BI41" s="155"/>
      <c r="BJ41" s="155"/>
      <c r="BK41" s="155"/>
      <c r="BL41" s="155">
        <f t="shared" si="20"/>
        <v>0</v>
      </c>
      <c r="BM41" s="166">
        <f t="shared" si="21"/>
        <v>0</v>
      </c>
      <c r="BN41" s="168">
        <f t="shared" si="22"/>
        <v>0</v>
      </c>
      <c r="BZ41" s="155"/>
      <c r="CA41" s="161">
        <v>32</v>
      </c>
      <c r="CB41" s="151" t="s">
        <v>124</v>
      </c>
      <c r="CC41" s="153"/>
      <c r="CD41" s="153"/>
      <c r="CE41" s="153"/>
      <c r="CF41" s="153"/>
      <c r="CG41" s="169">
        <f t="shared" si="23"/>
        <v>0</v>
      </c>
      <c r="CH41" s="153"/>
      <c r="CI41" s="153"/>
      <c r="CJ41" s="153"/>
      <c r="CK41" s="169">
        <f t="shared" si="24"/>
        <v>0</v>
      </c>
      <c r="CL41" s="170">
        <f t="shared" si="8"/>
        <v>0</v>
      </c>
      <c r="CM41" s="155"/>
      <c r="CN41" s="170">
        <f t="shared" si="9"/>
        <v>0</v>
      </c>
      <c r="CO41" s="155"/>
      <c r="CP41" s="160">
        <f t="shared" si="10"/>
        <v>0</v>
      </c>
      <c r="CQ41" s="153">
        <f t="shared" si="11"/>
        <v>0</v>
      </c>
      <c r="CR41" s="153">
        <f t="shared" si="25"/>
        <v>0</v>
      </c>
      <c r="CS41" s="169"/>
      <c r="CT41" s="170">
        <f t="shared" si="26"/>
        <v>0</v>
      </c>
      <c r="CU41" s="155"/>
      <c r="CV41" s="171"/>
      <c r="CW41" s="172"/>
      <c r="CX41" s="172"/>
      <c r="CY41" s="172"/>
      <c r="CZ41" s="169"/>
      <c r="DA41" s="173"/>
      <c r="DB41" s="174"/>
      <c r="DC41" s="174">
        <f t="shared" si="12"/>
        <v>-32</v>
      </c>
      <c r="DD41" s="173"/>
      <c r="DE41" s="173"/>
      <c r="DF41" s="173"/>
      <c r="DG41" s="173"/>
      <c r="DH41" s="175"/>
      <c r="DI41" s="173"/>
      <c r="DJ41" s="173"/>
      <c r="DK41" s="173"/>
      <c r="DL41" s="173"/>
      <c r="DM41" s="173"/>
    </row>
    <row r="42" spans="1:117" s="39" customFormat="1" ht="12" x14ac:dyDescent="0.2">
      <c r="A42" s="149">
        <v>33</v>
      </c>
      <c r="B42" s="150">
        <v>33</v>
      </c>
      <c r="C42" s="151" t="s">
        <v>125</v>
      </c>
      <c r="D42" s="152">
        <f t="shared" si="13"/>
        <v>0</v>
      </c>
      <c r="E42" s="153">
        <f t="shared" si="14"/>
        <v>0</v>
      </c>
      <c r="F42" s="153">
        <f t="shared" si="14"/>
        <v>0</v>
      </c>
      <c r="G42" s="153">
        <f t="shared" si="14"/>
        <v>0</v>
      </c>
      <c r="H42" s="154">
        <f t="shared" si="15"/>
        <v>0</v>
      </c>
      <c r="I42" s="155"/>
      <c r="J42" s="156">
        <f t="shared" si="16"/>
        <v>0</v>
      </c>
      <c r="K42" s="157">
        <f t="shared" si="17"/>
        <v>0</v>
      </c>
      <c r="L42" s="158">
        <f t="shared" si="0"/>
        <v>0</v>
      </c>
      <c r="M42" s="155"/>
      <c r="N42" s="159">
        <f t="shared" si="1"/>
        <v>0</v>
      </c>
      <c r="O42" s="155"/>
      <c r="P42" s="160">
        <f t="shared" si="2"/>
        <v>0</v>
      </c>
      <c r="Q42" s="153">
        <f t="shared" si="3"/>
        <v>0</v>
      </c>
      <c r="R42" s="153">
        <f t="shared" si="4"/>
        <v>0</v>
      </c>
      <c r="S42" s="153">
        <f t="shared" si="5"/>
        <v>0</v>
      </c>
      <c r="T42" s="154">
        <f t="shared" si="6"/>
        <v>0</v>
      </c>
      <c r="U42" s="155"/>
      <c r="V42" s="159">
        <f t="shared" si="7"/>
        <v>0</v>
      </c>
      <c r="Y42" s="161">
        <v>33</v>
      </c>
      <c r="Z42" s="162"/>
      <c r="AA42" s="162"/>
      <c r="AB42" s="162"/>
      <c r="AC42" s="162"/>
      <c r="AD42" s="162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4"/>
      <c r="AR42" s="161">
        <v>33</v>
      </c>
      <c r="AS42" s="162">
        <v>0</v>
      </c>
      <c r="AT42" s="163">
        <v>0</v>
      </c>
      <c r="AU42" s="163">
        <v>0</v>
      </c>
      <c r="AV42" s="163">
        <v>0</v>
      </c>
      <c r="AW42" s="164">
        <v>0</v>
      </c>
      <c r="BA42" s="161">
        <v>33</v>
      </c>
      <c r="BB42" s="150">
        <v>33</v>
      </c>
      <c r="BC42" s="151" t="s">
        <v>125</v>
      </c>
      <c r="BD42" s="165">
        <f t="shared" si="18"/>
        <v>0</v>
      </c>
      <c r="BE42" s="166">
        <v>0</v>
      </c>
      <c r="BF42" s="155">
        <f t="shared" si="19"/>
        <v>0</v>
      </c>
      <c r="BG42" s="155">
        <v>0</v>
      </c>
      <c r="BH42" s="155">
        <v>0</v>
      </c>
      <c r="BI42" s="155"/>
      <c r="BJ42" s="155"/>
      <c r="BK42" s="155"/>
      <c r="BL42" s="155">
        <f t="shared" si="20"/>
        <v>0</v>
      </c>
      <c r="BM42" s="166">
        <f t="shared" si="21"/>
        <v>0</v>
      </c>
      <c r="BN42" s="168">
        <f t="shared" si="22"/>
        <v>0</v>
      </c>
      <c r="BZ42" s="155"/>
      <c r="CA42" s="161">
        <v>33</v>
      </c>
      <c r="CB42" s="151" t="s">
        <v>125</v>
      </c>
      <c r="CC42" s="153"/>
      <c r="CD42" s="153"/>
      <c r="CE42" s="153"/>
      <c r="CF42" s="153"/>
      <c r="CG42" s="169">
        <f t="shared" si="23"/>
        <v>0</v>
      </c>
      <c r="CH42" s="153"/>
      <c r="CI42" s="153"/>
      <c r="CJ42" s="153"/>
      <c r="CK42" s="169">
        <f t="shared" si="24"/>
        <v>0</v>
      </c>
      <c r="CL42" s="170">
        <f t="shared" si="8"/>
        <v>0</v>
      </c>
      <c r="CM42" s="155"/>
      <c r="CN42" s="170">
        <f t="shared" si="9"/>
        <v>0</v>
      </c>
      <c r="CO42" s="155"/>
      <c r="CP42" s="160">
        <f t="shared" si="10"/>
        <v>0</v>
      </c>
      <c r="CQ42" s="153">
        <f t="shared" si="11"/>
        <v>0</v>
      </c>
      <c r="CR42" s="153">
        <f t="shared" si="25"/>
        <v>0</v>
      </c>
      <c r="CS42" s="169"/>
      <c r="CT42" s="170">
        <f t="shared" si="26"/>
        <v>0</v>
      </c>
      <c r="CU42" s="155"/>
      <c r="CV42" s="171"/>
      <c r="CW42" s="172"/>
      <c r="CX42" s="172"/>
      <c r="CY42" s="172"/>
      <c r="CZ42" s="169"/>
      <c r="DA42" s="173"/>
      <c r="DB42" s="174"/>
      <c r="DC42" s="174">
        <f t="shared" si="12"/>
        <v>-33</v>
      </c>
      <c r="DD42" s="173"/>
      <c r="DE42" s="173"/>
      <c r="DF42" s="173"/>
      <c r="DG42" s="173"/>
      <c r="DH42" s="175"/>
      <c r="DI42" s="173"/>
      <c r="DJ42" s="173"/>
      <c r="DK42" s="173"/>
      <c r="DL42" s="173"/>
      <c r="DM42" s="173"/>
    </row>
    <row r="43" spans="1:117" s="39" customFormat="1" ht="12" x14ac:dyDescent="0.2">
      <c r="A43" s="149">
        <v>34</v>
      </c>
      <c r="B43" s="150">
        <v>34</v>
      </c>
      <c r="C43" s="151" t="s">
        <v>126</v>
      </c>
      <c r="D43" s="152">
        <f t="shared" si="13"/>
        <v>0</v>
      </c>
      <c r="E43" s="153">
        <f t="shared" si="14"/>
        <v>0</v>
      </c>
      <c r="F43" s="153">
        <f t="shared" si="14"/>
        <v>0</v>
      </c>
      <c r="G43" s="153">
        <f t="shared" si="14"/>
        <v>0</v>
      </c>
      <c r="H43" s="154">
        <f t="shared" si="15"/>
        <v>0</v>
      </c>
      <c r="I43" s="155"/>
      <c r="J43" s="156">
        <f t="shared" si="16"/>
        <v>0</v>
      </c>
      <c r="K43" s="157">
        <f t="shared" si="17"/>
        <v>0</v>
      </c>
      <c r="L43" s="158">
        <f t="shared" si="0"/>
        <v>0</v>
      </c>
      <c r="M43" s="155"/>
      <c r="N43" s="159">
        <f t="shared" si="1"/>
        <v>0</v>
      </c>
      <c r="O43" s="155"/>
      <c r="P43" s="160">
        <f t="shared" si="2"/>
        <v>0</v>
      </c>
      <c r="Q43" s="153">
        <f t="shared" si="3"/>
        <v>0</v>
      </c>
      <c r="R43" s="153">
        <f t="shared" si="4"/>
        <v>0</v>
      </c>
      <c r="S43" s="153">
        <f t="shared" si="5"/>
        <v>0</v>
      </c>
      <c r="T43" s="154">
        <f t="shared" si="6"/>
        <v>0</v>
      </c>
      <c r="U43" s="155"/>
      <c r="V43" s="159">
        <f t="shared" si="7"/>
        <v>0</v>
      </c>
      <c r="Y43" s="161">
        <v>34</v>
      </c>
      <c r="Z43" s="162"/>
      <c r="AA43" s="162"/>
      <c r="AB43" s="162"/>
      <c r="AC43" s="162"/>
      <c r="AD43" s="162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4"/>
      <c r="AR43" s="161">
        <v>34</v>
      </c>
      <c r="AS43" s="162">
        <v>0</v>
      </c>
      <c r="AT43" s="163">
        <v>0</v>
      </c>
      <c r="AU43" s="163">
        <v>0</v>
      </c>
      <c r="AV43" s="163">
        <v>0</v>
      </c>
      <c r="AW43" s="164">
        <v>0</v>
      </c>
      <c r="BA43" s="161">
        <v>34</v>
      </c>
      <c r="BB43" s="150">
        <v>34</v>
      </c>
      <c r="BC43" s="151" t="s">
        <v>126</v>
      </c>
      <c r="BD43" s="165">
        <f t="shared" si="18"/>
        <v>0</v>
      </c>
      <c r="BE43" s="166">
        <v>0</v>
      </c>
      <c r="BF43" s="155">
        <f t="shared" si="19"/>
        <v>0</v>
      </c>
      <c r="BG43" s="155">
        <v>0</v>
      </c>
      <c r="BH43" s="155">
        <v>0</v>
      </c>
      <c r="BI43" s="155"/>
      <c r="BJ43" s="155"/>
      <c r="BK43" s="155"/>
      <c r="BL43" s="155">
        <f t="shared" si="20"/>
        <v>0</v>
      </c>
      <c r="BM43" s="166">
        <f t="shared" si="21"/>
        <v>0</v>
      </c>
      <c r="BN43" s="168">
        <f t="shared" si="22"/>
        <v>0</v>
      </c>
      <c r="BZ43" s="155"/>
      <c r="CA43" s="161">
        <v>34</v>
      </c>
      <c r="CB43" s="151" t="s">
        <v>126</v>
      </c>
      <c r="CC43" s="153"/>
      <c r="CD43" s="153"/>
      <c r="CE43" s="153"/>
      <c r="CF43" s="153"/>
      <c r="CG43" s="169">
        <f t="shared" si="23"/>
        <v>0</v>
      </c>
      <c r="CH43" s="153"/>
      <c r="CI43" s="153"/>
      <c r="CJ43" s="153"/>
      <c r="CK43" s="169">
        <f t="shared" si="24"/>
        <v>0</v>
      </c>
      <c r="CL43" s="170">
        <f t="shared" si="8"/>
        <v>0</v>
      </c>
      <c r="CM43" s="155"/>
      <c r="CN43" s="170">
        <f t="shared" si="9"/>
        <v>0</v>
      </c>
      <c r="CO43" s="155"/>
      <c r="CP43" s="160">
        <f t="shared" si="10"/>
        <v>0</v>
      </c>
      <c r="CQ43" s="153">
        <f t="shared" si="11"/>
        <v>0</v>
      </c>
      <c r="CR43" s="153">
        <f t="shared" si="25"/>
        <v>0</v>
      </c>
      <c r="CS43" s="169"/>
      <c r="CT43" s="170">
        <f t="shared" si="26"/>
        <v>0</v>
      </c>
      <c r="CU43" s="155"/>
      <c r="CV43" s="171"/>
      <c r="CW43" s="172"/>
      <c r="CX43" s="172"/>
      <c r="CY43" s="172"/>
      <c r="CZ43" s="169"/>
      <c r="DA43" s="173"/>
      <c r="DB43" s="174"/>
      <c r="DC43" s="174">
        <f t="shared" si="12"/>
        <v>-34</v>
      </c>
      <c r="DD43" s="173"/>
      <c r="DE43" s="173"/>
      <c r="DF43" s="173"/>
      <c r="DG43" s="173"/>
      <c r="DH43" s="175"/>
      <c r="DI43" s="173"/>
      <c r="DJ43" s="173"/>
      <c r="DK43" s="173"/>
      <c r="DL43" s="173"/>
      <c r="DM43" s="173"/>
    </row>
    <row r="44" spans="1:117" s="39" customFormat="1" ht="12" x14ac:dyDescent="0.2">
      <c r="A44" s="149">
        <v>35</v>
      </c>
      <c r="B44" s="150">
        <v>35</v>
      </c>
      <c r="C44" s="151" t="s">
        <v>127</v>
      </c>
      <c r="D44" s="152">
        <f t="shared" si="13"/>
        <v>11233.708067622158</v>
      </c>
      <c r="E44" s="153">
        <f t="shared" si="14"/>
        <v>221093497</v>
      </c>
      <c r="F44" s="153">
        <f t="shared" si="14"/>
        <v>331589</v>
      </c>
      <c r="G44" s="153">
        <f t="shared" si="14"/>
        <v>10533262</v>
      </c>
      <c r="H44" s="154">
        <f t="shared" si="15"/>
        <v>231958348</v>
      </c>
      <c r="I44" s="155"/>
      <c r="J44" s="156">
        <f t="shared" si="16"/>
        <v>10533262</v>
      </c>
      <c r="K44" s="157">
        <f t="shared" si="17"/>
        <v>29099161.128068876</v>
      </c>
      <c r="L44" s="158">
        <f t="shared" si="0"/>
        <v>39632423.128068879</v>
      </c>
      <c r="M44" s="155"/>
      <c r="N44" s="159">
        <f t="shared" si="1"/>
        <v>192325924.87193114</v>
      </c>
      <c r="O44" s="155"/>
      <c r="P44" s="160">
        <f t="shared" si="2"/>
        <v>10533262</v>
      </c>
      <c r="Q44" s="153">
        <f t="shared" si="3"/>
        <v>0</v>
      </c>
      <c r="R44" s="153">
        <f t="shared" si="4"/>
        <v>0</v>
      </c>
      <c r="S44" s="153">
        <f t="shared" si="5"/>
        <v>29099161.128068876</v>
      </c>
      <c r="T44" s="154">
        <f t="shared" si="6"/>
        <v>39632423.128068879</v>
      </c>
      <c r="U44" s="155"/>
      <c r="V44" s="159">
        <f t="shared" si="7"/>
        <v>53276943</v>
      </c>
      <c r="Y44" s="161">
        <v>35</v>
      </c>
      <c r="Z44" s="162">
        <v>11233.708067622158</v>
      </c>
      <c r="AA44" s="162">
        <v>0</v>
      </c>
      <c r="AB44" s="162"/>
      <c r="AC44" s="162"/>
      <c r="AD44" s="162">
        <v>0</v>
      </c>
      <c r="AE44" s="163">
        <v>221093497</v>
      </c>
      <c r="AF44" s="163">
        <v>0</v>
      </c>
      <c r="AG44" s="163">
        <v>0</v>
      </c>
      <c r="AH44" s="163">
        <v>221093497</v>
      </c>
      <c r="AI44" s="163">
        <v>331589</v>
      </c>
      <c r="AJ44" s="163">
        <v>10533262</v>
      </c>
      <c r="AK44" s="163">
        <v>231958348</v>
      </c>
      <c r="AL44" s="163">
        <v>0</v>
      </c>
      <c r="AM44" s="163">
        <v>0</v>
      </c>
      <c r="AN44" s="163">
        <v>0</v>
      </c>
      <c r="AO44" s="163">
        <v>0</v>
      </c>
      <c r="AP44" s="164">
        <v>231958348</v>
      </c>
      <c r="AR44" s="161">
        <v>35</v>
      </c>
      <c r="AS44" s="162">
        <v>0</v>
      </c>
      <c r="AT44" s="163">
        <v>0</v>
      </c>
      <c r="AU44" s="163">
        <v>0</v>
      </c>
      <c r="AV44" s="163">
        <v>0</v>
      </c>
      <c r="AW44" s="164">
        <v>0</v>
      </c>
      <c r="BA44" s="161">
        <v>35</v>
      </c>
      <c r="BB44" s="150">
        <v>35</v>
      </c>
      <c r="BC44" s="151" t="s">
        <v>127</v>
      </c>
      <c r="BD44" s="165">
        <f t="shared" si="18"/>
        <v>221093497</v>
      </c>
      <c r="BE44" s="166">
        <v>194848701</v>
      </c>
      <c r="BF44" s="155">
        <f t="shared" si="19"/>
        <v>26244796</v>
      </c>
      <c r="BG44" s="155">
        <v>12291657</v>
      </c>
      <c r="BH44" s="155">
        <v>4207228</v>
      </c>
      <c r="BI44" s="155"/>
      <c r="BJ44" s="155"/>
      <c r="BK44" s="155"/>
      <c r="BL44" s="155">
        <f t="shared" si="20"/>
        <v>0</v>
      </c>
      <c r="BM44" s="166">
        <f t="shared" si="21"/>
        <v>42743681</v>
      </c>
      <c r="BN44" s="168">
        <f t="shared" si="22"/>
        <v>29099161.128068876</v>
      </c>
      <c r="BZ44" s="155"/>
      <c r="CA44" s="161">
        <v>35</v>
      </c>
      <c r="CB44" s="151" t="s">
        <v>127</v>
      </c>
      <c r="CC44" s="153"/>
      <c r="CD44" s="153"/>
      <c r="CE44" s="153"/>
      <c r="CF44" s="153"/>
      <c r="CG44" s="169">
        <f t="shared" si="23"/>
        <v>0</v>
      </c>
      <c r="CH44" s="153"/>
      <c r="CI44" s="153"/>
      <c r="CJ44" s="153"/>
      <c r="CK44" s="169">
        <f t="shared" si="24"/>
        <v>0</v>
      </c>
      <c r="CL44" s="176">
        <f t="shared" si="8"/>
        <v>0</v>
      </c>
      <c r="CM44" s="155"/>
      <c r="CN44" s="176">
        <f t="shared" si="9"/>
        <v>0</v>
      </c>
      <c r="CO44" s="155"/>
      <c r="CP44" s="160">
        <f t="shared" si="10"/>
        <v>26244796</v>
      </c>
      <c r="CQ44" s="153">
        <f t="shared" si="11"/>
        <v>26244796</v>
      </c>
      <c r="CR44" s="153">
        <f t="shared" si="25"/>
        <v>0</v>
      </c>
      <c r="CS44" s="169"/>
      <c r="CT44" s="170">
        <f t="shared" si="26"/>
        <v>0</v>
      </c>
      <c r="CU44" s="155"/>
      <c r="CV44" s="171"/>
      <c r="CW44" s="172"/>
      <c r="CX44" s="172"/>
      <c r="CY44" s="172"/>
      <c r="CZ44" s="169"/>
      <c r="DA44" s="173"/>
      <c r="DB44" s="174"/>
      <c r="DC44" s="174">
        <f t="shared" si="12"/>
        <v>-35</v>
      </c>
      <c r="DD44" s="173"/>
      <c r="DE44" s="173"/>
      <c r="DF44" s="173"/>
      <c r="DG44" s="173"/>
      <c r="DH44" s="175"/>
      <c r="DI44" s="173"/>
      <c r="DJ44" s="173"/>
      <c r="DK44" s="173"/>
      <c r="DL44" s="173"/>
      <c r="DM44" s="173"/>
    </row>
    <row r="45" spans="1:117" s="39" customFormat="1" ht="12" x14ac:dyDescent="0.2">
      <c r="A45" s="149">
        <v>36</v>
      </c>
      <c r="B45" s="150">
        <v>36</v>
      </c>
      <c r="C45" s="151" t="s">
        <v>128</v>
      </c>
      <c r="D45" s="152">
        <f t="shared" si="13"/>
        <v>132.29624508036136</v>
      </c>
      <c r="E45" s="153">
        <f t="shared" si="14"/>
        <v>2045960</v>
      </c>
      <c r="F45" s="153">
        <f t="shared" si="14"/>
        <v>0</v>
      </c>
      <c r="G45" s="153">
        <f t="shared" si="14"/>
        <v>124048</v>
      </c>
      <c r="H45" s="154">
        <f t="shared" si="15"/>
        <v>2170008</v>
      </c>
      <c r="I45" s="155"/>
      <c r="J45" s="156">
        <f t="shared" si="16"/>
        <v>124048</v>
      </c>
      <c r="K45" s="157">
        <f t="shared" si="17"/>
        <v>128419</v>
      </c>
      <c r="L45" s="158">
        <f t="shared" si="0"/>
        <v>252467</v>
      </c>
      <c r="M45" s="155"/>
      <c r="N45" s="159">
        <f t="shared" si="1"/>
        <v>1917541</v>
      </c>
      <c r="O45" s="155"/>
      <c r="P45" s="160">
        <f t="shared" si="2"/>
        <v>124048</v>
      </c>
      <c r="Q45" s="153">
        <f t="shared" si="3"/>
        <v>0</v>
      </c>
      <c r="R45" s="153">
        <f t="shared" si="4"/>
        <v>0</v>
      </c>
      <c r="S45" s="153">
        <f t="shared" si="5"/>
        <v>128419</v>
      </c>
      <c r="T45" s="154">
        <f t="shared" si="6"/>
        <v>252467</v>
      </c>
      <c r="U45" s="155"/>
      <c r="V45" s="159">
        <f t="shared" si="7"/>
        <v>348129.4</v>
      </c>
      <c r="Y45" s="161">
        <v>36</v>
      </c>
      <c r="Z45" s="162">
        <v>132.29624508036136</v>
      </c>
      <c r="AA45" s="162">
        <v>0</v>
      </c>
      <c r="AB45" s="162"/>
      <c r="AC45" s="162"/>
      <c r="AD45" s="162">
        <v>0</v>
      </c>
      <c r="AE45" s="163">
        <v>2045960</v>
      </c>
      <c r="AF45" s="163">
        <v>0</v>
      </c>
      <c r="AG45" s="163">
        <v>0</v>
      </c>
      <c r="AH45" s="163">
        <v>2045960</v>
      </c>
      <c r="AI45" s="163">
        <v>0</v>
      </c>
      <c r="AJ45" s="163">
        <v>124048</v>
      </c>
      <c r="AK45" s="163">
        <v>2170008</v>
      </c>
      <c r="AL45" s="163">
        <v>0</v>
      </c>
      <c r="AM45" s="163">
        <v>0</v>
      </c>
      <c r="AN45" s="163">
        <v>0</v>
      </c>
      <c r="AO45" s="163">
        <v>0</v>
      </c>
      <c r="AP45" s="164">
        <v>2170008</v>
      </c>
      <c r="AR45" s="161">
        <v>36</v>
      </c>
      <c r="AS45" s="162">
        <v>0</v>
      </c>
      <c r="AT45" s="163">
        <v>0</v>
      </c>
      <c r="AU45" s="163">
        <v>0</v>
      </c>
      <c r="AV45" s="163">
        <v>0</v>
      </c>
      <c r="AW45" s="164">
        <v>0</v>
      </c>
      <c r="BA45" s="161">
        <v>36</v>
      </c>
      <c r="BB45" s="150">
        <v>36</v>
      </c>
      <c r="BC45" s="151" t="s">
        <v>128</v>
      </c>
      <c r="BD45" s="165">
        <f t="shared" si="18"/>
        <v>2045960</v>
      </c>
      <c r="BE45" s="166">
        <v>1917541</v>
      </c>
      <c r="BF45" s="155">
        <f t="shared" si="19"/>
        <v>128419</v>
      </c>
      <c r="BG45" s="155">
        <v>0</v>
      </c>
      <c r="BH45" s="155">
        <v>95662.400000000009</v>
      </c>
      <c r="BI45" s="155"/>
      <c r="BJ45" s="155"/>
      <c r="BK45" s="155"/>
      <c r="BL45" s="155">
        <f t="shared" si="20"/>
        <v>0</v>
      </c>
      <c r="BM45" s="166">
        <f t="shared" si="21"/>
        <v>224081.40000000002</v>
      </c>
      <c r="BN45" s="168">
        <f t="shared" si="22"/>
        <v>128419</v>
      </c>
      <c r="BZ45" s="155"/>
      <c r="CA45" s="161">
        <v>36</v>
      </c>
      <c r="CB45" s="151" t="s">
        <v>128</v>
      </c>
      <c r="CC45" s="153"/>
      <c r="CD45" s="153"/>
      <c r="CE45" s="153"/>
      <c r="CF45" s="153"/>
      <c r="CG45" s="169">
        <f t="shared" si="23"/>
        <v>0</v>
      </c>
      <c r="CH45" s="153"/>
      <c r="CI45" s="153"/>
      <c r="CJ45" s="153"/>
      <c r="CK45" s="169">
        <f t="shared" si="24"/>
        <v>0</v>
      </c>
      <c r="CL45" s="170">
        <f t="shared" si="8"/>
        <v>0</v>
      </c>
      <c r="CM45" s="155"/>
      <c r="CN45" s="170">
        <f t="shared" si="9"/>
        <v>0</v>
      </c>
      <c r="CO45" s="155"/>
      <c r="CP45" s="160">
        <f t="shared" si="10"/>
        <v>128419</v>
      </c>
      <c r="CQ45" s="153">
        <f t="shared" si="11"/>
        <v>128419</v>
      </c>
      <c r="CR45" s="153">
        <f t="shared" si="25"/>
        <v>0</v>
      </c>
      <c r="CS45" s="169"/>
      <c r="CT45" s="170">
        <f t="shared" si="26"/>
        <v>0</v>
      </c>
      <c r="CU45" s="155"/>
      <c r="CV45" s="171"/>
      <c r="CW45" s="172"/>
      <c r="CX45" s="172"/>
      <c r="CY45" s="172"/>
      <c r="CZ45" s="169"/>
      <c r="DA45" s="173"/>
      <c r="DB45" s="174"/>
      <c r="DC45" s="174">
        <f t="shared" si="12"/>
        <v>-36</v>
      </c>
      <c r="DD45" s="173"/>
      <c r="DE45" s="173"/>
      <c r="DF45" s="173"/>
      <c r="DG45" s="173"/>
      <c r="DH45" s="175"/>
      <c r="DI45" s="173"/>
      <c r="DJ45" s="173"/>
      <c r="DK45" s="173"/>
      <c r="DL45" s="173"/>
      <c r="DM45" s="173"/>
    </row>
    <row r="46" spans="1:117" s="39" customFormat="1" ht="12" x14ac:dyDescent="0.2">
      <c r="A46" s="149">
        <v>37</v>
      </c>
      <c r="B46" s="150">
        <v>37</v>
      </c>
      <c r="C46" s="151" t="s">
        <v>129</v>
      </c>
      <c r="D46" s="152">
        <f t="shared" si="13"/>
        <v>0</v>
      </c>
      <c r="E46" s="153">
        <f t="shared" si="14"/>
        <v>0</v>
      </c>
      <c r="F46" s="153">
        <f t="shared" si="14"/>
        <v>0</v>
      </c>
      <c r="G46" s="153">
        <f t="shared" si="14"/>
        <v>0</v>
      </c>
      <c r="H46" s="154">
        <f t="shared" si="15"/>
        <v>0</v>
      </c>
      <c r="I46" s="155"/>
      <c r="J46" s="156">
        <f t="shared" si="16"/>
        <v>0</v>
      </c>
      <c r="K46" s="157">
        <f t="shared" si="17"/>
        <v>0</v>
      </c>
      <c r="L46" s="158">
        <f t="shared" si="0"/>
        <v>0</v>
      </c>
      <c r="M46" s="155"/>
      <c r="N46" s="159">
        <f t="shared" si="1"/>
        <v>0</v>
      </c>
      <c r="O46" s="155"/>
      <c r="P46" s="160">
        <f t="shared" si="2"/>
        <v>0</v>
      </c>
      <c r="Q46" s="153">
        <f t="shared" si="3"/>
        <v>0</v>
      </c>
      <c r="R46" s="153">
        <f t="shared" si="4"/>
        <v>0</v>
      </c>
      <c r="S46" s="153">
        <f t="shared" si="5"/>
        <v>0</v>
      </c>
      <c r="T46" s="154">
        <f t="shared" si="6"/>
        <v>0</v>
      </c>
      <c r="U46" s="155"/>
      <c r="V46" s="159">
        <f t="shared" si="7"/>
        <v>0</v>
      </c>
      <c r="Y46" s="161">
        <v>37</v>
      </c>
      <c r="Z46" s="162"/>
      <c r="AA46" s="162"/>
      <c r="AB46" s="162"/>
      <c r="AC46" s="162"/>
      <c r="AD46" s="162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4"/>
      <c r="AR46" s="161">
        <v>37</v>
      </c>
      <c r="AS46" s="162">
        <v>0</v>
      </c>
      <c r="AT46" s="163">
        <v>0</v>
      </c>
      <c r="AU46" s="163">
        <v>0</v>
      </c>
      <c r="AV46" s="163">
        <v>0</v>
      </c>
      <c r="AW46" s="164">
        <v>0</v>
      </c>
      <c r="BA46" s="161">
        <v>37</v>
      </c>
      <c r="BB46" s="150">
        <v>37</v>
      </c>
      <c r="BC46" s="151" t="s">
        <v>129</v>
      </c>
      <c r="BD46" s="165">
        <f t="shared" si="18"/>
        <v>0</v>
      </c>
      <c r="BE46" s="166">
        <v>0</v>
      </c>
      <c r="BF46" s="155">
        <f t="shared" si="19"/>
        <v>0</v>
      </c>
      <c r="BG46" s="155">
        <v>0</v>
      </c>
      <c r="BH46" s="155">
        <v>0</v>
      </c>
      <c r="BI46" s="155"/>
      <c r="BJ46" s="155"/>
      <c r="BK46" s="155"/>
      <c r="BL46" s="155">
        <f t="shared" si="20"/>
        <v>0</v>
      </c>
      <c r="BM46" s="166">
        <f t="shared" si="21"/>
        <v>0</v>
      </c>
      <c r="BN46" s="168">
        <f t="shared" si="22"/>
        <v>0</v>
      </c>
      <c r="BZ46" s="155"/>
      <c r="CA46" s="161">
        <v>37</v>
      </c>
      <c r="CB46" s="151" t="s">
        <v>129</v>
      </c>
      <c r="CC46" s="153"/>
      <c r="CD46" s="153"/>
      <c r="CE46" s="153"/>
      <c r="CF46" s="153"/>
      <c r="CG46" s="169">
        <f t="shared" si="23"/>
        <v>0</v>
      </c>
      <c r="CH46" s="153"/>
      <c r="CI46" s="153"/>
      <c r="CJ46" s="153"/>
      <c r="CK46" s="169">
        <f t="shared" si="24"/>
        <v>0</v>
      </c>
      <c r="CL46" s="170">
        <f t="shared" si="8"/>
        <v>0</v>
      </c>
      <c r="CM46" s="155"/>
      <c r="CN46" s="170">
        <f t="shared" si="9"/>
        <v>0</v>
      </c>
      <c r="CO46" s="155"/>
      <c r="CP46" s="160">
        <f t="shared" si="10"/>
        <v>0</v>
      </c>
      <c r="CQ46" s="153">
        <f t="shared" si="11"/>
        <v>0</v>
      </c>
      <c r="CR46" s="153">
        <f t="shared" si="25"/>
        <v>0</v>
      </c>
      <c r="CS46" s="169"/>
      <c r="CT46" s="170">
        <f t="shared" si="26"/>
        <v>0</v>
      </c>
      <c r="CU46" s="155"/>
      <c r="CV46" s="171"/>
      <c r="CW46" s="172"/>
      <c r="CX46" s="172"/>
      <c r="CY46" s="172"/>
      <c r="CZ46" s="169"/>
      <c r="DA46" s="173"/>
      <c r="DB46" s="174" t="s">
        <v>92</v>
      </c>
      <c r="DC46" s="174">
        <f t="shared" si="12"/>
        <v>-37</v>
      </c>
      <c r="DD46" s="173"/>
      <c r="DE46" s="173"/>
      <c r="DF46" s="173"/>
      <c r="DG46" s="173"/>
      <c r="DH46" s="175"/>
      <c r="DI46" s="173"/>
      <c r="DJ46" s="173"/>
      <c r="DK46" s="173"/>
      <c r="DL46" s="173"/>
      <c r="DM46" s="173"/>
    </row>
    <row r="47" spans="1:117" s="39" customFormat="1" ht="12" x14ac:dyDescent="0.2">
      <c r="A47" s="149">
        <v>38</v>
      </c>
      <c r="B47" s="150">
        <v>38</v>
      </c>
      <c r="C47" s="151" t="s">
        <v>130</v>
      </c>
      <c r="D47" s="152">
        <f t="shared" si="13"/>
        <v>0</v>
      </c>
      <c r="E47" s="153">
        <f t="shared" si="14"/>
        <v>0</v>
      </c>
      <c r="F47" s="153">
        <f t="shared" si="14"/>
        <v>0</v>
      </c>
      <c r="G47" s="153">
        <f t="shared" si="14"/>
        <v>0</v>
      </c>
      <c r="H47" s="154">
        <f t="shared" si="15"/>
        <v>0</v>
      </c>
      <c r="I47" s="155"/>
      <c r="J47" s="156">
        <f t="shared" si="16"/>
        <v>0</v>
      </c>
      <c r="K47" s="157">
        <f t="shared" si="17"/>
        <v>0</v>
      </c>
      <c r="L47" s="158">
        <f t="shared" si="0"/>
        <v>0</v>
      </c>
      <c r="M47" s="155"/>
      <c r="N47" s="159">
        <f t="shared" si="1"/>
        <v>0</v>
      </c>
      <c r="O47" s="155"/>
      <c r="P47" s="160">
        <f t="shared" si="2"/>
        <v>0</v>
      </c>
      <c r="Q47" s="153">
        <f t="shared" si="3"/>
        <v>0</v>
      </c>
      <c r="R47" s="153">
        <f t="shared" si="4"/>
        <v>0</v>
      </c>
      <c r="S47" s="153">
        <f t="shared" si="5"/>
        <v>0</v>
      </c>
      <c r="T47" s="154">
        <f t="shared" si="6"/>
        <v>0</v>
      </c>
      <c r="U47" s="155"/>
      <c r="V47" s="159">
        <f t="shared" si="7"/>
        <v>7159.6</v>
      </c>
      <c r="Y47" s="161">
        <v>38</v>
      </c>
      <c r="Z47" s="162"/>
      <c r="AA47" s="162"/>
      <c r="AB47" s="162"/>
      <c r="AC47" s="162"/>
      <c r="AD47" s="162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4"/>
      <c r="AR47" s="161">
        <v>38</v>
      </c>
      <c r="AS47" s="162">
        <v>0</v>
      </c>
      <c r="AT47" s="163">
        <v>0</v>
      </c>
      <c r="AU47" s="163">
        <v>0</v>
      </c>
      <c r="AV47" s="163">
        <v>0</v>
      </c>
      <c r="AW47" s="164">
        <v>0</v>
      </c>
      <c r="BA47" s="161">
        <v>38</v>
      </c>
      <c r="BB47" s="150">
        <v>38</v>
      </c>
      <c r="BC47" s="151" t="s">
        <v>130</v>
      </c>
      <c r="BD47" s="165">
        <f t="shared" si="18"/>
        <v>0</v>
      </c>
      <c r="BE47" s="166">
        <v>0</v>
      </c>
      <c r="BF47" s="155">
        <f t="shared" si="19"/>
        <v>0</v>
      </c>
      <c r="BG47" s="155">
        <v>0</v>
      </c>
      <c r="BH47" s="155">
        <v>7159.6</v>
      </c>
      <c r="BI47" s="155"/>
      <c r="BJ47" s="155"/>
      <c r="BK47" s="155"/>
      <c r="BL47" s="155">
        <f t="shared" si="20"/>
        <v>0</v>
      </c>
      <c r="BM47" s="166">
        <f t="shared" si="21"/>
        <v>7159.6</v>
      </c>
      <c r="BN47" s="168">
        <f t="shared" si="22"/>
        <v>0</v>
      </c>
      <c r="BZ47" s="155"/>
      <c r="CA47" s="161">
        <v>38</v>
      </c>
      <c r="CB47" s="151" t="s">
        <v>130</v>
      </c>
      <c r="CC47" s="153"/>
      <c r="CD47" s="153"/>
      <c r="CE47" s="153"/>
      <c r="CF47" s="153"/>
      <c r="CG47" s="169">
        <f t="shared" si="23"/>
        <v>0</v>
      </c>
      <c r="CH47" s="153"/>
      <c r="CI47" s="153"/>
      <c r="CJ47" s="153"/>
      <c r="CK47" s="169">
        <f t="shared" si="24"/>
        <v>0</v>
      </c>
      <c r="CL47" s="170">
        <f t="shared" si="8"/>
        <v>0</v>
      </c>
      <c r="CM47" s="155"/>
      <c r="CN47" s="170">
        <f t="shared" si="9"/>
        <v>0</v>
      </c>
      <c r="CO47" s="155"/>
      <c r="CP47" s="160">
        <f t="shared" si="10"/>
        <v>0</v>
      </c>
      <c r="CQ47" s="153">
        <f t="shared" si="11"/>
        <v>0</v>
      </c>
      <c r="CR47" s="153">
        <f t="shared" si="25"/>
        <v>0</v>
      </c>
      <c r="CS47" s="169"/>
      <c r="CT47" s="170">
        <f t="shared" si="26"/>
        <v>0</v>
      </c>
      <c r="CU47" s="155"/>
      <c r="CV47" s="171"/>
      <c r="CW47" s="172"/>
      <c r="CX47" s="172"/>
      <c r="CY47" s="172"/>
      <c r="CZ47" s="169"/>
      <c r="DA47" s="173"/>
      <c r="DB47" s="174"/>
      <c r="DC47" s="174">
        <f t="shared" si="12"/>
        <v>-38</v>
      </c>
      <c r="DD47" s="173"/>
      <c r="DE47" s="173"/>
      <c r="DF47" s="173"/>
      <c r="DG47" s="173"/>
      <c r="DH47" s="175"/>
      <c r="DI47" s="173"/>
      <c r="DJ47" s="173"/>
      <c r="DK47" s="173"/>
      <c r="DL47" s="173"/>
      <c r="DM47" s="173"/>
    </row>
    <row r="48" spans="1:117" s="39" customFormat="1" ht="12" x14ac:dyDescent="0.2">
      <c r="A48" s="149">
        <v>39</v>
      </c>
      <c r="B48" s="150">
        <v>39</v>
      </c>
      <c r="C48" s="151" t="s">
        <v>131</v>
      </c>
      <c r="D48" s="152">
        <f t="shared" si="13"/>
        <v>0</v>
      </c>
      <c r="E48" s="153">
        <f t="shared" si="14"/>
        <v>0</v>
      </c>
      <c r="F48" s="153">
        <f t="shared" si="14"/>
        <v>0</v>
      </c>
      <c r="G48" s="153">
        <f t="shared" si="14"/>
        <v>0</v>
      </c>
      <c r="H48" s="154">
        <f t="shared" si="15"/>
        <v>0</v>
      </c>
      <c r="I48" s="155"/>
      <c r="J48" s="156">
        <f t="shared" si="16"/>
        <v>0</v>
      </c>
      <c r="K48" s="157">
        <f t="shared" si="17"/>
        <v>0</v>
      </c>
      <c r="L48" s="158">
        <f t="shared" si="0"/>
        <v>0</v>
      </c>
      <c r="M48" s="155"/>
      <c r="N48" s="159">
        <f t="shared" si="1"/>
        <v>0</v>
      </c>
      <c r="O48" s="155"/>
      <c r="P48" s="160">
        <f t="shared" si="2"/>
        <v>0</v>
      </c>
      <c r="Q48" s="153">
        <f t="shared" si="3"/>
        <v>0</v>
      </c>
      <c r="R48" s="153">
        <f t="shared" si="4"/>
        <v>0</v>
      </c>
      <c r="S48" s="153">
        <f t="shared" si="5"/>
        <v>0</v>
      </c>
      <c r="T48" s="154">
        <f t="shared" si="6"/>
        <v>0</v>
      </c>
      <c r="U48" s="155"/>
      <c r="V48" s="159">
        <f t="shared" si="7"/>
        <v>0</v>
      </c>
      <c r="Y48" s="161">
        <v>39</v>
      </c>
      <c r="Z48" s="162"/>
      <c r="AA48" s="162"/>
      <c r="AB48" s="162"/>
      <c r="AC48" s="162"/>
      <c r="AD48" s="162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4"/>
      <c r="AR48" s="161">
        <v>39</v>
      </c>
      <c r="AS48" s="162">
        <v>0</v>
      </c>
      <c r="AT48" s="163">
        <v>0</v>
      </c>
      <c r="AU48" s="163">
        <v>0</v>
      </c>
      <c r="AV48" s="163">
        <v>0</v>
      </c>
      <c r="AW48" s="164">
        <v>0</v>
      </c>
      <c r="BA48" s="161">
        <v>39</v>
      </c>
      <c r="BB48" s="150">
        <v>39</v>
      </c>
      <c r="BC48" s="151" t="s">
        <v>131</v>
      </c>
      <c r="BD48" s="165">
        <f t="shared" si="18"/>
        <v>0</v>
      </c>
      <c r="BE48" s="166">
        <v>0</v>
      </c>
      <c r="BF48" s="155">
        <f t="shared" si="19"/>
        <v>0</v>
      </c>
      <c r="BG48" s="155">
        <v>0</v>
      </c>
      <c r="BH48" s="155">
        <v>0</v>
      </c>
      <c r="BI48" s="155"/>
      <c r="BJ48" s="155"/>
      <c r="BK48" s="155"/>
      <c r="BL48" s="155">
        <f t="shared" si="20"/>
        <v>0</v>
      </c>
      <c r="BM48" s="166">
        <f t="shared" si="21"/>
        <v>0</v>
      </c>
      <c r="BN48" s="168">
        <f t="shared" si="22"/>
        <v>0</v>
      </c>
      <c r="BZ48" s="155"/>
      <c r="CA48" s="161">
        <v>39</v>
      </c>
      <c r="CB48" s="151" t="s">
        <v>131</v>
      </c>
      <c r="CC48" s="153"/>
      <c r="CD48" s="153"/>
      <c r="CE48" s="153"/>
      <c r="CF48" s="153"/>
      <c r="CG48" s="169">
        <f t="shared" si="23"/>
        <v>0</v>
      </c>
      <c r="CH48" s="153"/>
      <c r="CI48" s="153"/>
      <c r="CJ48" s="153"/>
      <c r="CK48" s="169">
        <f t="shared" si="24"/>
        <v>0</v>
      </c>
      <c r="CL48" s="170">
        <f t="shared" si="8"/>
        <v>0</v>
      </c>
      <c r="CM48" s="155"/>
      <c r="CN48" s="170">
        <f t="shared" si="9"/>
        <v>0</v>
      </c>
      <c r="CO48" s="155"/>
      <c r="CP48" s="160">
        <f t="shared" si="10"/>
        <v>0</v>
      </c>
      <c r="CQ48" s="153">
        <f t="shared" si="11"/>
        <v>0</v>
      </c>
      <c r="CR48" s="153">
        <f t="shared" si="25"/>
        <v>0</v>
      </c>
      <c r="CS48" s="169"/>
      <c r="CT48" s="170">
        <f t="shared" si="26"/>
        <v>0</v>
      </c>
      <c r="CU48" s="155"/>
      <c r="CV48" s="171"/>
      <c r="CW48" s="172"/>
      <c r="CX48" s="172"/>
      <c r="CY48" s="172"/>
      <c r="CZ48" s="169"/>
      <c r="DA48" s="173"/>
      <c r="DB48" s="174" t="s">
        <v>120</v>
      </c>
      <c r="DC48" s="174">
        <f t="shared" si="12"/>
        <v>-39</v>
      </c>
      <c r="DD48" s="173"/>
      <c r="DE48" s="173"/>
      <c r="DF48" s="173"/>
      <c r="DG48" s="173"/>
      <c r="DH48" s="175"/>
      <c r="DI48" s="173"/>
      <c r="DJ48" s="173"/>
      <c r="DK48" s="173"/>
      <c r="DL48" s="173"/>
      <c r="DM48" s="173"/>
    </row>
    <row r="49" spans="1:117" s="39" customFormat="1" ht="12" x14ac:dyDescent="0.2">
      <c r="A49" s="149">
        <v>40</v>
      </c>
      <c r="B49" s="150">
        <v>40</v>
      </c>
      <c r="C49" s="151" t="s">
        <v>132</v>
      </c>
      <c r="D49" s="152">
        <f t="shared" si="13"/>
        <v>18.236553043230053</v>
      </c>
      <c r="E49" s="153">
        <f t="shared" si="14"/>
        <v>303533</v>
      </c>
      <c r="F49" s="153">
        <f t="shared" si="14"/>
        <v>0</v>
      </c>
      <c r="G49" s="153">
        <f t="shared" si="14"/>
        <v>17100</v>
      </c>
      <c r="H49" s="154">
        <f t="shared" si="15"/>
        <v>320633</v>
      </c>
      <c r="I49" s="155"/>
      <c r="J49" s="156">
        <f t="shared" si="16"/>
        <v>17100</v>
      </c>
      <c r="K49" s="157">
        <f t="shared" si="17"/>
        <v>27312.995402524823</v>
      </c>
      <c r="L49" s="158">
        <f t="shared" si="0"/>
        <v>44412.995402524823</v>
      </c>
      <c r="M49" s="155"/>
      <c r="N49" s="159">
        <f t="shared" si="1"/>
        <v>276220.00459747517</v>
      </c>
      <c r="O49" s="155"/>
      <c r="P49" s="160">
        <f t="shared" si="2"/>
        <v>17100</v>
      </c>
      <c r="Q49" s="153">
        <f t="shared" si="3"/>
        <v>0</v>
      </c>
      <c r="R49" s="153">
        <f t="shared" si="4"/>
        <v>0</v>
      </c>
      <c r="S49" s="153">
        <f t="shared" si="5"/>
        <v>27312.995402524823</v>
      </c>
      <c r="T49" s="154">
        <f t="shared" si="6"/>
        <v>44412.995402524823</v>
      </c>
      <c r="U49" s="155"/>
      <c r="V49" s="159">
        <f t="shared" si="7"/>
        <v>84002.400000000009</v>
      </c>
      <c r="Y49" s="161">
        <v>40</v>
      </c>
      <c r="Z49" s="162">
        <v>18.236553043230053</v>
      </c>
      <c r="AA49" s="162">
        <v>0</v>
      </c>
      <c r="AB49" s="162"/>
      <c r="AC49" s="162"/>
      <c r="AD49" s="162">
        <v>0</v>
      </c>
      <c r="AE49" s="163">
        <v>303533</v>
      </c>
      <c r="AF49" s="163">
        <v>0</v>
      </c>
      <c r="AG49" s="163">
        <v>0</v>
      </c>
      <c r="AH49" s="163">
        <v>303533</v>
      </c>
      <c r="AI49" s="163">
        <v>0</v>
      </c>
      <c r="AJ49" s="163">
        <v>17100</v>
      </c>
      <c r="AK49" s="163">
        <v>320633</v>
      </c>
      <c r="AL49" s="163">
        <v>0</v>
      </c>
      <c r="AM49" s="163">
        <v>0</v>
      </c>
      <c r="AN49" s="163">
        <v>0</v>
      </c>
      <c r="AO49" s="163">
        <v>0</v>
      </c>
      <c r="AP49" s="164">
        <v>320633</v>
      </c>
      <c r="AR49" s="161">
        <v>40</v>
      </c>
      <c r="AS49" s="162">
        <v>0</v>
      </c>
      <c r="AT49" s="163">
        <v>0</v>
      </c>
      <c r="AU49" s="163">
        <v>0</v>
      </c>
      <c r="AV49" s="163">
        <v>0</v>
      </c>
      <c r="AW49" s="164">
        <v>0</v>
      </c>
      <c r="BA49" s="161">
        <v>40</v>
      </c>
      <c r="BB49" s="150">
        <v>40</v>
      </c>
      <c r="BC49" s="151" t="s">
        <v>132</v>
      </c>
      <c r="BD49" s="165">
        <f t="shared" si="18"/>
        <v>303533</v>
      </c>
      <c r="BE49" s="166">
        <v>282335</v>
      </c>
      <c r="BF49" s="155">
        <f t="shared" si="19"/>
        <v>21198</v>
      </c>
      <c r="BG49" s="155">
        <v>26332.799999999999</v>
      </c>
      <c r="BH49" s="155">
        <v>19371.600000000002</v>
      </c>
      <c r="BI49" s="155"/>
      <c r="BJ49" s="155"/>
      <c r="BK49" s="155"/>
      <c r="BL49" s="155">
        <f t="shared" si="20"/>
        <v>0</v>
      </c>
      <c r="BM49" s="166">
        <f t="shared" si="21"/>
        <v>66902.400000000009</v>
      </c>
      <c r="BN49" s="168">
        <f t="shared" si="22"/>
        <v>27312.995402524823</v>
      </c>
      <c r="BZ49" s="155"/>
      <c r="CA49" s="161">
        <v>40</v>
      </c>
      <c r="CB49" s="151" t="s">
        <v>132</v>
      </c>
      <c r="CC49" s="153"/>
      <c r="CD49" s="153"/>
      <c r="CE49" s="153"/>
      <c r="CF49" s="153"/>
      <c r="CG49" s="169">
        <f t="shared" si="23"/>
        <v>0</v>
      </c>
      <c r="CH49" s="153"/>
      <c r="CI49" s="153"/>
      <c r="CJ49" s="153"/>
      <c r="CK49" s="169">
        <f t="shared" si="24"/>
        <v>0</v>
      </c>
      <c r="CL49" s="170">
        <f t="shared" si="8"/>
        <v>0</v>
      </c>
      <c r="CM49" s="155"/>
      <c r="CN49" s="170">
        <f t="shared" si="9"/>
        <v>0</v>
      </c>
      <c r="CO49" s="155"/>
      <c r="CP49" s="160">
        <f t="shared" si="10"/>
        <v>21198</v>
      </c>
      <c r="CQ49" s="153">
        <f t="shared" si="11"/>
        <v>21198</v>
      </c>
      <c r="CR49" s="153">
        <f t="shared" si="25"/>
        <v>0</v>
      </c>
      <c r="CS49" s="169"/>
      <c r="CT49" s="170">
        <f t="shared" si="26"/>
        <v>0</v>
      </c>
      <c r="CU49" s="155"/>
      <c r="CV49" s="171"/>
      <c r="CW49" s="172"/>
      <c r="CX49" s="172"/>
      <c r="CY49" s="172"/>
      <c r="CZ49" s="169"/>
      <c r="DA49" s="173"/>
      <c r="DB49" s="174"/>
      <c r="DC49" s="174">
        <f t="shared" si="12"/>
        <v>-40</v>
      </c>
      <c r="DD49" s="173"/>
      <c r="DE49" s="173"/>
      <c r="DF49" s="173"/>
      <c r="DG49" s="173"/>
      <c r="DH49" s="175"/>
      <c r="DI49" s="173"/>
      <c r="DJ49" s="173"/>
      <c r="DK49" s="173"/>
      <c r="DL49" s="173"/>
      <c r="DM49" s="173"/>
    </row>
    <row r="50" spans="1:117" s="39" customFormat="1" ht="12" x14ac:dyDescent="0.2">
      <c r="A50" s="149">
        <v>41</v>
      </c>
      <c r="B50" s="150">
        <v>41</v>
      </c>
      <c r="C50" s="151" t="s">
        <v>133</v>
      </c>
      <c r="D50" s="152">
        <f t="shared" si="13"/>
        <v>0</v>
      </c>
      <c r="E50" s="153">
        <f t="shared" si="14"/>
        <v>0</v>
      </c>
      <c r="F50" s="153">
        <f t="shared" si="14"/>
        <v>0</v>
      </c>
      <c r="G50" s="153">
        <f t="shared" si="14"/>
        <v>0</v>
      </c>
      <c r="H50" s="154">
        <f t="shared" si="15"/>
        <v>0</v>
      </c>
      <c r="I50" s="155"/>
      <c r="J50" s="156">
        <f t="shared" si="16"/>
        <v>0</v>
      </c>
      <c r="K50" s="157">
        <f t="shared" si="17"/>
        <v>0</v>
      </c>
      <c r="L50" s="158">
        <f t="shared" si="0"/>
        <v>0</v>
      </c>
      <c r="M50" s="155"/>
      <c r="N50" s="159">
        <f t="shared" si="1"/>
        <v>0</v>
      </c>
      <c r="O50" s="155"/>
      <c r="P50" s="160">
        <f t="shared" si="2"/>
        <v>0</v>
      </c>
      <c r="Q50" s="153">
        <f t="shared" si="3"/>
        <v>0</v>
      </c>
      <c r="R50" s="153">
        <f t="shared" si="4"/>
        <v>0</v>
      </c>
      <c r="S50" s="153">
        <f t="shared" si="5"/>
        <v>0</v>
      </c>
      <c r="T50" s="154">
        <f t="shared" si="6"/>
        <v>0</v>
      </c>
      <c r="U50" s="155"/>
      <c r="V50" s="159">
        <f t="shared" si="7"/>
        <v>0</v>
      </c>
      <c r="Y50" s="161">
        <v>41</v>
      </c>
      <c r="Z50" s="162"/>
      <c r="AA50" s="162"/>
      <c r="AB50" s="162"/>
      <c r="AC50" s="162"/>
      <c r="AD50" s="162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4"/>
      <c r="AR50" s="161">
        <v>41</v>
      </c>
      <c r="AS50" s="162">
        <v>0</v>
      </c>
      <c r="AT50" s="163">
        <v>0</v>
      </c>
      <c r="AU50" s="163">
        <v>0</v>
      </c>
      <c r="AV50" s="163">
        <v>0</v>
      </c>
      <c r="AW50" s="164">
        <v>0</v>
      </c>
      <c r="BA50" s="161">
        <v>41</v>
      </c>
      <c r="BB50" s="150">
        <v>41</v>
      </c>
      <c r="BC50" s="151" t="s">
        <v>133</v>
      </c>
      <c r="BD50" s="165">
        <f t="shared" si="18"/>
        <v>0</v>
      </c>
      <c r="BE50" s="166">
        <v>0</v>
      </c>
      <c r="BF50" s="155">
        <f t="shared" si="19"/>
        <v>0</v>
      </c>
      <c r="BG50" s="155">
        <v>0</v>
      </c>
      <c r="BH50" s="155">
        <v>0</v>
      </c>
      <c r="BI50" s="155"/>
      <c r="BJ50" s="155"/>
      <c r="BK50" s="155"/>
      <c r="BL50" s="155">
        <f t="shared" si="20"/>
        <v>0</v>
      </c>
      <c r="BM50" s="166">
        <f t="shared" si="21"/>
        <v>0</v>
      </c>
      <c r="BN50" s="168">
        <f t="shared" si="22"/>
        <v>0</v>
      </c>
      <c r="BZ50" s="155"/>
      <c r="CA50" s="161">
        <v>41</v>
      </c>
      <c r="CB50" s="151" t="s">
        <v>133</v>
      </c>
      <c r="CC50" s="153"/>
      <c r="CD50" s="153"/>
      <c r="CE50" s="153"/>
      <c r="CF50" s="153"/>
      <c r="CG50" s="169">
        <f t="shared" si="23"/>
        <v>0</v>
      </c>
      <c r="CH50" s="153"/>
      <c r="CI50" s="153"/>
      <c r="CJ50" s="153"/>
      <c r="CK50" s="169">
        <f t="shared" si="24"/>
        <v>0</v>
      </c>
      <c r="CL50" s="170">
        <f t="shared" si="8"/>
        <v>0</v>
      </c>
      <c r="CM50" s="155"/>
      <c r="CN50" s="170">
        <f t="shared" si="9"/>
        <v>0</v>
      </c>
      <c r="CO50" s="155"/>
      <c r="CP50" s="160">
        <f t="shared" si="10"/>
        <v>0</v>
      </c>
      <c r="CQ50" s="153">
        <f t="shared" si="11"/>
        <v>0</v>
      </c>
      <c r="CR50" s="153">
        <f t="shared" si="25"/>
        <v>0</v>
      </c>
      <c r="CS50" s="169"/>
      <c r="CT50" s="170">
        <f t="shared" si="26"/>
        <v>0</v>
      </c>
      <c r="CU50" s="155"/>
      <c r="CV50" s="171"/>
      <c r="CW50" s="172"/>
      <c r="CX50" s="172"/>
      <c r="CY50" s="172"/>
      <c r="CZ50" s="169"/>
      <c r="DA50" s="173"/>
      <c r="DB50" s="174"/>
      <c r="DC50" s="174">
        <f t="shared" si="12"/>
        <v>-41</v>
      </c>
      <c r="DD50" s="173"/>
      <c r="DE50" s="173"/>
      <c r="DF50" s="173"/>
      <c r="DG50" s="173"/>
      <c r="DH50" s="175"/>
      <c r="DI50" s="173"/>
      <c r="DJ50" s="173"/>
      <c r="DK50" s="173"/>
      <c r="DL50" s="173"/>
      <c r="DM50" s="173"/>
    </row>
    <row r="51" spans="1:117" s="39" customFormat="1" ht="12" x14ac:dyDescent="0.2">
      <c r="A51" s="149">
        <v>42</v>
      </c>
      <c r="B51" s="150">
        <v>42</v>
      </c>
      <c r="C51" s="151" t="s">
        <v>134</v>
      </c>
      <c r="D51" s="152">
        <f t="shared" si="13"/>
        <v>0</v>
      </c>
      <c r="E51" s="153">
        <f t="shared" si="14"/>
        <v>0</v>
      </c>
      <c r="F51" s="153">
        <f t="shared" si="14"/>
        <v>0</v>
      </c>
      <c r="G51" s="153">
        <f t="shared" si="14"/>
        <v>0</v>
      </c>
      <c r="H51" s="154">
        <f t="shared" si="15"/>
        <v>0</v>
      </c>
      <c r="I51" s="155"/>
      <c r="J51" s="156">
        <f t="shared" si="16"/>
        <v>0</v>
      </c>
      <c r="K51" s="157">
        <f t="shared" si="17"/>
        <v>0</v>
      </c>
      <c r="L51" s="158">
        <f t="shared" si="0"/>
        <v>0</v>
      </c>
      <c r="M51" s="155"/>
      <c r="N51" s="159">
        <f t="shared" si="1"/>
        <v>0</v>
      </c>
      <c r="O51" s="155"/>
      <c r="P51" s="160">
        <f t="shared" si="2"/>
        <v>0</v>
      </c>
      <c r="Q51" s="153">
        <f t="shared" si="3"/>
        <v>0</v>
      </c>
      <c r="R51" s="153">
        <f t="shared" si="4"/>
        <v>0</v>
      </c>
      <c r="S51" s="153">
        <f t="shared" si="5"/>
        <v>0</v>
      </c>
      <c r="T51" s="154">
        <f t="shared" si="6"/>
        <v>0</v>
      </c>
      <c r="U51" s="155"/>
      <c r="V51" s="159">
        <f t="shared" si="7"/>
        <v>0</v>
      </c>
      <c r="Y51" s="161">
        <v>42</v>
      </c>
      <c r="Z51" s="162"/>
      <c r="AA51" s="162"/>
      <c r="AB51" s="162"/>
      <c r="AC51" s="162"/>
      <c r="AD51" s="16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4"/>
      <c r="AR51" s="161">
        <v>42</v>
      </c>
      <c r="AS51" s="162">
        <v>0</v>
      </c>
      <c r="AT51" s="163">
        <v>0</v>
      </c>
      <c r="AU51" s="163">
        <v>0</v>
      </c>
      <c r="AV51" s="163">
        <v>0</v>
      </c>
      <c r="AW51" s="164">
        <v>0</v>
      </c>
      <c r="BA51" s="161">
        <v>42</v>
      </c>
      <c r="BB51" s="150">
        <v>42</v>
      </c>
      <c r="BC51" s="151" t="s">
        <v>134</v>
      </c>
      <c r="BD51" s="165">
        <f t="shared" si="18"/>
        <v>0</v>
      </c>
      <c r="BE51" s="166">
        <v>0</v>
      </c>
      <c r="BF51" s="155">
        <f t="shared" si="19"/>
        <v>0</v>
      </c>
      <c r="BG51" s="155">
        <v>0</v>
      </c>
      <c r="BH51" s="155">
        <v>0</v>
      </c>
      <c r="BI51" s="155"/>
      <c r="BJ51" s="155"/>
      <c r="BK51" s="155"/>
      <c r="BL51" s="155">
        <f t="shared" si="20"/>
        <v>0</v>
      </c>
      <c r="BM51" s="166">
        <f t="shared" si="21"/>
        <v>0</v>
      </c>
      <c r="BN51" s="168">
        <f t="shared" si="22"/>
        <v>0</v>
      </c>
      <c r="BZ51" s="155"/>
      <c r="CA51" s="161">
        <v>42</v>
      </c>
      <c r="CB51" s="151" t="s">
        <v>134</v>
      </c>
      <c r="CC51" s="153"/>
      <c r="CD51" s="153"/>
      <c r="CE51" s="153"/>
      <c r="CF51" s="153"/>
      <c r="CG51" s="169">
        <f t="shared" si="23"/>
        <v>0</v>
      </c>
      <c r="CH51" s="153"/>
      <c r="CI51" s="153"/>
      <c r="CJ51" s="153"/>
      <c r="CK51" s="169">
        <f t="shared" si="24"/>
        <v>0</v>
      </c>
      <c r="CL51" s="170">
        <f t="shared" si="8"/>
        <v>0</v>
      </c>
      <c r="CM51" s="155"/>
      <c r="CN51" s="170">
        <f t="shared" si="9"/>
        <v>0</v>
      </c>
      <c r="CO51" s="155"/>
      <c r="CP51" s="160">
        <f t="shared" si="10"/>
        <v>0</v>
      </c>
      <c r="CQ51" s="153">
        <f t="shared" si="11"/>
        <v>0</v>
      </c>
      <c r="CR51" s="153">
        <f t="shared" si="25"/>
        <v>0</v>
      </c>
      <c r="CS51" s="169"/>
      <c r="CT51" s="170">
        <f t="shared" si="26"/>
        <v>0</v>
      </c>
      <c r="CU51" s="155"/>
      <c r="CV51" s="171"/>
      <c r="CW51" s="172"/>
      <c r="CX51" s="172"/>
      <c r="CY51" s="172"/>
      <c r="CZ51" s="169"/>
      <c r="DA51" s="173"/>
      <c r="DB51" s="174"/>
      <c r="DC51" s="174">
        <f t="shared" si="12"/>
        <v>-42</v>
      </c>
      <c r="DD51" s="173"/>
      <c r="DE51" s="173"/>
      <c r="DF51" s="173"/>
      <c r="DG51" s="173"/>
      <c r="DH51" s="175"/>
      <c r="DI51" s="173"/>
      <c r="DJ51" s="173"/>
      <c r="DK51" s="173"/>
      <c r="DL51" s="173"/>
      <c r="DM51" s="173"/>
    </row>
    <row r="52" spans="1:117" s="39" customFormat="1" ht="12" x14ac:dyDescent="0.2">
      <c r="A52" s="149">
        <v>43</v>
      </c>
      <c r="B52" s="150">
        <v>43</v>
      </c>
      <c r="C52" s="151" t="s">
        <v>135</v>
      </c>
      <c r="D52" s="152">
        <f t="shared" si="13"/>
        <v>4.6666666666666679</v>
      </c>
      <c r="E52" s="153">
        <f t="shared" si="14"/>
        <v>72513</v>
      </c>
      <c r="F52" s="153">
        <f t="shared" si="14"/>
        <v>0</v>
      </c>
      <c r="G52" s="153">
        <f t="shared" si="14"/>
        <v>4375</v>
      </c>
      <c r="H52" s="154">
        <f t="shared" si="15"/>
        <v>76888</v>
      </c>
      <c r="I52" s="155"/>
      <c r="J52" s="156">
        <f t="shared" si="16"/>
        <v>4375</v>
      </c>
      <c r="K52" s="157">
        <f t="shared" si="17"/>
        <v>23660.089518360655</v>
      </c>
      <c r="L52" s="158">
        <f t="shared" si="0"/>
        <v>28035.089518360655</v>
      </c>
      <c r="M52" s="155"/>
      <c r="N52" s="159">
        <f t="shared" si="1"/>
        <v>48852.910481639345</v>
      </c>
      <c r="O52" s="155"/>
      <c r="P52" s="160">
        <f t="shared" si="2"/>
        <v>4375</v>
      </c>
      <c r="Q52" s="153">
        <f t="shared" si="3"/>
        <v>0</v>
      </c>
      <c r="R52" s="153">
        <f t="shared" si="4"/>
        <v>0</v>
      </c>
      <c r="S52" s="153">
        <f t="shared" si="5"/>
        <v>23660.089518360655</v>
      </c>
      <c r="T52" s="154">
        <f t="shared" si="6"/>
        <v>28035.089518360655</v>
      </c>
      <c r="U52" s="155"/>
      <c r="V52" s="159">
        <f t="shared" si="7"/>
        <v>47195.199999999997</v>
      </c>
      <c r="Y52" s="161">
        <v>43</v>
      </c>
      <c r="Z52" s="162">
        <v>4.6666666666666679</v>
      </c>
      <c r="AA52" s="162">
        <v>0</v>
      </c>
      <c r="AB52" s="162"/>
      <c r="AC52" s="162"/>
      <c r="AD52" s="162">
        <v>0</v>
      </c>
      <c r="AE52" s="163">
        <v>72513</v>
      </c>
      <c r="AF52" s="163">
        <v>0</v>
      </c>
      <c r="AG52" s="163">
        <v>0</v>
      </c>
      <c r="AH52" s="163">
        <v>72513</v>
      </c>
      <c r="AI52" s="163">
        <v>0</v>
      </c>
      <c r="AJ52" s="163">
        <v>4375</v>
      </c>
      <c r="AK52" s="163">
        <v>76888</v>
      </c>
      <c r="AL52" s="163">
        <v>0</v>
      </c>
      <c r="AM52" s="163">
        <v>0</v>
      </c>
      <c r="AN52" s="163">
        <v>0</v>
      </c>
      <c r="AO52" s="163">
        <v>0</v>
      </c>
      <c r="AP52" s="164">
        <v>76888</v>
      </c>
      <c r="AR52" s="161">
        <v>43</v>
      </c>
      <c r="AS52" s="162">
        <v>0</v>
      </c>
      <c r="AT52" s="163">
        <v>0</v>
      </c>
      <c r="AU52" s="163">
        <v>0</v>
      </c>
      <c r="AV52" s="163">
        <v>0</v>
      </c>
      <c r="AW52" s="164">
        <v>0</v>
      </c>
      <c r="BA52" s="161">
        <v>43</v>
      </c>
      <c r="BB52" s="150">
        <v>43</v>
      </c>
      <c r="BC52" s="151" t="s">
        <v>135</v>
      </c>
      <c r="BD52" s="165">
        <f t="shared" si="18"/>
        <v>72513</v>
      </c>
      <c r="BE52" s="166">
        <v>54648</v>
      </c>
      <c r="BF52" s="155">
        <f t="shared" si="19"/>
        <v>17865</v>
      </c>
      <c r="BG52" s="155">
        <v>24955.200000000001</v>
      </c>
      <c r="BH52" s="155">
        <v>0</v>
      </c>
      <c r="BI52" s="155"/>
      <c r="BJ52" s="155"/>
      <c r="BK52" s="155"/>
      <c r="BL52" s="155">
        <f t="shared" si="20"/>
        <v>0</v>
      </c>
      <c r="BM52" s="166">
        <f t="shared" si="21"/>
        <v>42820.2</v>
      </c>
      <c r="BN52" s="168">
        <f t="shared" si="22"/>
        <v>23660.089518360655</v>
      </c>
      <c r="BZ52" s="155"/>
      <c r="CA52" s="161">
        <v>43</v>
      </c>
      <c r="CB52" s="151" t="s">
        <v>135</v>
      </c>
      <c r="CC52" s="153"/>
      <c r="CD52" s="153"/>
      <c r="CE52" s="153"/>
      <c r="CF52" s="153"/>
      <c r="CG52" s="169">
        <f t="shared" si="23"/>
        <v>0</v>
      </c>
      <c r="CH52" s="153"/>
      <c r="CI52" s="153"/>
      <c r="CJ52" s="153"/>
      <c r="CK52" s="169">
        <f t="shared" si="24"/>
        <v>0</v>
      </c>
      <c r="CL52" s="170">
        <f t="shared" si="8"/>
        <v>0</v>
      </c>
      <c r="CM52" s="155"/>
      <c r="CN52" s="170">
        <f t="shared" si="9"/>
        <v>0</v>
      </c>
      <c r="CO52" s="155"/>
      <c r="CP52" s="160">
        <f t="shared" si="10"/>
        <v>17865</v>
      </c>
      <c r="CQ52" s="153">
        <f t="shared" si="11"/>
        <v>17865</v>
      </c>
      <c r="CR52" s="153">
        <f t="shared" si="25"/>
        <v>0</v>
      </c>
      <c r="CS52" s="169"/>
      <c r="CT52" s="170">
        <f t="shared" si="26"/>
        <v>0</v>
      </c>
      <c r="CU52" s="155"/>
      <c r="CV52" s="171"/>
      <c r="CW52" s="172"/>
      <c r="CX52" s="172"/>
      <c r="CY52" s="172"/>
      <c r="CZ52" s="169"/>
      <c r="DA52" s="173"/>
      <c r="DB52" s="174"/>
      <c r="DC52" s="174">
        <f t="shared" si="12"/>
        <v>-43</v>
      </c>
      <c r="DD52" s="173"/>
      <c r="DE52" s="173"/>
      <c r="DF52" s="173"/>
      <c r="DG52" s="173"/>
      <c r="DH52" s="175"/>
      <c r="DI52" s="173"/>
      <c r="DJ52" s="173"/>
      <c r="DK52" s="173"/>
      <c r="DL52" s="173"/>
      <c r="DM52" s="173"/>
    </row>
    <row r="53" spans="1:117" s="39" customFormat="1" ht="12" x14ac:dyDescent="0.2">
      <c r="A53" s="149">
        <v>44</v>
      </c>
      <c r="B53" s="150">
        <v>44</v>
      </c>
      <c r="C53" s="151" t="s">
        <v>136</v>
      </c>
      <c r="D53" s="152">
        <f t="shared" si="13"/>
        <v>1371.5794411787908</v>
      </c>
      <c r="E53" s="153">
        <f t="shared" si="14"/>
        <v>18759694</v>
      </c>
      <c r="F53" s="153">
        <f t="shared" si="14"/>
        <v>0</v>
      </c>
      <c r="G53" s="153">
        <f t="shared" si="14"/>
        <v>1286070</v>
      </c>
      <c r="H53" s="154">
        <f t="shared" si="15"/>
        <v>20045764</v>
      </c>
      <c r="I53" s="155"/>
      <c r="J53" s="156">
        <f t="shared" si="16"/>
        <v>1286070</v>
      </c>
      <c r="K53" s="157">
        <f t="shared" si="17"/>
        <v>3840046.4407290732</v>
      </c>
      <c r="L53" s="158">
        <f t="shared" si="0"/>
        <v>5126116.4407290732</v>
      </c>
      <c r="M53" s="155"/>
      <c r="N53" s="159">
        <f t="shared" si="1"/>
        <v>14919647.559270926</v>
      </c>
      <c r="O53" s="155"/>
      <c r="P53" s="160">
        <f t="shared" si="2"/>
        <v>1286070</v>
      </c>
      <c r="Q53" s="153">
        <f t="shared" si="3"/>
        <v>0</v>
      </c>
      <c r="R53" s="153">
        <f t="shared" si="4"/>
        <v>0</v>
      </c>
      <c r="S53" s="153">
        <f t="shared" si="5"/>
        <v>3840046.4407290732</v>
      </c>
      <c r="T53" s="154">
        <f t="shared" si="6"/>
        <v>5126116.4407290732</v>
      </c>
      <c r="U53" s="155"/>
      <c r="V53" s="159">
        <f t="shared" si="7"/>
        <v>7494303.1999999993</v>
      </c>
      <c r="Y53" s="161">
        <v>44</v>
      </c>
      <c r="Z53" s="162">
        <v>1371.5794411787908</v>
      </c>
      <c r="AA53" s="162">
        <v>0</v>
      </c>
      <c r="AB53" s="162"/>
      <c r="AC53" s="162"/>
      <c r="AD53" s="162">
        <v>0</v>
      </c>
      <c r="AE53" s="163">
        <v>18759694</v>
      </c>
      <c r="AF53" s="163">
        <v>0</v>
      </c>
      <c r="AG53" s="163">
        <v>0</v>
      </c>
      <c r="AH53" s="163">
        <v>18759694</v>
      </c>
      <c r="AI53" s="163">
        <v>0</v>
      </c>
      <c r="AJ53" s="163">
        <v>1286070</v>
      </c>
      <c r="AK53" s="163">
        <v>20045764</v>
      </c>
      <c r="AL53" s="163">
        <v>0</v>
      </c>
      <c r="AM53" s="163">
        <v>0</v>
      </c>
      <c r="AN53" s="163">
        <v>0</v>
      </c>
      <c r="AO53" s="163">
        <v>0</v>
      </c>
      <c r="AP53" s="164">
        <v>20045764</v>
      </c>
      <c r="AR53" s="161">
        <v>44</v>
      </c>
      <c r="AS53" s="162">
        <v>0</v>
      </c>
      <c r="AT53" s="163">
        <v>0</v>
      </c>
      <c r="AU53" s="163">
        <v>0</v>
      </c>
      <c r="AV53" s="163">
        <v>0</v>
      </c>
      <c r="AW53" s="164">
        <v>0</v>
      </c>
      <c r="BA53" s="161">
        <v>44</v>
      </c>
      <c r="BB53" s="150">
        <v>44</v>
      </c>
      <c r="BC53" s="151" t="s">
        <v>136</v>
      </c>
      <c r="BD53" s="165">
        <f t="shared" si="18"/>
        <v>18759694</v>
      </c>
      <c r="BE53" s="166">
        <v>15336578</v>
      </c>
      <c r="BF53" s="155">
        <f t="shared" si="19"/>
        <v>3423116</v>
      </c>
      <c r="BG53" s="155">
        <v>1795413.5999999999</v>
      </c>
      <c r="BH53" s="155">
        <v>989703.60000000009</v>
      </c>
      <c r="BI53" s="155"/>
      <c r="BJ53" s="155"/>
      <c r="BK53" s="155"/>
      <c r="BL53" s="155">
        <f t="shared" si="20"/>
        <v>0</v>
      </c>
      <c r="BM53" s="166">
        <f t="shared" si="21"/>
        <v>6208233.1999999993</v>
      </c>
      <c r="BN53" s="168">
        <f t="shared" si="22"/>
        <v>3840046.4407290732</v>
      </c>
      <c r="BZ53" s="155"/>
      <c r="CA53" s="161">
        <v>44</v>
      </c>
      <c r="CB53" s="151" t="s">
        <v>136</v>
      </c>
      <c r="CC53" s="153"/>
      <c r="CD53" s="153"/>
      <c r="CE53" s="153"/>
      <c r="CF53" s="153"/>
      <c r="CG53" s="169">
        <f t="shared" si="23"/>
        <v>0</v>
      </c>
      <c r="CH53" s="153"/>
      <c r="CI53" s="153"/>
      <c r="CJ53" s="153"/>
      <c r="CK53" s="169">
        <f t="shared" si="24"/>
        <v>0</v>
      </c>
      <c r="CL53" s="170">
        <f t="shared" si="8"/>
        <v>0</v>
      </c>
      <c r="CM53" s="155"/>
      <c r="CN53" s="170">
        <f t="shared" si="9"/>
        <v>0</v>
      </c>
      <c r="CO53" s="155"/>
      <c r="CP53" s="160">
        <f t="shared" si="10"/>
        <v>3423116</v>
      </c>
      <c r="CQ53" s="153">
        <f t="shared" si="11"/>
        <v>3423116</v>
      </c>
      <c r="CR53" s="153">
        <f t="shared" si="25"/>
        <v>0</v>
      </c>
      <c r="CS53" s="169"/>
      <c r="CT53" s="170">
        <f t="shared" si="26"/>
        <v>0</v>
      </c>
      <c r="CU53" s="155"/>
      <c r="CV53" s="171"/>
      <c r="CW53" s="172"/>
      <c r="CX53" s="172"/>
      <c r="CY53" s="172"/>
      <c r="CZ53" s="169"/>
      <c r="DA53" s="173"/>
      <c r="DB53" s="174"/>
      <c r="DC53" s="174">
        <f t="shared" si="12"/>
        <v>-44</v>
      </c>
      <c r="DD53" s="173"/>
      <c r="DE53" s="173"/>
      <c r="DF53" s="173"/>
      <c r="DG53" s="173"/>
      <c r="DH53" s="175"/>
      <c r="DI53" s="173"/>
      <c r="DJ53" s="173"/>
      <c r="DK53" s="173"/>
      <c r="DL53" s="173"/>
      <c r="DM53" s="173"/>
    </row>
    <row r="54" spans="1:117" s="39" customFormat="1" ht="12" x14ac:dyDescent="0.2">
      <c r="A54" s="149">
        <v>45</v>
      </c>
      <c r="B54" s="150">
        <v>45</v>
      </c>
      <c r="C54" s="151" t="s">
        <v>137</v>
      </c>
      <c r="D54" s="152">
        <f t="shared" si="13"/>
        <v>4.6666666666666679</v>
      </c>
      <c r="E54" s="153">
        <f t="shared" si="14"/>
        <v>56287</v>
      </c>
      <c r="F54" s="153">
        <f t="shared" si="14"/>
        <v>0</v>
      </c>
      <c r="G54" s="153">
        <f t="shared" si="14"/>
        <v>4375</v>
      </c>
      <c r="H54" s="154">
        <f t="shared" si="15"/>
        <v>60662</v>
      </c>
      <c r="I54" s="155"/>
      <c r="J54" s="156">
        <f t="shared" si="16"/>
        <v>4375</v>
      </c>
      <c r="K54" s="157">
        <f t="shared" si="17"/>
        <v>14187.904147625521</v>
      </c>
      <c r="L54" s="158">
        <f t="shared" si="0"/>
        <v>18562.904147625522</v>
      </c>
      <c r="M54" s="155"/>
      <c r="N54" s="159">
        <f t="shared" si="1"/>
        <v>42099.095852374478</v>
      </c>
      <c r="O54" s="155"/>
      <c r="P54" s="160">
        <f t="shared" si="2"/>
        <v>4375</v>
      </c>
      <c r="Q54" s="153">
        <f t="shared" si="3"/>
        <v>0</v>
      </c>
      <c r="R54" s="153">
        <f t="shared" si="4"/>
        <v>0</v>
      </c>
      <c r="S54" s="153">
        <f t="shared" si="5"/>
        <v>14187.904147625521</v>
      </c>
      <c r="T54" s="154">
        <f t="shared" si="6"/>
        <v>18562.904147625522</v>
      </c>
      <c r="U54" s="155"/>
      <c r="V54" s="159">
        <f t="shared" si="7"/>
        <v>34872.399999999994</v>
      </c>
      <c r="Y54" s="161">
        <v>45</v>
      </c>
      <c r="Z54" s="162">
        <v>4.6666666666666679</v>
      </c>
      <c r="AA54" s="162">
        <v>0</v>
      </c>
      <c r="AB54" s="162"/>
      <c r="AC54" s="162"/>
      <c r="AD54" s="162">
        <v>0</v>
      </c>
      <c r="AE54" s="163">
        <v>56287</v>
      </c>
      <c r="AF54" s="163">
        <v>0</v>
      </c>
      <c r="AG54" s="163">
        <v>0</v>
      </c>
      <c r="AH54" s="163">
        <v>56287</v>
      </c>
      <c r="AI54" s="163">
        <v>0</v>
      </c>
      <c r="AJ54" s="163">
        <v>4375</v>
      </c>
      <c r="AK54" s="163">
        <v>60662</v>
      </c>
      <c r="AL54" s="163">
        <v>0</v>
      </c>
      <c r="AM54" s="163">
        <v>0</v>
      </c>
      <c r="AN54" s="163">
        <v>0</v>
      </c>
      <c r="AO54" s="163">
        <v>0</v>
      </c>
      <c r="AP54" s="164">
        <v>60662</v>
      </c>
      <c r="AR54" s="161">
        <v>45</v>
      </c>
      <c r="AS54" s="162">
        <v>0</v>
      </c>
      <c r="AT54" s="163">
        <v>0</v>
      </c>
      <c r="AU54" s="163">
        <v>0</v>
      </c>
      <c r="AV54" s="163">
        <v>0</v>
      </c>
      <c r="AW54" s="164">
        <v>0</v>
      </c>
      <c r="BA54" s="161">
        <v>45</v>
      </c>
      <c r="BB54" s="150">
        <v>45</v>
      </c>
      <c r="BC54" s="151" t="s">
        <v>137</v>
      </c>
      <c r="BD54" s="165">
        <f t="shared" si="18"/>
        <v>56287</v>
      </c>
      <c r="BE54" s="166">
        <v>47032</v>
      </c>
      <c r="BF54" s="155">
        <f t="shared" si="19"/>
        <v>9255</v>
      </c>
      <c r="BG54" s="155">
        <v>21242.399999999998</v>
      </c>
      <c r="BH54" s="155">
        <v>0</v>
      </c>
      <c r="BI54" s="155"/>
      <c r="BJ54" s="155"/>
      <c r="BK54" s="155"/>
      <c r="BL54" s="155">
        <f t="shared" si="20"/>
        <v>0</v>
      </c>
      <c r="BM54" s="166">
        <f t="shared" si="21"/>
        <v>30497.399999999998</v>
      </c>
      <c r="BN54" s="168">
        <f t="shared" si="22"/>
        <v>14187.904147625521</v>
      </c>
      <c r="BZ54" s="155"/>
      <c r="CA54" s="161">
        <v>45</v>
      </c>
      <c r="CB54" s="151" t="s">
        <v>137</v>
      </c>
      <c r="CC54" s="153"/>
      <c r="CD54" s="153"/>
      <c r="CE54" s="153"/>
      <c r="CF54" s="153"/>
      <c r="CG54" s="169">
        <f t="shared" si="23"/>
        <v>0</v>
      </c>
      <c r="CH54" s="153"/>
      <c r="CI54" s="153"/>
      <c r="CJ54" s="153"/>
      <c r="CK54" s="169">
        <f t="shared" si="24"/>
        <v>0</v>
      </c>
      <c r="CL54" s="170">
        <f t="shared" si="8"/>
        <v>0</v>
      </c>
      <c r="CM54" s="155"/>
      <c r="CN54" s="170">
        <f t="shared" si="9"/>
        <v>0</v>
      </c>
      <c r="CO54" s="155"/>
      <c r="CP54" s="160">
        <f t="shared" si="10"/>
        <v>9255</v>
      </c>
      <c r="CQ54" s="153">
        <f t="shared" si="11"/>
        <v>9255</v>
      </c>
      <c r="CR54" s="153">
        <f t="shared" si="25"/>
        <v>0</v>
      </c>
      <c r="CS54" s="169"/>
      <c r="CT54" s="170">
        <f t="shared" si="26"/>
        <v>0</v>
      </c>
      <c r="CU54" s="155"/>
      <c r="CV54" s="171"/>
      <c r="CW54" s="172"/>
      <c r="CX54" s="172"/>
      <c r="CY54" s="172"/>
      <c r="CZ54" s="169"/>
      <c r="DA54" s="173"/>
      <c r="DB54" s="174"/>
      <c r="DC54" s="174">
        <f t="shared" si="12"/>
        <v>-45</v>
      </c>
      <c r="DD54" s="173"/>
      <c r="DE54" s="173"/>
      <c r="DF54" s="173"/>
      <c r="DG54" s="173"/>
      <c r="DH54" s="175"/>
      <c r="DI54" s="173"/>
      <c r="DJ54" s="173"/>
      <c r="DK54" s="173"/>
      <c r="DL54" s="173"/>
      <c r="DM54" s="173"/>
    </row>
    <row r="55" spans="1:117" s="39" customFormat="1" ht="12" x14ac:dyDescent="0.2">
      <c r="A55" s="149">
        <v>46</v>
      </c>
      <c r="B55" s="150">
        <v>46</v>
      </c>
      <c r="C55" s="151" t="s">
        <v>138</v>
      </c>
      <c r="D55" s="152">
        <f t="shared" si="13"/>
        <v>2.1122126065616116</v>
      </c>
      <c r="E55" s="153">
        <f t="shared" si="14"/>
        <v>51880</v>
      </c>
      <c r="F55" s="153">
        <f t="shared" si="14"/>
        <v>0</v>
      </c>
      <c r="G55" s="153">
        <f t="shared" si="14"/>
        <v>1978</v>
      </c>
      <c r="H55" s="154">
        <f t="shared" si="15"/>
        <v>53858</v>
      </c>
      <c r="I55" s="155"/>
      <c r="J55" s="156">
        <f t="shared" si="16"/>
        <v>1978</v>
      </c>
      <c r="K55" s="157">
        <f t="shared" si="17"/>
        <v>6541</v>
      </c>
      <c r="L55" s="158">
        <f t="shared" si="0"/>
        <v>8519</v>
      </c>
      <c r="M55" s="155"/>
      <c r="N55" s="159">
        <f t="shared" si="1"/>
        <v>45339</v>
      </c>
      <c r="O55" s="155"/>
      <c r="P55" s="160">
        <f t="shared" si="2"/>
        <v>1978</v>
      </c>
      <c r="Q55" s="153">
        <f t="shared" si="3"/>
        <v>0</v>
      </c>
      <c r="R55" s="153">
        <f t="shared" si="4"/>
        <v>0</v>
      </c>
      <c r="S55" s="153">
        <f t="shared" si="5"/>
        <v>6541</v>
      </c>
      <c r="T55" s="154">
        <f t="shared" si="6"/>
        <v>8519</v>
      </c>
      <c r="U55" s="155"/>
      <c r="V55" s="159">
        <f t="shared" si="7"/>
        <v>12400.6</v>
      </c>
      <c r="Y55" s="161">
        <v>46</v>
      </c>
      <c r="Z55" s="162">
        <v>2.1122126065616116</v>
      </c>
      <c r="AA55" s="162">
        <v>0</v>
      </c>
      <c r="AB55" s="162"/>
      <c r="AC55" s="162"/>
      <c r="AD55" s="162">
        <v>0</v>
      </c>
      <c r="AE55" s="163">
        <v>51880</v>
      </c>
      <c r="AF55" s="163">
        <v>0</v>
      </c>
      <c r="AG55" s="163">
        <v>0</v>
      </c>
      <c r="AH55" s="163">
        <v>51880</v>
      </c>
      <c r="AI55" s="163">
        <v>0</v>
      </c>
      <c r="AJ55" s="163">
        <v>1978</v>
      </c>
      <c r="AK55" s="163">
        <v>53858</v>
      </c>
      <c r="AL55" s="163">
        <v>0</v>
      </c>
      <c r="AM55" s="163">
        <v>0</v>
      </c>
      <c r="AN55" s="163">
        <v>0</v>
      </c>
      <c r="AO55" s="163">
        <v>0</v>
      </c>
      <c r="AP55" s="164">
        <v>53858</v>
      </c>
      <c r="AR55" s="161">
        <v>46</v>
      </c>
      <c r="AS55" s="162">
        <v>0</v>
      </c>
      <c r="AT55" s="163">
        <v>0</v>
      </c>
      <c r="AU55" s="163">
        <v>0</v>
      </c>
      <c r="AV55" s="163">
        <v>0</v>
      </c>
      <c r="AW55" s="164">
        <v>0</v>
      </c>
      <c r="BA55" s="161">
        <v>46</v>
      </c>
      <c r="BB55" s="150">
        <v>46</v>
      </c>
      <c r="BC55" s="151" t="s">
        <v>138</v>
      </c>
      <c r="BD55" s="165">
        <f t="shared" si="18"/>
        <v>51880</v>
      </c>
      <c r="BE55" s="166">
        <v>45339</v>
      </c>
      <c r="BF55" s="155">
        <f t="shared" si="19"/>
        <v>6541</v>
      </c>
      <c r="BG55" s="155">
        <v>0</v>
      </c>
      <c r="BH55" s="155">
        <v>3881.6000000000004</v>
      </c>
      <c r="BI55" s="155"/>
      <c r="BJ55" s="155"/>
      <c r="BK55" s="155"/>
      <c r="BL55" s="155">
        <f t="shared" si="20"/>
        <v>0</v>
      </c>
      <c r="BM55" s="166">
        <f t="shared" si="21"/>
        <v>10422.6</v>
      </c>
      <c r="BN55" s="168">
        <f t="shared" si="22"/>
        <v>6541</v>
      </c>
      <c r="BZ55" s="155"/>
      <c r="CA55" s="161">
        <v>46</v>
      </c>
      <c r="CB55" s="151" t="s">
        <v>138</v>
      </c>
      <c r="CC55" s="153"/>
      <c r="CD55" s="153"/>
      <c r="CE55" s="153"/>
      <c r="CF55" s="153"/>
      <c r="CG55" s="169">
        <f t="shared" si="23"/>
        <v>0</v>
      </c>
      <c r="CH55" s="153"/>
      <c r="CI55" s="153"/>
      <c r="CJ55" s="153"/>
      <c r="CK55" s="169">
        <f t="shared" si="24"/>
        <v>0</v>
      </c>
      <c r="CL55" s="170">
        <f t="shared" si="8"/>
        <v>0</v>
      </c>
      <c r="CM55" s="155"/>
      <c r="CN55" s="170">
        <f t="shared" si="9"/>
        <v>0</v>
      </c>
      <c r="CO55" s="155"/>
      <c r="CP55" s="160">
        <f t="shared" si="10"/>
        <v>6541</v>
      </c>
      <c r="CQ55" s="153">
        <f t="shared" si="11"/>
        <v>6541</v>
      </c>
      <c r="CR55" s="153">
        <f t="shared" si="25"/>
        <v>0</v>
      </c>
      <c r="CS55" s="169"/>
      <c r="CT55" s="170">
        <f t="shared" si="26"/>
        <v>0</v>
      </c>
      <c r="CU55" s="155"/>
      <c r="CV55" s="171"/>
      <c r="CW55" s="172"/>
      <c r="CX55" s="172"/>
      <c r="CY55" s="172"/>
      <c r="CZ55" s="169"/>
      <c r="DA55" s="173"/>
      <c r="DB55" s="174"/>
      <c r="DC55" s="174">
        <f t="shared" si="12"/>
        <v>-46</v>
      </c>
      <c r="DD55" s="173"/>
      <c r="DE55" s="173"/>
      <c r="DF55" s="173"/>
      <c r="DG55" s="173"/>
      <c r="DH55" s="175"/>
      <c r="DI55" s="173"/>
      <c r="DJ55" s="173"/>
      <c r="DK55" s="173"/>
      <c r="DL55" s="173"/>
      <c r="DM55" s="173"/>
    </row>
    <row r="56" spans="1:117" s="39" customFormat="1" ht="12" x14ac:dyDescent="0.2">
      <c r="A56" s="149">
        <v>47</v>
      </c>
      <c r="B56" s="150">
        <v>47</v>
      </c>
      <c r="C56" s="151" t="s">
        <v>139</v>
      </c>
      <c r="D56" s="152">
        <f t="shared" si="13"/>
        <v>0</v>
      </c>
      <c r="E56" s="153">
        <f t="shared" si="14"/>
        <v>0</v>
      </c>
      <c r="F56" s="153">
        <f t="shared" si="14"/>
        <v>0</v>
      </c>
      <c r="G56" s="153">
        <f t="shared" si="14"/>
        <v>0</v>
      </c>
      <c r="H56" s="154">
        <f t="shared" si="15"/>
        <v>0</v>
      </c>
      <c r="I56" s="155"/>
      <c r="J56" s="156">
        <f t="shared" si="16"/>
        <v>0</v>
      </c>
      <c r="K56" s="157">
        <f t="shared" si="17"/>
        <v>0</v>
      </c>
      <c r="L56" s="158">
        <f t="shared" si="0"/>
        <v>0</v>
      </c>
      <c r="M56" s="155"/>
      <c r="N56" s="159">
        <f t="shared" si="1"/>
        <v>0</v>
      </c>
      <c r="O56" s="155"/>
      <c r="P56" s="160">
        <f t="shared" si="2"/>
        <v>0</v>
      </c>
      <c r="Q56" s="153">
        <f t="shared" si="3"/>
        <v>0</v>
      </c>
      <c r="R56" s="153">
        <f t="shared" si="4"/>
        <v>0</v>
      </c>
      <c r="S56" s="153">
        <f t="shared" si="5"/>
        <v>0</v>
      </c>
      <c r="T56" s="154">
        <f t="shared" si="6"/>
        <v>0</v>
      </c>
      <c r="U56" s="155"/>
      <c r="V56" s="159">
        <f t="shared" si="7"/>
        <v>0</v>
      </c>
      <c r="Y56" s="161">
        <v>47</v>
      </c>
      <c r="Z56" s="162"/>
      <c r="AA56" s="162"/>
      <c r="AB56" s="162"/>
      <c r="AC56" s="162"/>
      <c r="AD56" s="162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4"/>
      <c r="AR56" s="161">
        <v>47</v>
      </c>
      <c r="AS56" s="162">
        <v>0</v>
      </c>
      <c r="AT56" s="163">
        <v>0</v>
      </c>
      <c r="AU56" s="163">
        <v>0</v>
      </c>
      <c r="AV56" s="163">
        <v>0</v>
      </c>
      <c r="AW56" s="164">
        <v>0</v>
      </c>
      <c r="BA56" s="161">
        <v>47</v>
      </c>
      <c r="BB56" s="150">
        <v>47</v>
      </c>
      <c r="BC56" s="151" t="s">
        <v>139</v>
      </c>
      <c r="BD56" s="165">
        <f t="shared" si="18"/>
        <v>0</v>
      </c>
      <c r="BE56" s="166">
        <v>0</v>
      </c>
      <c r="BF56" s="155">
        <f t="shared" si="19"/>
        <v>0</v>
      </c>
      <c r="BG56" s="155">
        <v>0</v>
      </c>
      <c r="BH56" s="155">
        <v>0</v>
      </c>
      <c r="BI56" s="155"/>
      <c r="BJ56" s="155"/>
      <c r="BK56" s="155"/>
      <c r="BL56" s="155">
        <f t="shared" si="20"/>
        <v>0</v>
      </c>
      <c r="BM56" s="166">
        <f t="shared" si="21"/>
        <v>0</v>
      </c>
      <c r="BN56" s="168">
        <f t="shared" si="22"/>
        <v>0</v>
      </c>
      <c r="BZ56" s="155"/>
      <c r="CA56" s="161">
        <v>47</v>
      </c>
      <c r="CB56" s="151" t="s">
        <v>139</v>
      </c>
      <c r="CC56" s="153"/>
      <c r="CD56" s="153"/>
      <c r="CE56" s="153"/>
      <c r="CF56" s="153"/>
      <c r="CG56" s="169">
        <f t="shared" si="23"/>
        <v>0</v>
      </c>
      <c r="CH56" s="153"/>
      <c r="CI56" s="153"/>
      <c r="CJ56" s="153"/>
      <c r="CK56" s="169">
        <f t="shared" si="24"/>
        <v>0</v>
      </c>
      <c r="CL56" s="170">
        <f t="shared" si="8"/>
        <v>0</v>
      </c>
      <c r="CM56" s="155"/>
      <c r="CN56" s="170">
        <f t="shared" si="9"/>
        <v>0</v>
      </c>
      <c r="CO56" s="155"/>
      <c r="CP56" s="160">
        <f t="shared" si="10"/>
        <v>0</v>
      </c>
      <c r="CQ56" s="153">
        <f t="shared" si="11"/>
        <v>0</v>
      </c>
      <c r="CR56" s="153">
        <f t="shared" si="25"/>
        <v>0</v>
      </c>
      <c r="CS56" s="169"/>
      <c r="CT56" s="170">
        <f t="shared" si="26"/>
        <v>0</v>
      </c>
      <c r="CU56" s="155"/>
      <c r="CV56" s="171"/>
      <c r="CW56" s="172"/>
      <c r="CX56" s="172"/>
      <c r="CY56" s="172"/>
      <c r="CZ56" s="169"/>
      <c r="DA56" s="173"/>
      <c r="DB56" s="174"/>
      <c r="DC56" s="174">
        <f t="shared" si="12"/>
        <v>-47</v>
      </c>
      <c r="DD56" s="173"/>
      <c r="DE56" s="173"/>
      <c r="DF56" s="173"/>
      <c r="DG56" s="173"/>
      <c r="DH56" s="175"/>
      <c r="DI56" s="173"/>
      <c r="DJ56" s="173"/>
      <c r="DK56" s="173"/>
      <c r="DL56" s="173"/>
      <c r="DM56" s="173"/>
    </row>
    <row r="57" spans="1:117" s="39" customFormat="1" ht="12" x14ac:dyDescent="0.2">
      <c r="A57" s="149">
        <v>48</v>
      </c>
      <c r="B57" s="150">
        <v>48</v>
      </c>
      <c r="C57" s="151" t="s">
        <v>140</v>
      </c>
      <c r="D57" s="152">
        <f t="shared" si="13"/>
        <v>8.4344609554526819</v>
      </c>
      <c r="E57" s="153">
        <f t="shared" si="14"/>
        <v>156569</v>
      </c>
      <c r="F57" s="153">
        <f t="shared" si="14"/>
        <v>0</v>
      </c>
      <c r="G57" s="153">
        <f t="shared" si="14"/>
        <v>7907</v>
      </c>
      <c r="H57" s="154">
        <f t="shared" si="15"/>
        <v>164476</v>
      </c>
      <c r="I57" s="155"/>
      <c r="J57" s="156">
        <f t="shared" si="16"/>
        <v>7907</v>
      </c>
      <c r="K57" s="157">
        <f t="shared" si="17"/>
        <v>24556.137289222053</v>
      </c>
      <c r="L57" s="158">
        <f t="shared" si="0"/>
        <v>32463.137289222053</v>
      </c>
      <c r="M57" s="155"/>
      <c r="N57" s="159">
        <f t="shared" si="1"/>
        <v>132012.86271077796</v>
      </c>
      <c r="O57" s="155"/>
      <c r="P57" s="160">
        <f t="shared" si="2"/>
        <v>7907</v>
      </c>
      <c r="Q57" s="153">
        <f t="shared" si="3"/>
        <v>0</v>
      </c>
      <c r="R57" s="153">
        <f t="shared" si="4"/>
        <v>0</v>
      </c>
      <c r="S57" s="153">
        <f t="shared" si="5"/>
        <v>24556.137289222053</v>
      </c>
      <c r="T57" s="154">
        <f t="shared" si="6"/>
        <v>32463.137289222053</v>
      </c>
      <c r="U57" s="155"/>
      <c r="V57" s="159">
        <f t="shared" si="7"/>
        <v>70709.799999999988</v>
      </c>
      <c r="Y57" s="161">
        <v>48</v>
      </c>
      <c r="Z57" s="162">
        <v>8.4344609554526819</v>
      </c>
      <c r="AA57" s="162">
        <v>0</v>
      </c>
      <c r="AB57" s="162"/>
      <c r="AC57" s="162"/>
      <c r="AD57" s="162">
        <v>0</v>
      </c>
      <c r="AE57" s="163">
        <v>156569</v>
      </c>
      <c r="AF57" s="163">
        <v>0</v>
      </c>
      <c r="AG57" s="163">
        <v>0</v>
      </c>
      <c r="AH57" s="163">
        <v>156569</v>
      </c>
      <c r="AI57" s="163">
        <v>0</v>
      </c>
      <c r="AJ57" s="163">
        <v>7907</v>
      </c>
      <c r="AK57" s="163">
        <v>164476</v>
      </c>
      <c r="AL57" s="163">
        <v>0</v>
      </c>
      <c r="AM57" s="163">
        <v>0</v>
      </c>
      <c r="AN57" s="163">
        <v>0</v>
      </c>
      <c r="AO57" s="163">
        <v>0</v>
      </c>
      <c r="AP57" s="164">
        <v>164476</v>
      </c>
      <c r="AR57" s="161">
        <v>48</v>
      </c>
      <c r="AS57" s="162">
        <v>0</v>
      </c>
      <c r="AT57" s="163">
        <v>0</v>
      </c>
      <c r="AU57" s="163">
        <v>0</v>
      </c>
      <c r="AV57" s="163">
        <v>0</v>
      </c>
      <c r="AW57" s="164">
        <v>0</v>
      </c>
      <c r="BA57" s="161">
        <v>48</v>
      </c>
      <c r="BB57" s="150">
        <v>48</v>
      </c>
      <c r="BC57" s="151" t="s">
        <v>140</v>
      </c>
      <c r="BD57" s="165">
        <f t="shared" si="18"/>
        <v>156569</v>
      </c>
      <c r="BE57" s="166">
        <v>140488</v>
      </c>
      <c r="BF57" s="155">
        <f t="shared" si="19"/>
        <v>16081</v>
      </c>
      <c r="BG57" s="155">
        <v>36496.199999999997</v>
      </c>
      <c r="BH57" s="155">
        <v>10225.6</v>
      </c>
      <c r="BI57" s="155"/>
      <c r="BJ57" s="155"/>
      <c r="BK57" s="155"/>
      <c r="BL57" s="155">
        <f t="shared" si="20"/>
        <v>0</v>
      </c>
      <c r="BM57" s="166">
        <f t="shared" si="21"/>
        <v>62802.799999999996</v>
      </c>
      <c r="BN57" s="168">
        <f t="shared" si="22"/>
        <v>24556.137289222053</v>
      </c>
      <c r="BZ57" s="155"/>
      <c r="CA57" s="161">
        <v>48</v>
      </c>
      <c r="CB57" s="151" t="s">
        <v>140</v>
      </c>
      <c r="CC57" s="153"/>
      <c r="CD57" s="153"/>
      <c r="CE57" s="153"/>
      <c r="CF57" s="153"/>
      <c r="CG57" s="169">
        <f t="shared" si="23"/>
        <v>0</v>
      </c>
      <c r="CH57" s="153"/>
      <c r="CI57" s="153"/>
      <c r="CJ57" s="153"/>
      <c r="CK57" s="169">
        <f t="shared" si="24"/>
        <v>0</v>
      </c>
      <c r="CL57" s="170">
        <f t="shared" si="8"/>
        <v>0</v>
      </c>
      <c r="CM57" s="155"/>
      <c r="CN57" s="170">
        <f t="shared" si="9"/>
        <v>0</v>
      </c>
      <c r="CO57" s="155"/>
      <c r="CP57" s="160">
        <f t="shared" si="10"/>
        <v>16081</v>
      </c>
      <c r="CQ57" s="153">
        <f t="shared" si="11"/>
        <v>16081</v>
      </c>
      <c r="CR57" s="153">
        <f t="shared" si="25"/>
        <v>0</v>
      </c>
      <c r="CS57" s="169"/>
      <c r="CT57" s="170">
        <f t="shared" si="26"/>
        <v>0</v>
      </c>
      <c r="CU57" s="155"/>
      <c r="CV57" s="171"/>
      <c r="CW57" s="172"/>
      <c r="CX57" s="172"/>
      <c r="CY57" s="172"/>
      <c r="CZ57" s="169"/>
      <c r="DA57" s="173"/>
      <c r="DB57" s="174"/>
      <c r="DC57" s="174">
        <f t="shared" si="12"/>
        <v>-48</v>
      </c>
      <c r="DD57" s="173"/>
      <c r="DE57" s="173"/>
      <c r="DF57" s="173"/>
      <c r="DG57" s="173"/>
      <c r="DH57" s="175"/>
      <c r="DI57" s="173"/>
      <c r="DJ57" s="173"/>
      <c r="DK57" s="173"/>
      <c r="DL57" s="173"/>
      <c r="DM57" s="173"/>
    </row>
    <row r="58" spans="1:117" s="39" customFormat="1" ht="12" x14ac:dyDescent="0.2">
      <c r="A58" s="149">
        <v>49</v>
      </c>
      <c r="B58" s="150">
        <v>49</v>
      </c>
      <c r="C58" s="151" t="s">
        <v>141</v>
      </c>
      <c r="D58" s="152">
        <f t="shared" si="13"/>
        <v>579.37301565747714</v>
      </c>
      <c r="E58" s="153">
        <f t="shared" si="14"/>
        <v>17555891</v>
      </c>
      <c r="F58" s="153">
        <f t="shared" si="14"/>
        <v>0</v>
      </c>
      <c r="G58" s="153">
        <f t="shared" si="14"/>
        <v>543250</v>
      </c>
      <c r="H58" s="154">
        <f t="shared" si="15"/>
        <v>18099141</v>
      </c>
      <c r="I58" s="155"/>
      <c r="J58" s="156">
        <f t="shared" si="16"/>
        <v>543250</v>
      </c>
      <c r="K58" s="157">
        <f t="shared" si="17"/>
        <v>2131518.6957867853</v>
      </c>
      <c r="L58" s="158">
        <f t="shared" si="0"/>
        <v>2674768.6957867853</v>
      </c>
      <c r="M58" s="155"/>
      <c r="N58" s="159">
        <f t="shared" si="1"/>
        <v>15424372.304213215</v>
      </c>
      <c r="O58" s="155"/>
      <c r="P58" s="160">
        <f t="shared" si="2"/>
        <v>543250</v>
      </c>
      <c r="Q58" s="153">
        <f t="shared" si="3"/>
        <v>0</v>
      </c>
      <c r="R58" s="153">
        <f t="shared" si="4"/>
        <v>0</v>
      </c>
      <c r="S58" s="153">
        <f t="shared" si="5"/>
        <v>2131518.6957867853</v>
      </c>
      <c r="T58" s="154">
        <f t="shared" si="6"/>
        <v>2674768.6957867853</v>
      </c>
      <c r="U58" s="155"/>
      <c r="V58" s="159">
        <f t="shared" si="7"/>
        <v>3589833.3999999994</v>
      </c>
      <c r="Y58" s="161">
        <v>49</v>
      </c>
      <c r="Z58" s="162">
        <v>579.37301565747714</v>
      </c>
      <c r="AA58" s="162">
        <v>0</v>
      </c>
      <c r="AB58" s="162"/>
      <c r="AC58" s="162"/>
      <c r="AD58" s="162">
        <v>0</v>
      </c>
      <c r="AE58" s="163">
        <v>17555891</v>
      </c>
      <c r="AF58" s="163">
        <v>0</v>
      </c>
      <c r="AG58" s="163">
        <v>0</v>
      </c>
      <c r="AH58" s="163">
        <v>17555891</v>
      </c>
      <c r="AI58" s="163">
        <v>0</v>
      </c>
      <c r="AJ58" s="163">
        <v>543250</v>
      </c>
      <c r="AK58" s="163">
        <v>18099141</v>
      </c>
      <c r="AL58" s="163">
        <v>0</v>
      </c>
      <c r="AM58" s="163">
        <v>0</v>
      </c>
      <c r="AN58" s="163">
        <v>0</v>
      </c>
      <c r="AO58" s="163">
        <v>0</v>
      </c>
      <c r="AP58" s="164">
        <v>18099141</v>
      </c>
      <c r="AR58" s="161">
        <v>49</v>
      </c>
      <c r="AS58" s="162">
        <v>0</v>
      </c>
      <c r="AT58" s="163">
        <v>0</v>
      </c>
      <c r="AU58" s="163">
        <v>0</v>
      </c>
      <c r="AV58" s="163">
        <v>0</v>
      </c>
      <c r="AW58" s="164">
        <v>0</v>
      </c>
      <c r="BA58" s="161">
        <v>49</v>
      </c>
      <c r="BB58" s="150">
        <v>49</v>
      </c>
      <c r="BC58" s="151" t="s">
        <v>141</v>
      </c>
      <c r="BD58" s="165">
        <f t="shared" si="18"/>
        <v>17555891</v>
      </c>
      <c r="BE58" s="166">
        <v>15675741</v>
      </c>
      <c r="BF58" s="155">
        <f t="shared" si="19"/>
        <v>1880150</v>
      </c>
      <c r="BG58" s="155">
        <v>1082460.5999999999</v>
      </c>
      <c r="BH58" s="155">
        <v>83972.800000000003</v>
      </c>
      <c r="BI58" s="155"/>
      <c r="BJ58" s="155"/>
      <c r="BK58" s="155"/>
      <c r="BL58" s="155">
        <f t="shared" si="20"/>
        <v>0</v>
      </c>
      <c r="BM58" s="166">
        <f t="shared" si="21"/>
        <v>3046583.3999999994</v>
      </c>
      <c r="BN58" s="168">
        <f t="shared" si="22"/>
        <v>2131518.6957867853</v>
      </c>
      <c r="BZ58" s="155"/>
      <c r="CA58" s="161">
        <v>49</v>
      </c>
      <c r="CB58" s="151" t="s">
        <v>141</v>
      </c>
      <c r="CC58" s="153"/>
      <c r="CD58" s="153"/>
      <c r="CE58" s="153"/>
      <c r="CF58" s="153"/>
      <c r="CG58" s="169">
        <f t="shared" si="23"/>
        <v>0</v>
      </c>
      <c r="CH58" s="153"/>
      <c r="CI58" s="153"/>
      <c r="CJ58" s="153"/>
      <c r="CK58" s="169">
        <f t="shared" si="24"/>
        <v>0</v>
      </c>
      <c r="CL58" s="176">
        <f t="shared" si="8"/>
        <v>0</v>
      </c>
      <c r="CM58" s="155"/>
      <c r="CN58" s="176">
        <f t="shared" si="9"/>
        <v>0</v>
      </c>
      <c r="CO58" s="155"/>
      <c r="CP58" s="160">
        <f t="shared" si="10"/>
        <v>1880150</v>
      </c>
      <c r="CQ58" s="153">
        <f t="shared" si="11"/>
        <v>1880150</v>
      </c>
      <c r="CR58" s="153">
        <f t="shared" si="25"/>
        <v>0</v>
      </c>
      <c r="CS58" s="169"/>
      <c r="CT58" s="170">
        <f t="shared" si="26"/>
        <v>0</v>
      </c>
      <c r="CU58" s="155"/>
      <c r="CV58" s="171"/>
      <c r="CW58" s="172"/>
      <c r="CX58" s="172"/>
      <c r="CY58" s="172"/>
      <c r="CZ58" s="169"/>
      <c r="DA58" s="173"/>
      <c r="DB58" s="174"/>
      <c r="DC58" s="174">
        <f t="shared" si="12"/>
        <v>-49</v>
      </c>
      <c r="DD58" s="173"/>
      <c r="DE58" s="173"/>
      <c r="DF58" s="173"/>
      <c r="DG58" s="173"/>
      <c r="DH58" s="175"/>
      <c r="DI58" s="173"/>
      <c r="DJ58" s="173"/>
      <c r="DK58" s="173"/>
      <c r="DL58" s="173"/>
      <c r="DM58" s="173"/>
    </row>
    <row r="59" spans="1:117" s="39" customFormat="1" ht="12" x14ac:dyDescent="0.2">
      <c r="A59" s="149">
        <v>50</v>
      </c>
      <c r="B59" s="150">
        <v>50</v>
      </c>
      <c r="C59" s="151" t="s">
        <v>142</v>
      </c>
      <c r="D59" s="152">
        <f t="shared" si="13"/>
        <v>13.478422851889146</v>
      </c>
      <c r="E59" s="153">
        <f t="shared" si="14"/>
        <v>238653</v>
      </c>
      <c r="F59" s="153">
        <f t="shared" si="14"/>
        <v>0</v>
      </c>
      <c r="G59" s="153">
        <f t="shared" si="14"/>
        <v>12639</v>
      </c>
      <c r="H59" s="154">
        <f t="shared" si="15"/>
        <v>251292</v>
      </c>
      <c r="I59" s="155"/>
      <c r="J59" s="156">
        <f t="shared" si="16"/>
        <v>12639</v>
      </c>
      <c r="K59" s="157">
        <f t="shared" si="17"/>
        <v>18941</v>
      </c>
      <c r="L59" s="158">
        <f t="shared" si="0"/>
        <v>31580</v>
      </c>
      <c r="M59" s="155"/>
      <c r="N59" s="159">
        <f t="shared" si="1"/>
        <v>219712</v>
      </c>
      <c r="O59" s="155"/>
      <c r="P59" s="160">
        <f t="shared" si="2"/>
        <v>12639</v>
      </c>
      <c r="Q59" s="153">
        <f t="shared" si="3"/>
        <v>0</v>
      </c>
      <c r="R59" s="153">
        <f t="shared" si="4"/>
        <v>0</v>
      </c>
      <c r="S59" s="153">
        <f t="shared" si="5"/>
        <v>18941</v>
      </c>
      <c r="T59" s="154">
        <f t="shared" si="6"/>
        <v>31580</v>
      </c>
      <c r="U59" s="155"/>
      <c r="V59" s="159">
        <f t="shared" si="7"/>
        <v>63793.2</v>
      </c>
      <c r="Y59" s="161">
        <v>50</v>
      </c>
      <c r="Z59" s="162">
        <v>13.478422851889146</v>
      </c>
      <c r="AA59" s="162">
        <v>0</v>
      </c>
      <c r="AB59" s="162"/>
      <c r="AC59" s="162"/>
      <c r="AD59" s="162">
        <v>0</v>
      </c>
      <c r="AE59" s="163">
        <v>238653</v>
      </c>
      <c r="AF59" s="163">
        <v>0</v>
      </c>
      <c r="AG59" s="163">
        <v>0</v>
      </c>
      <c r="AH59" s="163">
        <v>238653</v>
      </c>
      <c r="AI59" s="163">
        <v>0</v>
      </c>
      <c r="AJ59" s="163">
        <v>12639</v>
      </c>
      <c r="AK59" s="163">
        <v>251292</v>
      </c>
      <c r="AL59" s="163">
        <v>0</v>
      </c>
      <c r="AM59" s="163">
        <v>0</v>
      </c>
      <c r="AN59" s="163">
        <v>0</v>
      </c>
      <c r="AO59" s="163">
        <v>0</v>
      </c>
      <c r="AP59" s="164">
        <v>251292</v>
      </c>
      <c r="AR59" s="161">
        <v>50</v>
      </c>
      <c r="AS59" s="162">
        <v>0</v>
      </c>
      <c r="AT59" s="163">
        <v>0</v>
      </c>
      <c r="AU59" s="163">
        <v>0</v>
      </c>
      <c r="AV59" s="163">
        <v>0</v>
      </c>
      <c r="AW59" s="164">
        <v>0</v>
      </c>
      <c r="BA59" s="161">
        <v>50</v>
      </c>
      <c r="BB59" s="150">
        <v>50</v>
      </c>
      <c r="BC59" s="151" t="s">
        <v>142</v>
      </c>
      <c r="BD59" s="165">
        <f t="shared" si="18"/>
        <v>238653</v>
      </c>
      <c r="BE59" s="166">
        <v>219712</v>
      </c>
      <c r="BF59" s="155">
        <f t="shared" si="19"/>
        <v>18941</v>
      </c>
      <c r="BG59" s="155">
        <v>0</v>
      </c>
      <c r="BH59" s="155">
        <v>32213.200000000001</v>
      </c>
      <c r="BI59" s="155"/>
      <c r="BJ59" s="155"/>
      <c r="BK59" s="155"/>
      <c r="BL59" s="155">
        <f t="shared" si="20"/>
        <v>0</v>
      </c>
      <c r="BM59" s="166">
        <f t="shared" si="21"/>
        <v>51154.2</v>
      </c>
      <c r="BN59" s="168">
        <f t="shared" si="22"/>
        <v>18941</v>
      </c>
      <c r="BZ59" s="155"/>
      <c r="CA59" s="161">
        <v>50</v>
      </c>
      <c r="CB59" s="151" t="s">
        <v>142</v>
      </c>
      <c r="CC59" s="153"/>
      <c r="CD59" s="153"/>
      <c r="CE59" s="153"/>
      <c r="CF59" s="153"/>
      <c r="CG59" s="169">
        <f t="shared" si="23"/>
        <v>0</v>
      </c>
      <c r="CH59" s="153"/>
      <c r="CI59" s="153"/>
      <c r="CJ59" s="153"/>
      <c r="CK59" s="169">
        <f t="shared" si="24"/>
        <v>0</v>
      </c>
      <c r="CL59" s="170">
        <f t="shared" si="8"/>
        <v>0</v>
      </c>
      <c r="CM59" s="155"/>
      <c r="CN59" s="170">
        <f t="shared" si="9"/>
        <v>0</v>
      </c>
      <c r="CO59" s="155"/>
      <c r="CP59" s="160">
        <f t="shared" si="10"/>
        <v>18941</v>
      </c>
      <c r="CQ59" s="153">
        <f t="shared" si="11"/>
        <v>18941</v>
      </c>
      <c r="CR59" s="153">
        <f t="shared" si="25"/>
        <v>0</v>
      </c>
      <c r="CS59" s="169"/>
      <c r="CT59" s="170">
        <f t="shared" si="26"/>
        <v>0</v>
      </c>
      <c r="CU59" s="155"/>
      <c r="CV59" s="171"/>
      <c r="CW59" s="172"/>
      <c r="CX59" s="172"/>
      <c r="CY59" s="172"/>
      <c r="CZ59" s="169"/>
      <c r="DA59" s="173"/>
      <c r="DB59" s="174"/>
      <c r="DC59" s="174">
        <f t="shared" si="12"/>
        <v>-50</v>
      </c>
      <c r="DD59" s="173"/>
      <c r="DE59" s="173"/>
      <c r="DF59" s="173"/>
      <c r="DG59" s="173"/>
      <c r="DH59" s="175"/>
      <c r="DI59" s="173"/>
      <c r="DJ59" s="173"/>
      <c r="DK59" s="173"/>
      <c r="DL59" s="173"/>
      <c r="DM59" s="173"/>
    </row>
    <row r="60" spans="1:117" s="39" customFormat="1" ht="12" x14ac:dyDescent="0.2">
      <c r="A60" s="149">
        <v>51</v>
      </c>
      <c r="B60" s="150">
        <v>51</v>
      </c>
      <c r="C60" s="151" t="s">
        <v>143</v>
      </c>
      <c r="D60" s="152">
        <f t="shared" si="13"/>
        <v>0</v>
      </c>
      <c r="E60" s="153">
        <f t="shared" si="14"/>
        <v>0</v>
      </c>
      <c r="F60" s="153">
        <f t="shared" si="14"/>
        <v>0</v>
      </c>
      <c r="G60" s="153">
        <f t="shared" si="14"/>
        <v>0</v>
      </c>
      <c r="H60" s="154">
        <f t="shared" si="15"/>
        <v>0</v>
      </c>
      <c r="I60" s="155"/>
      <c r="J60" s="156">
        <f t="shared" si="16"/>
        <v>0</v>
      </c>
      <c r="K60" s="157">
        <f t="shared" si="17"/>
        <v>0</v>
      </c>
      <c r="L60" s="158">
        <f t="shared" si="0"/>
        <v>0</v>
      </c>
      <c r="M60" s="155"/>
      <c r="N60" s="159">
        <f t="shared" si="1"/>
        <v>0</v>
      </c>
      <c r="O60" s="155"/>
      <c r="P60" s="160">
        <f t="shared" si="2"/>
        <v>0</v>
      </c>
      <c r="Q60" s="153">
        <f t="shared" si="3"/>
        <v>0</v>
      </c>
      <c r="R60" s="153">
        <f t="shared" si="4"/>
        <v>0</v>
      </c>
      <c r="S60" s="153">
        <f t="shared" si="5"/>
        <v>0</v>
      </c>
      <c r="T60" s="154">
        <f t="shared" si="6"/>
        <v>0</v>
      </c>
      <c r="U60" s="155"/>
      <c r="V60" s="159">
        <f t="shared" si="7"/>
        <v>0</v>
      </c>
      <c r="Y60" s="161">
        <v>51</v>
      </c>
      <c r="Z60" s="162"/>
      <c r="AA60" s="162"/>
      <c r="AB60" s="162"/>
      <c r="AC60" s="162"/>
      <c r="AD60" s="162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4"/>
      <c r="AR60" s="161">
        <v>51</v>
      </c>
      <c r="AS60" s="162">
        <v>0</v>
      </c>
      <c r="AT60" s="163">
        <v>0</v>
      </c>
      <c r="AU60" s="163">
        <v>0</v>
      </c>
      <c r="AV60" s="163">
        <v>0</v>
      </c>
      <c r="AW60" s="164">
        <v>0</v>
      </c>
      <c r="BA60" s="161">
        <v>51</v>
      </c>
      <c r="BB60" s="150">
        <v>51</v>
      </c>
      <c r="BC60" s="151" t="s">
        <v>143</v>
      </c>
      <c r="BD60" s="165">
        <f t="shared" si="18"/>
        <v>0</v>
      </c>
      <c r="BE60" s="166">
        <v>0</v>
      </c>
      <c r="BF60" s="155">
        <f t="shared" si="19"/>
        <v>0</v>
      </c>
      <c r="BG60" s="155">
        <v>0</v>
      </c>
      <c r="BH60" s="155">
        <v>0</v>
      </c>
      <c r="BI60" s="155"/>
      <c r="BJ60" s="155"/>
      <c r="BK60" s="155"/>
      <c r="BL60" s="155">
        <f t="shared" si="20"/>
        <v>0</v>
      </c>
      <c r="BM60" s="166">
        <f t="shared" si="21"/>
        <v>0</v>
      </c>
      <c r="BN60" s="168">
        <f t="shared" si="22"/>
        <v>0</v>
      </c>
      <c r="BZ60" s="155"/>
      <c r="CA60" s="161">
        <v>51</v>
      </c>
      <c r="CB60" s="151" t="s">
        <v>143</v>
      </c>
      <c r="CC60" s="153"/>
      <c r="CD60" s="153"/>
      <c r="CE60" s="153"/>
      <c r="CF60" s="153"/>
      <c r="CG60" s="169">
        <f t="shared" si="23"/>
        <v>0</v>
      </c>
      <c r="CH60" s="153"/>
      <c r="CI60" s="153"/>
      <c r="CJ60" s="153"/>
      <c r="CK60" s="169">
        <f t="shared" si="24"/>
        <v>0</v>
      </c>
      <c r="CL60" s="170">
        <f t="shared" si="8"/>
        <v>0</v>
      </c>
      <c r="CM60" s="155"/>
      <c r="CN60" s="170">
        <f t="shared" si="9"/>
        <v>0</v>
      </c>
      <c r="CO60" s="155"/>
      <c r="CP60" s="160">
        <f t="shared" si="10"/>
        <v>0</v>
      </c>
      <c r="CQ60" s="153">
        <f t="shared" si="11"/>
        <v>0</v>
      </c>
      <c r="CR60" s="153">
        <f t="shared" si="25"/>
        <v>0</v>
      </c>
      <c r="CS60" s="169"/>
      <c r="CT60" s="170">
        <f t="shared" si="26"/>
        <v>0</v>
      </c>
      <c r="CU60" s="155"/>
      <c r="CV60" s="171"/>
      <c r="CW60" s="172"/>
      <c r="CX60" s="172"/>
      <c r="CY60" s="172"/>
      <c r="CZ60" s="169"/>
      <c r="DA60" s="173"/>
      <c r="DB60" s="174"/>
      <c r="DC60" s="174">
        <f t="shared" si="12"/>
        <v>-51</v>
      </c>
      <c r="DD60" s="173"/>
      <c r="DE60" s="173"/>
      <c r="DF60" s="173"/>
      <c r="DG60" s="173"/>
      <c r="DH60" s="175"/>
      <c r="DI60" s="173"/>
      <c r="DJ60" s="173"/>
      <c r="DK60" s="173"/>
      <c r="DL60" s="173"/>
      <c r="DM60" s="173"/>
    </row>
    <row r="61" spans="1:117" s="39" customFormat="1" ht="12" x14ac:dyDescent="0.2">
      <c r="A61" s="149">
        <v>52</v>
      </c>
      <c r="B61" s="150">
        <v>52</v>
      </c>
      <c r="C61" s="151" t="s">
        <v>144</v>
      </c>
      <c r="D61" s="152">
        <f t="shared" si="13"/>
        <v>59.308303762778159</v>
      </c>
      <c r="E61" s="153">
        <f t="shared" si="14"/>
        <v>887204</v>
      </c>
      <c r="F61" s="153">
        <f t="shared" si="14"/>
        <v>0</v>
      </c>
      <c r="G61" s="153">
        <f t="shared" si="14"/>
        <v>55612</v>
      </c>
      <c r="H61" s="154">
        <f t="shared" si="15"/>
        <v>942816</v>
      </c>
      <c r="I61" s="155"/>
      <c r="J61" s="156">
        <f t="shared" si="16"/>
        <v>55612</v>
      </c>
      <c r="K61" s="157">
        <f t="shared" si="17"/>
        <v>114658.44761104757</v>
      </c>
      <c r="L61" s="158">
        <f t="shared" si="0"/>
        <v>170270.44761104757</v>
      </c>
      <c r="M61" s="155"/>
      <c r="N61" s="159">
        <f t="shared" si="1"/>
        <v>772545.55238895246</v>
      </c>
      <c r="O61" s="155"/>
      <c r="P61" s="160">
        <f t="shared" si="2"/>
        <v>55612</v>
      </c>
      <c r="Q61" s="153">
        <f t="shared" si="3"/>
        <v>0</v>
      </c>
      <c r="R61" s="153">
        <f t="shared" si="4"/>
        <v>0</v>
      </c>
      <c r="S61" s="153">
        <f t="shared" si="5"/>
        <v>114658.44761104757</v>
      </c>
      <c r="T61" s="154">
        <f t="shared" si="6"/>
        <v>170270.44761104757</v>
      </c>
      <c r="U61" s="155"/>
      <c r="V61" s="159">
        <f t="shared" si="7"/>
        <v>277309</v>
      </c>
      <c r="Y61" s="161">
        <v>52</v>
      </c>
      <c r="Z61" s="162">
        <v>59.308303762778159</v>
      </c>
      <c r="AA61" s="162">
        <v>0</v>
      </c>
      <c r="AB61" s="162"/>
      <c r="AC61" s="162"/>
      <c r="AD61" s="162">
        <v>0</v>
      </c>
      <c r="AE61" s="163">
        <v>887204</v>
      </c>
      <c r="AF61" s="163">
        <v>0</v>
      </c>
      <c r="AG61" s="163">
        <v>0</v>
      </c>
      <c r="AH61" s="163">
        <v>887204</v>
      </c>
      <c r="AI61" s="163">
        <v>0</v>
      </c>
      <c r="AJ61" s="163">
        <v>55612</v>
      </c>
      <c r="AK61" s="163">
        <v>942816</v>
      </c>
      <c r="AL61" s="163">
        <v>0</v>
      </c>
      <c r="AM61" s="163">
        <v>0</v>
      </c>
      <c r="AN61" s="163">
        <v>0</v>
      </c>
      <c r="AO61" s="163">
        <v>0</v>
      </c>
      <c r="AP61" s="164">
        <v>942816</v>
      </c>
      <c r="AR61" s="161">
        <v>52</v>
      </c>
      <c r="AS61" s="162">
        <v>0</v>
      </c>
      <c r="AT61" s="163">
        <v>0</v>
      </c>
      <c r="AU61" s="163">
        <v>0</v>
      </c>
      <c r="AV61" s="163">
        <v>0</v>
      </c>
      <c r="AW61" s="164">
        <v>0</v>
      </c>
      <c r="BA61" s="161">
        <v>52</v>
      </c>
      <c r="BB61" s="150">
        <v>52</v>
      </c>
      <c r="BC61" s="151" t="s">
        <v>144</v>
      </c>
      <c r="BD61" s="165">
        <f t="shared" si="18"/>
        <v>887204</v>
      </c>
      <c r="BE61" s="166">
        <v>804920</v>
      </c>
      <c r="BF61" s="155">
        <f t="shared" si="19"/>
        <v>82284</v>
      </c>
      <c r="BG61" s="155">
        <v>139413</v>
      </c>
      <c r="BH61" s="155">
        <v>0</v>
      </c>
      <c r="BI61" s="155"/>
      <c r="BJ61" s="155"/>
      <c r="BK61" s="155"/>
      <c r="BL61" s="155">
        <f t="shared" si="20"/>
        <v>0</v>
      </c>
      <c r="BM61" s="166">
        <f t="shared" si="21"/>
        <v>221697</v>
      </c>
      <c r="BN61" s="168">
        <f t="shared" si="22"/>
        <v>114658.44761104757</v>
      </c>
      <c r="BZ61" s="155"/>
      <c r="CA61" s="161">
        <v>52</v>
      </c>
      <c r="CB61" s="151" t="s">
        <v>144</v>
      </c>
      <c r="CC61" s="153"/>
      <c r="CD61" s="153"/>
      <c r="CE61" s="153"/>
      <c r="CF61" s="153"/>
      <c r="CG61" s="169">
        <f t="shared" si="23"/>
        <v>0</v>
      </c>
      <c r="CH61" s="153"/>
      <c r="CI61" s="153"/>
      <c r="CJ61" s="153"/>
      <c r="CK61" s="169">
        <f t="shared" si="24"/>
        <v>0</v>
      </c>
      <c r="CL61" s="170">
        <f t="shared" si="8"/>
        <v>0</v>
      </c>
      <c r="CM61" s="155"/>
      <c r="CN61" s="170">
        <f t="shared" si="9"/>
        <v>0</v>
      </c>
      <c r="CO61" s="155"/>
      <c r="CP61" s="160">
        <f t="shared" si="10"/>
        <v>82284</v>
      </c>
      <c r="CQ61" s="153">
        <f t="shared" si="11"/>
        <v>82284</v>
      </c>
      <c r="CR61" s="153">
        <f t="shared" si="25"/>
        <v>0</v>
      </c>
      <c r="CS61" s="169"/>
      <c r="CT61" s="170">
        <f t="shared" si="26"/>
        <v>0</v>
      </c>
      <c r="CU61" s="155"/>
      <c r="CV61" s="171"/>
      <c r="CW61" s="172"/>
      <c r="CX61" s="172"/>
      <c r="CY61" s="172"/>
      <c r="CZ61" s="169"/>
      <c r="DA61" s="173"/>
      <c r="DB61" s="174"/>
      <c r="DC61" s="174">
        <f t="shared" si="12"/>
        <v>-52</v>
      </c>
      <c r="DD61" s="173"/>
      <c r="DE61" s="173"/>
      <c r="DF61" s="173"/>
      <c r="DG61" s="173"/>
      <c r="DH61" s="175"/>
      <c r="DI61" s="173"/>
      <c r="DJ61" s="173"/>
      <c r="DK61" s="173"/>
      <c r="DL61" s="173"/>
      <c r="DM61" s="173"/>
    </row>
    <row r="62" spans="1:117" s="39" customFormat="1" ht="12" x14ac:dyDescent="0.2">
      <c r="A62" s="149">
        <v>53</v>
      </c>
      <c r="B62" s="150">
        <v>53</v>
      </c>
      <c r="C62" s="151" t="s">
        <v>145</v>
      </c>
      <c r="D62" s="152">
        <f t="shared" si="13"/>
        <v>0</v>
      </c>
      <c r="E62" s="153">
        <f t="shared" si="14"/>
        <v>0</v>
      </c>
      <c r="F62" s="153">
        <f t="shared" si="14"/>
        <v>0</v>
      </c>
      <c r="G62" s="153">
        <f t="shared" si="14"/>
        <v>0</v>
      </c>
      <c r="H62" s="154">
        <f t="shared" si="15"/>
        <v>0</v>
      </c>
      <c r="I62" s="155"/>
      <c r="J62" s="156">
        <f t="shared" si="16"/>
        <v>0</v>
      </c>
      <c r="K62" s="157">
        <f t="shared" si="17"/>
        <v>0</v>
      </c>
      <c r="L62" s="158">
        <f t="shared" si="0"/>
        <v>0</v>
      </c>
      <c r="M62" s="155"/>
      <c r="N62" s="159">
        <f t="shared" si="1"/>
        <v>0</v>
      </c>
      <c r="O62" s="155"/>
      <c r="P62" s="160">
        <f t="shared" si="2"/>
        <v>0</v>
      </c>
      <c r="Q62" s="153">
        <f t="shared" si="3"/>
        <v>0</v>
      </c>
      <c r="R62" s="153">
        <f t="shared" si="4"/>
        <v>0</v>
      </c>
      <c r="S62" s="153">
        <f t="shared" si="5"/>
        <v>0</v>
      </c>
      <c r="T62" s="154">
        <f t="shared" si="6"/>
        <v>0</v>
      </c>
      <c r="U62" s="155"/>
      <c r="V62" s="159">
        <f t="shared" si="7"/>
        <v>0</v>
      </c>
      <c r="Y62" s="161">
        <v>53</v>
      </c>
      <c r="Z62" s="162"/>
      <c r="AA62" s="162"/>
      <c r="AB62" s="162"/>
      <c r="AC62" s="162"/>
      <c r="AD62" s="162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4"/>
      <c r="AR62" s="161">
        <v>53</v>
      </c>
      <c r="AS62" s="162">
        <v>0</v>
      </c>
      <c r="AT62" s="163">
        <v>0</v>
      </c>
      <c r="AU62" s="163">
        <v>0</v>
      </c>
      <c r="AV62" s="163">
        <v>0</v>
      </c>
      <c r="AW62" s="164">
        <v>0</v>
      </c>
      <c r="BA62" s="161">
        <v>53</v>
      </c>
      <c r="BB62" s="150">
        <v>53</v>
      </c>
      <c r="BC62" s="151" t="s">
        <v>145</v>
      </c>
      <c r="BD62" s="165">
        <f t="shared" si="18"/>
        <v>0</v>
      </c>
      <c r="BE62" s="166">
        <v>0</v>
      </c>
      <c r="BF62" s="155">
        <f t="shared" si="19"/>
        <v>0</v>
      </c>
      <c r="BG62" s="155">
        <v>0</v>
      </c>
      <c r="BH62" s="155">
        <v>0</v>
      </c>
      <c r="BI62" s="155"/>
      <c r="BJ62" s="155"/>
      <c r="BK62" s="155"/>
      <c r="BL62" s="155">
        <f t="shared" si="20"/>
        <v>0</v>
      </c>
      <c r="BM62" s="166">
        <f t="shared" si="21"/>
        <v>0</v>
      </c>
      <c r="BN62" s="168">
        <f t="shared" si="22"/>
        <v>0</v>
      </c>
      <c r="BZ62" s="155"/>
      <c r="CA62" s="161">
        <v>53</v>
      </c>
      <c r="CB62" s="151" t="s">
        <v>145</v>
      </c>
      <c r="CC62" s="153"/>
      <c r="CD62" s="153"/>
      <c r="CE62" s="153"/>
      <c r="CF62" s="153"/>
      <c r="CG62" s="169">
        <f t="shared" si="23"/>
        <v>0</v>
      </c>
      <c r="CH62" s="153"/>
      <c r="CI62" s="153"/>
      <c r="CJ62" s="153"/>
      <c r="CK62" s="169">
        <f t="shared" si="24"/>
        <v>0</v>
      </c>
      <c r="CL62" s="170">
        <f t="shared" si="8"/>
        <v>0</v>
      </c>
      <c r="CM62" s="155"/>
      <c r="CN62" s="170">
        <f t="shared" si="9"/>
        <v>0</v>
      </c>
      <c r="CO62" s="155"/>
      <c r="CP62" s="160">
        <f t="shared" si="10"/>
        <v>0</v>
      </c>
      <c r="CQ62" s="153">
        <f t="shared" si="11"/>
        <v>0</v>
      </c>
      <c r="CR62" s="153">
        <f t="shared" si="25"/>
        <v>0</v>
      </c>
      <c r="CS62" s="169"/>
      <c r="CT62" s="170">
        <f t="shared" si="26"/>
        <v>0</v>
      </c>
      <c r="CU62" s="155"/>
      <c r="CV62" s="171"/>
      <c r="CW62" s="172"/>
      <c r="CX62" s="172"/>
      <c r="CY62" s="172"/>
      <c r="CZ62" s="169"/>
      <c r="DA62" s="173"/>
      <c r="DB62" s="174"/>
      <c r="DC62" s="174">
        <f t="shared" si="12"/>
        <v>-53</v>
      </c>
      <c r="DD62" s="173"/>
      <c r="DE62" s="173"/>
      <c r="DF62" s="173"/>
      <c r="DG62" s="173"/>
      <c r="DH62" s="175"/>
      <c r="DI62" s="173"/>
      <c r="DJ62" s="173"/>
      <c r="DK62" s="173"/>
      <c r="DL62" s="173"/>
      <c r="DM62" s="173"/>
    </row>
    <row r="63" spans="1:117" s="39" customFormat="1" ht="12" x14ac:dyDescent="0.2">
      <c r="A63" s="149">
        <v>54</v>
      </c>
      <c r="B63" s="150">
        <v>54</v>
      </c>
      <c r="C63" s="151" t="s">
        <v>146</v>
      </c>
      <c r="D63" s="152">
        <f t="shared" si="13"/>
        <v>0</v>
      </c>
      <c r="E63" s="153">
        <f t="shared" si="14"/>
        <v>0</v>
      </c>
      <c r="F63" s="153">
        <f t="shared" si="14"/>
        <v>0</v>
      </c>
      <c r="G63" s="153">
        <f t="shared" si="14"/>
        <v>0</v>
      </c>
      <c r="H63" s="154">
        <f t="shared" si="15"/>
        <v>0</v>
      </c>
      <c r="I63" s="155"/>
      <c r="J63" s="156">
        <f t="shared" si="16"/>
        <v>0</v>
      </c>
      <c r="K63" s="157">
        <f t="shared" si="17"/>
        <v>0</v>
      </c>
      <c r="L63" s="158">
        <f t="shared" si="0"/>
        <v>0</v>
      </c>
      <c r="M63" s="155"/>
      <c r="N63" s="159">
        <f t="shared" si="1"/>
        <v>0</v>
      </c>
      <c r="O63" s="155"/>
      <c r="P63" s="160">
        <f t="shared" si="2"/>
        <v>0</v>
      </c>
      <c r="Q63" s="153">
        <f t="shared" si="3"/>
        <v>0</v>
      </c>
      <c r="R63" s="153">
        <f t="shared" si="4"/>
        <v>0</v>
      </c>
      <c r="S63" s="153">
        <f t="shared" si="5"/>
        <v>0</v>
      </c>
      <c r="T63" s="154">
        <f t="shared" si="6"/>
        <v>0</v>
      </c>
      <c r="U63" s="155"/>
      <c r="V63" s="159">
        <f t="shared" si="7"/>
        <v>0</v>
      </c>
      <c r="Y63" s="161">
        <v>54</v>
      </c>
      <c r="Z63" s="162"/>
      <c r="AA63" s="162"/>
      <c r="AB63" s="162"/>
      <c r="AC63" s="162"/>
      <c r="AD63" s="162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4"/>
      <c r="AR63" s="161">
        <v>54</v>
      </c>
      <c r="AS63" s="162">
        <v>0</v>
      </c>
      <c r="AT63" s="163">
        <v>0</v>
      </c>
      <c r="AU63" s="163">
        <v>0</v>
      </c>
      <c r="AV63" s="163">
        <v>0</v>
      </c>
      <c r="AW63" s="164">
        <v>0</v>
      </c>
      <c r="BA63" s="161">
        <v>54</v>
      </c>
      <c r="BB63" s="150">
        <v>54</v>
      </c>
      <c r="BC63" s="151" t="s">
        <v>146</v>
      </c>
      <c r="BD63" s="165">
        <f t="shared" si="18"/>
        <v>0</v>
      </c>
      <c r="BE63" s="166">
        <v>0</v>
      </c>
      <c r="BF63" s="155">
        <f t="shared" si="19"/>
        <v>0</v>
      </c>
      <c r="BG63" s="155">
        <v>0</v>
      </c>
      <c r="BH63" s="155">
        <v>0</v>
      </c>
      <c r="BI63" s="155"/>
      <c r="BJ63" s="155"/>
      <c r="BK63" s="155"/>
      <c r="BL63" s="155">
        <f t="shared" si="20"/>
        <v>0</v>
      </c>
      <c r="BM63" s="166">
        <f t="shared" si="21"/>
        <v>0</v>
      </c>
      <c r="BN63" s="168">
        <f t="shared" si="22"/>
        <v>0</v>
      </c>
      <c r="BZ63" s="155"/>
      <c r="CA63" s="161">
        <v>54</v>
      </c>
      <c r="CB63" s="151" t="s">
        <v>146</v>
      </c>
      <c r="CC63" s="153"/>
      <c r="CD63" s="153"/>
      <c r="CE63" s="153"/>
      <c r="CF63" s="153"/>
      <c r="CG63" s="169">
        <f t="shared" si="23"/>
        <v>0</v>
      </c>
      <c r="CH63" s="153"/>
      <c r="CI63" s="153"/>
      <c r="CJ63" s="153"/>
      <c r="CK63" s="169">
        <f t="shared" si="24"/>
        <v>0</v>
      </c>
      <c r="CL63" s="170">
        <f t="shared" si="8"/>
        <v>0</v>
      </c>
      <c r="CM63" s="155"/>
      <c r="CN63" s="170">
        <f t="shared" si="9"/>
        <v>0</v>
      </c>
      <c r="CO63" s="155"/>
      <c r="CP63" s="160">
        <f t="shared" si="10"/>
        <v>0</v>
      </c>
      <c r="CQ63" s="153">
        <f t="shared" si="11"/>
        <v>0</v>
      </c>
      <c r="CR63" s="153">
        <f t="shared" si="25"/>
        <v>0</v>
      </c>
      <c r="CS63" s="169"/>
      <c r="CT63" s="170">
        <f t="shared" si="26"/>
        <v>0</v>
      </c>
      <c r="CU63" s="155"/>
      <c r="CV63" s="171"/>
      <c r="CW63" s="172"/>
      <c r="CX63" s="172"/>
      <c r="CY63" s="172"/>
      <c r="CZ63" s="169"/>
      <c r="DA63" s="173"/>
      <c r="DB63" s="174"/>
      <c r="DC63" s="174">
        <f t="shared" si="12"/>
        <v>-54</v>
      </c>
      <c r="DD63" s="173"/>
      <c r="DE63" s="173"/>
      <c r="DF63" s="173"/>
      <c r="DG63" s="173"/>
      <c r="DH63" s="175"/>
      <c r="DI63" s="173"/>
      <c r="DJ63" s="173"/>
      <c r="DK63" s="173"/>
      <c r="DL63" s="173"/>
      <c r="DM63" s="173"/>
    </row>
    <row r="64" spans="1:117" s="39" customFormat="1" ht="12" x14ac:dyDescent="0.2">
      <c r="A64" s="149">
        <v>55</v>
      </c>
      <c r="B64" s="150">
        <v>55</v>
      </c>
      <c r="C64" s="151" t="s">
        <v>147</v>
      </c>
      <c r="D64" s="152">
        <f t="shared" si="13"/>
        <v>0</v>
      </c>
      <c r="E64" s="153">
        <f t="shared" si="14"/>
        <v>0</v>
      </c>
      <c r="F64" s="153">
        <f t="shared" si="14"/>
        <v>0</v>
      </c>
      <c r="G64" s="153">
        <f t="shared" si="14"/>
        <v>0</v>
      </c>
      <c r="H64" s="154">
        <f t="shared" si="15"/>
        <v>0</v>
      </c>
      <c r="I64" s="155"/>
      <c r="J64" s="156">
        <f t="shared" si="16"/>
        <v>0</v>
      </c>
      <c r="K64" s="157">
        <f t="shared" si="17"/>
        <v>0</v>
      </c>
      <c r="L64" s="158">
        <f t="shared" si="0"/>
        <v>0</v>
      </c>
      <c r="M64" s="155"/>
      <c r="N64" s="159">
        <f t="shared" si="1"/>
        <v>0</v>
      </c>
      <c r="O64" s="155"/>
      <c r="P64" s="160">
        <f t="shared" si="2"/>
        <v>0</v>
      </c>
      <c r="Q64" s="153">
        <f t="shared" si="3"/>
        <v>0</v>
      </c>
      <c r="R64" s="153">
        <f t="shared" si="4"/>
        <v>0</v>
      </c>
      <c r="S64" s="153">
        <f t="shared" si="5"/>
        <v>0</v>
      </c>
      <c r="T64" s="154">
        <f t="shared" si="6"/>
        <v>0</v>
      </c>
      <c r="U64" s="155"/>
      <c r="V64" s="159">
        <f t="shared" si="7"/>
        <v>0</v>
      </c>
      <c r="Y64" s="161">
        <v>55</v>
      </c>
      <c r="Z64" s="162"/>
      <c r="AA64" s="162"/>
      <c r="AB64" s="162"/>
      <c r="AC64" s="162"/>
      <c r="AD64" s="162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4"/>
      <c r="AR64" s="161">
        <v>55</v>
      </c>
      <c r="AS64" s="162">
        <v>0</v>
      </c>
      <c r="AT64" s="163">
        <v>0</v>
      </c>
      <c r="AU64" s="163">
        <v>0</v>
      </c>
      <c r="AV64" s="163">
        <v>0</v>
      </c>
      <c r="AW64" s="164">
        <v>0</v>
      </c>
      <c r="BA64" s="161">
        <v>55</v>
      </c>
      <c r="BB64" s="150">
        <v>55</v>
      </c>
      <c r="BC64" s="151" t="s">
        <v>147</v>
      </c>
      <c r="BD64" s="165">
        <f t="shared" si="18"/>
        <v>0</v>
      </c>
      <c r="BE64" s="166">
        <v>0</v>
      </c>
      <c r="BF64" s="155">
        <f t="shared" si="19"/>
        <v>0</v>
      </c>
      <c r="BG64" s="155">
        <v>0</v>
      </c>
      <c r="BH64" s="155">
        <v>0</v>
      </c>
      <c r="BI64" s="155"/>
      <c r="BJ64" s="155"/>
      <c r="BK64" s="155"/>
      <c r="BL64" s="155">
        <f t="shared" si="20"/>
        <v>0</v>
      </c>
      <c r="BM64" s="166">
        <f t="shared" si="21"/>
        <v>0</v>
      </c>
      <c r="BN64" s="168">
        <f t="shared" si="22"/>
        <v>0</v>
      </c>
      <c r="BZ64" s="155"/>
      <c r="CA64" s="161">
        <v>55</v>
      </c>
      <c r="CB64" s="151" t="s">
        <v>147</v>
      </c>
      <c r="CC64" s="153"/>
      <c r="CD64" s="153"/>
      <c r="CE64" s="153"/>
      <c r="CF64" s="153"/>
      <c r="CG64" s="169">
        <f t="shared" si="23"/>
        <v>0</v>
      </c>
      <c r="CH64" s="153"/>
      <c r="CI64" s="153"/>
      <c r="CJ64" s="153"/>
      <c r="CK64" s="169">
        <f t="shared" si="24"/>
        <v>0</v>
      </c>
      <c r="CL64" s="170">
        <f t="shared" si="8"/>
        <v>0</v>
      </c>
      <c r="CM64" s="155"/>
      <c r="CN64" s="170">
        <f t="shared" si="9"/>
        <v>0</v>
      </c>
      <c r="CO64" s="155"/>
      <c r="CP64" s="160">
        <f t="shared" si="10"/>
        <v>0</v>
      </c>
      <c r="CQ64" s="153">
        <f t="shared" si="11"/>
        <v>0</v>
      </c>
      <c r="CR64" s="153">
        <f t="shared" si="25"/>
        <v>0</v>
      </c>
      <c r="CS64" s="169"/>
      <c r="CT64" s="170">
        <f t="shared" si="26"/>
        <v>0</v>
      </c>
      <c r="CU64" s="155"/>
      <c r="CV64" s="171"/>
      <c r="CW64" s="172"/>
      <c r="CX64" s="172"/>
      <c r="CY64" s="172"/>
      <c r="CZ64" s="169"/>
      <c r="DA64" s="173"/>
      <c r="DB64" s="174" t="s">
        <v>148</v>
      </c>
      <c r="DC64" s="174">
        <f t="shared" si="12"/>
        <v>-55</v>
      </c>
      <c r="DD64" s="173"/>
      <c r="DE64" s="173"/>
      <c r="DF64" s="173"/>
      <c r="DG64" s="173"/>
      <c r="DH64" s="175"/>
      <c r="DI64" s="173"/>
      <c r="DJ64" s="173"/>
      <c r="DK64" s="173"/>
      <c r="DL64" s="173"/>
      <c r="DM64" s="173"/>
    </row>
    <row r="65" spans="1:117" s="39" customFormat="1" ht="12" x14ac:dyDescent="0.2">
      <c r="A65" s="149">
        <v>56</v>
      </c>
      <c r="B65" s="150">
        <v>56</v>
      </c>
      <c r="C65" s="151" t="s">
        <v>149</v>
      </c>
      <c r="D65" s="152">
        <f t="shared" si="13"/>
        <v>103.23351972412078</v>
      </c>
      <c r="E65" s="153">
        <f t="shared" si="14"/>
        <v>1494366</v>
      </c>
      <c r="F65" s="153">
        <f t="shared" si="14"/>
        <v>0</v>
      </c>
      <c r="G65" s="153">
        <f t="shared" si="14"/>
        <v>96796</v>
      </c>
      <c r="H65" s="154">
        <f t="shared" si="15"/>
        <v>1591162</v>
      </c>
      <c r="I65" s="155"/>
      <c r="J65" s="156">
        <f t="shared" si="16"/>
        <v>96796</v>
      </c>
      <c r="K65" s="157">
        <f t="shared" si="17"/>
        <v>95834</v>
      </c>
      <c r="L65" s="158">
        <f t="shared" si="0"/>
        <v>192630</v>
      </c>
      <c r="M65" s="155"/>
      <c r="N65" s="159">
        <f t="shared" si="1"/>
        <v>1398532</v>
      </c>
      <c r="O65" s="155"/>
      <c r="P65" s="160">
        <f t="shared" si="2"/>
        <v>96796</v>
      </c>
      <c r="Q65" s="153">
        <f t="shared" si="3"/>
        <v>0</v>
      </c>
      <c r="R65" s="153">
        <f t="shared" si="4"/>
        <v>0</v>
      </c>
      <c r="S65" s="153">
        <f t="shared" si="5"/>
        <v>95834</v>
      </c>
      <c r="T65" s="154">
        <f t="shared" si="6"/>
        <v>192630</v>
      </c>
      <c r="U65" s="155"/>
      <c r="V65" s="159">
        <f t="shared" si="7"/>
        <v>230710.39999999999</v>
      </c>
      <c r="Y65" s="161">
        <v>56</v>
      </c>
      <c r="Z65" s="162">
        <v>103.23351972412078</v>
      </c>
      <c r="AA65" s="162">
        <v>0</v>
      </c>
      <c r="AB65" s="162"/>
      <c r="AC65" s="162"/>
      <c r="AD65" s="162">
        <v>0</v>
      </c>
      <c r="AE65" s="163">
        <v>1494366</v>
      </c>
      <c r="AF65" s="163">
        <v>0</v>
      </c>
      <c r="AG65" s="163">
        <v>0</v>
      </c>
      <c r="AH65" s="163">
        <v>1494366</v>
      </c>
      <c r="AI65" s="163">
        <v>0</v>
      </c>
      <c r="AJ65" s="163">
        <v>96796</v>
      </c>
      <c r="AK65" s="163">
        <v>1591162</v>
      </c>
      <c r="AL65" s="163">
        <v>0</v>
      </c>
      <c r="AM65" s="163">
        <v>0</v>
      </c>
      <c r="AN65" s="163">
        <v>0</v>
      </c>
      <c r="AO65" s="163">
        <v>0</v>
      </c>
      <c r="AP65" s="164">
        <v>1591162</v>
      </c>
      <c r="AR65" s="161">
        <v>56</v>
      </c>
      <c r="AS65" s="162">
        <v>0</v>
      </c>
      <c r="AT65" s="163">
        <v>0</v>
      </c>
      <c r="AU65" s="163">
        <v>0</v>
      </c>
      <c r="AV65" s="163">
        <v>0</v>
      </c>
      <c r="AW65" s="164">
        <v>0</v>
      </c>
      <c r="BA65" s="161">
        <v>56</v>
      </c>
      <c r="BB65" s="150">
        <v>56</v>
      </c>
      <c r="BC65" s="151" t="s">
        <v>149</v>
      </c>
      <c r="BD65" s="165">
        <f t="shared" si="18"/>
        <v>1494366</v>
      </c>
      <c r="BE65" s="166">
        <v>1398532</v>
      </c>
      <c r="BF65" s="155">
        <f t="shared" si="19"/>
        <v>95834</v>
      </c>
      <c r="BG65" s="155">
        <v>0</v>
      </c>
      <c r="BH65" s="155">
        <v>38080.400000000001</v>
      </c>
      <c r="BI65" s="155"/>
      <c r="BJ65" s="155"/>
      <c r="BK65" s="155"/>
      <c r="BL65" s="155">
        <f t="shared" si="20"/>
        <v>0</v>
      </c>
      <c r="BM65" s="166">
        <f t="shared" si="21"/>
        <v>133914.4</v>
      </c>
      <c r="BN65" s="168">
        <f t="shared" si="22"/>
        <v>95834</v>
      </c>
      <c r="BZ65" s="155"/>
      <c r="CA65" s="161">
        <v>56</v>
      </c>
      <c r="CB65" s="151" t="s">
        <v>149</v>
      </c>
      <c r="CC65" s="153"/>
      <c r="CD65" s="153"/>
      <c r="CE65" s="153"/>
      <c r="CF65" s="153"/>
      <c r="CG65" s="169">
        <f t="shared" si="23"/>
        <v>0</v>
      </c>
      <c r="CH65" s="153"/>
      <c r="CI65" s="153"/>
      <c r="CJ65" s="153"/>
      <c r="CK65" s="169">
        <f t="shared" si="24"/>
        <v>0</v>
      </c>
      <c r="CL65" s="170">
        <f t="shared" si="8"/>
        <v>0</v>
      </c>
      <c r="CM65" s="155"/>
      <c r="CN65" s="170">
        <f t="shared" si="9"/>
        <v>0</v>
      </c>
      <c r="CO65" s="155"/>
      <c r="CP65" s="160">
        <f t="shared" si="10"/>
        <v>95834</v>
      </c>
      <c r="CQ65" s="153">
        <f t="shared" si="11"/>
        <v>95834</v>
      </c>
      <c r="CR65" s="153">
        <f t="shared" si="25"/>
        <v>0</v>
      </c>
      <c r="CS65" s="169"/>
      <c r="CT65" s="170">
        <f t="shared" si="26"/>
        <v>0</v>
      </c>
      <c r="CU65" s="155"/>
      <c r="CV65" s="171"/>
      <c r="CW65" s="172"/>
      <c r="CX65" s="172"/>
      <c r="CY65" s="172"/>
      <c r="CZ65" s="169"/>
      <c r="DA65" s="173"/>
      <c r="DB65" s="174"/>
      <c r="DC65" s="174">
        <f t="shared" si="12"/>
        <v>-56</v>
      </c>
      <c r="DD65" s="173"/>
      <c r="DE65" s="173"/>
      <c r="DF65" s="173"/>
      <c r="DG65" s="173"/>
      <c r="DH65" s="175"/>
      <c r="DI65" s="173"/>
      <c r="DJ65" s="173"/>
      <c r="DK65" s="173"/>
      <c r="DL65" s="173"/>
      <c r="DM65" s="173"/>
    </row>
    <row r="66" spans="1:117" s="39" customFormat="1" ht="12" x14ac:dyDescent="0.2">
      <c r="A66" s="149">
        <v>57</v>
      </c>
      <c r="B66" s="150">
        <v>57</v>
      </c>
      <c r="C66" s="151" t="s">
        <v>150</v>
      </c>
      <c r="D66" s="152">
        <f t="shared" si="13"/>
        <v>1036.5758245527591</v>
      </c>
      <c r="E66" s="153">
        <f t="shared" si="14"/>
        <v>16005660</v>
      </c>
      <c r="F66" s="153">
        <f t="shared" si="14"/>
        <v>0</v>
      </c>
      <c r="G66" s="153">
        <f t="shared" si="14"/>
        <v>971950</v>
      </c>
      <c r="H66" s="154">
        <f t="shared" si="15"/>
        <v>16977610</v>
      </c>
      <c r="I66" s="155"/>
      <c r="J66" s="156">
        <f t="shared" si="16"/>
        <v>971950</v>
      </c>
      <c r="K66" s="157">
        <f t="shared" si="17"/>
        <v>2360907.877589141</v>
      </c>
      <c r="L66" s="158">
        <f t="shared" si="0"/>
        <v>3332857.877589141</v>
      </c>
      <c r="M66" s="155"/>
      <c r="N66" s="159">
        <f t="shared" si="1"/>
        <v>13644752.12241086</v>
      </c>
      <c r="O66" s="155"/>
      <c r="P66" s="160">
        <f t="shared" si="2"/>
        <v>971950</v>
      </c>
      <c r="Q66" s="153">
        <f t="shared" si="3"/>
        <v>0</v>
      </c>
      <c r="R66" s="153">
        <f t="shared" si="4"/>
        <v>0</v>
      </c>
      <c r="S66" s="153">
        <f t="shared" si="5"/>
        <v>2360907.877589141</v>
      </c>
      <c r="T66" s="154">
        <f t="shared" si="6"/>
        <v>3332857.877589141</v>
      </c>
      <c r="U66" s="155"/>
      <c r="V66" s="159">
        <f t="shared" si="7"/>
        <v>4661292.4000000004</v>
      </c>
      <c r="Y66" s="161">
        <v>57</v>
      </c>
      <c r="Z66" s="162">
        <v>1036.5758245527591</v>
      </c>
      <c r="AA66" s="162">
        <v>0</v>
      </c>
      <c r="AB66" s="162"/>
      <c r="AC66" s="162"/>
      <c r="AD66" s="162">
        <v>0</v>
      </c>
      <c r="AE66" s="163">
        <v>16005660</v>
      </c>
      <c r="AF66" s="163">
        <v>0</v>
      </c>
      <c r="AG66" s="163">
        <v>0</v>
      </c>
      <c r="AH66" s="163">
        <v>16005660</v>
      </c>
      <c r="AI66" s="163">
        <v>0</v>
      </c>
      <c r="AJ66" s="163">
        <v>971950</v>
      </c>
      <c r="AK66" s="163">
        <v>16977610</v>
      </c>
      <c r="AL66" s="163">
        <v>0</v>
      </c>
      <c r="AM66" s="163">
        <v>0</v>
      </c>
      <c r="AN66" s="163">
        <v>0</v>
      </c>
      <c r="AO66" s="163">
        <v>0</v>
      </c>
      <c r="AP66" s="164">
        <v>16977610</v>
      </c>
      <c r="AR66" s="161">
        <v>57</v>
      </c>
      <c r="AS66" s="162">
        <v>0</v>
      </c>
      <c r="AT66" s="163">
        <v>0</v>
      </c>
      <c r="AU66" s="163">
        <v>0</v>
      </c>
      <c r="AV66" s="163">
        <v>0</v>
      </c>
      <c r="AW66" s="164">
        <v>0</v>
      </c>
      <c r="BA66" s="161">
        <v>57</v>
      </c>
      <c r="BB66" s="150">
        <v>57</v>
      </c>
      <c r="BC66" s="151" t="s">
        <v>150</v>
      </c>
      <c r="BD66" s="165">
        <f t="shared" si="18"/>
        <v>16005660</v>
      </c>
      <c r="BE66" s="166">
        <v>13918337</v>
      </c>
      <c r="BF66" s="155">
        <f t="shared" si="19"/>
        <v>2087323</v>
      </c>
      <c r="BG66" s="155">
        <v>1178129.3999999999</v>
      </c>
      <c r="BH66" s="155">
        <v>423890</v>
      </c>
      <c r="BI66" s="155"/>
      <c r="BJ66" s="155"/>
      <c r="BK66" s="155"/>
      <c r="BL66" s="155">
        <f t="shared" si="20"/>
        <v>0</v>
      </c>
      <c r="BM66" s="166">
        <f t="shared" si="21"/>
        <v>3689342.4</v>
      </c>
      <c r="BN66" s="168">
        <f t="shared" si="22"/>
        <v>2360907.877589141</v>
      </c>
      <c r="BZ66" s="155"/>
      <c r="CA66" s="161">
        <v>57</v>
      </c>
      <c r="CB66" s="151" t="s">
        <v>150</v>
      </c>
      <c r="CC66" s="153"/>
      <c r="CD66" s="153"/>
      <c r="CE66" s="153"/>
      <c r="CF66" s="153"/>
      <c r="CG66" s="169">
        <f t="shared" si="23"/>
        <v>0</v>
      </c>
      <c r="CH66" s="153"/>
      <c r="CI66" s="153"/>
      <c r="CJ66" s="153"/>
      <c r="CK66" s="169">
        <f t="shared" si="24"/>
        <v>0</v>
      </c>
      <c r="CL66" s="176">
        <f t="shared" si="8"/>
        <v>0</v>
      </c>
      <c r="CM66" s="155"/>
      <c r="CN66" s="176">
        <f t="shared" si="9"/>
        <v>0</v>
      </c>
      <c r="CO66" s="155"/>
      <c r="CP66" s="160">
        <f t="shared" si="10"/>
        <v>2087323</v>
      </c>
      <c r="CQ66" s="153">
        <f t="shared" si="11"/>
        <v>2087323</v>
      </c>
      <c r="CR66" s="153">
        <f t="shared" si="25"/>
        <v>0</v>
      </c>
      <c r="CS66" s="169"/>
      <c r="CT66" s="170">
        <f t="shared" si="26"/>
        <v>0</v>
      </c>
      <c r="CU66" s="155"/>
      <c r="CV66" s="171"/>
      <c r="CW66" s="172"/>
      <c r="CX66" s="172"/>
      <c r="CY66" s="172"/>
      <c r="CZ66" s="169"/>
      <c r="DA66" s="173"/>
      <c r="DB66" s="174"/>
      <c r="DC66" s="174">
        <f t="shared" si="12"/>
        <v>-57</v>
      </c>
      <c r="DD66" s="173"/>
      <c r="DE66" s="173"/>
      <c r="DF66" s="173"/>
      <c r="DG66" s="173"/>
      <c r="DH66" s="175"/>
      <c r="DI66" s="173"/>
      <c r="DJ66" s="173"/>
      <c r="DK66" s="173"/>
      <c r="DL66" s="173"/>
      <c r="DM66" s="173"/>
    </row>
    <row r="67" spans="1:117" s="39" customFormat="1" ht="12" x14ac:dyDescent="0.2">
      <c r="A67" s="149">
        <v>58</v>
      </c>
      <c r="B67" s="150">
        <v>58</v>
      </c>
      <c r="C67" s="151" t="s">
        <v>151</v>
      </c>
      <c r="D67" s="152">
        <f t="shared" si="13"/>
        <v>0</v>
      </c>
      <c r="E67" s="153">
        <f t="shared" si="14"/>
        <v>0</v>
      </c>
      <c r="F67" s="153">
        <f t="shared" si="14"/>
        <v>0</v>
      </c>
      <c r="G67" s="153">
        <f t="shared" si="14"/>
        <v>0</v>
      </c>
      <c r="H67" s="154">
        <f t="shared" si="15"/>
        <v>0</v>
      </c>
      <c r="I67" s="155"/>
      <c r="J67" s="156">
        <f t="shared" si="16"/>
        <v>0</v>
      </c>
      <c r="K67" s="157">
        <f t="shared" si="17"/>
        <v>0</v>
      </c>
      <c r="L67" s="158">
        <f t="shared" si="0"/>
        <v>0</v>
      </c>
      <c r="M67" s="155"/>
      <c r="N67" s="159">
        <f t="shared" si="1"/>
        <v>0</v>
      </c>
      <c r="O67" s="155"/>
      <c r="P67" s="160">
        <f t="shared" si="2"/>
        <v>0</v>
      </c>
      <c r="Q67" s="153">
        <f t="shared" si="3"/>
        <v>0</v>
      </c>
      <c r="R67" s="153">
        <f t="shared" si="4"/>
        <v>0</v>
      </c>
      <c r="S67" s="153">
        <f t="shared" si="5"/>
        <v>0</v>
      </c>
      <c r="T67" s="154">
        <f t="shared" si="6"/>
        <v>0</v>
      </c>
      <c r="U67" s="155"/>
      <c r="V67" s="159">
        <f t="shared" si="7"/>
        <v>0</v>
      </c>
      <c r="Y67" s="161">
        <v>58</v>
      </c>
      <c r="Z67" s="162"/>
      <c r="AA67" s="162"/>
      <c r="AB67" s="162"/>
      <c r="AC67" s="162"/>
      <c r="AD67" s="16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4"/>
      <c r="AR67" s="161">
        <v>58</v>
      </c>
      <c r="AS67" s="162">
        <v>0</v>
      </c>
      <c r="AT67" s="163">
        <v>0</v>
      </c>
      <c r="AU67" s="163">
        <v>0</v>
      </c>
      <c r="AV67" s="163">
        <v>0</v>
      </c>
      <c r="AW67" s="164">
        <v>0</v>
      </c>
      <c r="BA67" s="161">
        <v>58</v>
      </c>
      <c r="BB67" s="150">
        <v>58</v>
      </c>
      <c r="BC67" s="151" t="s">
        <v>151</v>
      </c>
      <c r="BD67" s="165">
        <f t="shared" si="18"/>
        <v>0</v>
      </c>
      <c r="BE67" s="166">
        <v>0</v>
      </c>
      <c r="BF67" s="155">
        <f t="shared" si="19"/>
        <v>0</v>
      </c>
      <c r="BG67" s="155">
        <v>0</v>
      </c>
      <c r="BH67" s="155">
        <v>0</v>
      </c>
      <c r="BI67" s="155"/>
      <c r="BJ67" s="155"/>
      <c r="BK67" s="155"/>
      <c r="BL67" s="155">
        <f t="shared" si="20"/>
        <v>0</v>
      </c>
      <c r="BM67" s="166">
        <f t="shared" si="21"/>
        <v>0</v>
      </c>
      <c r="BN67" s="168">
        <f t="shared" si="22"/>
        <v>0</v>
      </c>
      <c r="BZ67" s="155"/>
      <c r="CA67" s="161">
        <v>58</v>
      </c>
      <c r="CB67" s="151" t="s">
        <v>151</v>
      </c>
      <c r="CC67" s="153"/>
      <c r="CD67" s="153"/>
      <c r="CE67" s="153"/>
      <c r="CF67" s="153"/>
      <c r="CG67" s="169">
        <f t="shared" si="23"/>
        <v>0</v>
      </c>
      <c r="CH67" s="153"/>
      <c r="CI67" s="153"/>
      <c r="CJ67" s="153"/>
      <c r="CK67" s="169">
        <f t="shared" si="24"/>
        <v>0</v>
      </c>
      <c r="CL67" s="170">
        <f t="shared" si="8"/>
        <v>0</v>
      </c>
      <c r="CM67" s="155"/>
      <c r="CN67" s="170">
        <f t="shared" si="9"/>
        <v>0</v>
      </c>
      <c r="CO67" s="155"/>
      <c r="CP67" s="160">
        <f t="shared" si="10"/>
        <v>0</v>
      </c>
      <c r="CQ67" s="153">
        <f t="shared" si="11"/>
        <v>0</v>
      </c>
      <c r="CR67" s="153">
        <f t="shared" si="25"/>
        <v>0</v>
      </c>
      <c r="CS67" s="169"/>
      <c r="CT67" s="170">
        <f t="shared" si="26"/>
        <v>0</v>
      </c>
      <c r="CU67" s="155"/>
      <c r="CV67" s="171"/>
      <c r="CW67" s="172"/>
      <c r="CX67" s="172"/>
      <c r="CY67" s="172"/>
      <c r="CZ67" s="169"/>
      <c r="DA67" s="173"/>
      <c r="DB67" s="174"/>
      <c r="DC67" s="174">
        <f t="shared" si="12"/>
        <v>-58</v>
      </c>
      <c r="DD67" s="173"/>
      <c r="DE67" s="173"/>
      <c r="DF67" s="173"/>
      <c r="DG67" s="173"/>
      <c r="DH67" s="175"/>
      <c r="DI67" s="173"/>
      <c r="DJ67" s="173"/>
      <c r="DK67" s="173"/>
      <c r="DL67" s="173"/>
      <c r="DM67" s="173"/>
    </row>
    <row r="68" spans="1:117" s="39" customFormat="1" ht="12" x14ac:dyDescent="0.2">
      <c r="A68" s="149">
        <v>59</v>
      </c>
      <c r="B68" s="150">
        <v>59</v>
      </c>
      <c r="C68" s="151" t="s">
        <v>152</v>
      </c>
      <c r="D68" s="152">
        <f t="shared" si="13"/>
        <v>0</v>
      </c>
      <c r="E68" s="153">
        <f t="shared" si="14"/>
        <v>0</v>
      </c>
      <c r="F68" s="153">
        <f t="shared" si="14"/>
        <v>0</v>
      </c>
      <c r="G68" s="153">
        <f t="shared" si="14"/>
        <v>0</v>
      </c>
      <c r="H68" s="154">
        <f t="shared" si="15"/>
        <v>0</v>
      </c>
      <c r="I68" s="155"/>
      <c r="J68" s="156">
        <f t="shared" si="16"/>
        <v>0</v>
      </c>
      <c r="K68" s="157">
        <f t="shared" si="17"/>
        <v>0</v>
      </c>
      <c r="L68" s="158">
        <f t="shared" si="0"/>
        <v>0</v>
      </c>
      <c r="M68" s="155"/>
      <c r="N68" s="159">
        <f t="shared" si="1"/>
        <v>0</v>
      </c>
      <c r="O68" s="155"/>
      <c r="P68" s="160">
        <f t="shared" si="2"/>
        <v>0</v>
      </c>
      <c r="Q68" s="153">
        <f t="shared" si="3"/>
        <v>0</v>
      </c>
      <c r="R68" s="153">
        <f t="shared" si="4"/>
        <v>0</v>
      </c>
      <c r="S68" s="153">
        <f t="shared" si="5"/>
        <v>0</v>
      </c>
      <c r="T68" s="154">
        <f t="shared" si="6"/>
        <v>0</v>
      </c>
      <c r="U68" s="155"/>
      <c r="V68" s="159">
        <f t="shared" si="7"/>
        <v>0</v>
      </c>
      <c r="Y68" s="161">
        <v>59</v>
      </c>
      <c r="Z68" s="162"/>
      <c r="AA68" s="162"/>
      <c r="AB68" s="162"/>
      <c r="AC68" s="162"/>
      <c r="AD68" s="162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4"/>
      <c r="AR68" s="161">
        <v>59</v>
      </c>
      <c r="AS68" s="162">
        <v>0</v>
      </c>
      <c r="AT68" s="163">
        <v>0</v>
      </c>
      <c r="AU68" s="163">
        <v>0</v>
      </c>
      <c r="AV68" s="163">
        <v>0</v>
      </c>
      <c r="AW68" s="164">
        <v>0</v>
      </c>
      <c r="BA68" s="161">
        <v>59</v>
      </c>
      <c r="BB68" s="150">
        <v>59</v>
      </c>
      <c r="BC68" s="151" t="s">
        <v>152</v>
      </c>
      <c r="BD68" s="165">
        <f t="shared" si="18"/>
        <v>0</v>
      </c>
      <c r="BE68" s="166">
        <v>0</v>
      </c>
      <c r="BF68" s="155">
        <f t="shared" si="19"/>
        <v>0</v>
      </c>
      <c r="BG68" s="155">
        <v>0</v>
      </c>
      <c r="BH68" s="155">
        <v>0</v>
      </c>
      <c r="BI68" s="155"/>
      <c r="BJ68" s="155"/>
      <c r="BK68" s="155"/>
      <c r="BL68" s="155">
        <f t="shared" si="20"/>
        <v>0</v>
      </c>
      <c r="BM68" s="166">
        <f t="shared" si="21"/>
        <v>0</v>
      </c>
      <c r="BN68" s="168">
        <f t="shared" si="22"/>
        <v>0</v>
      </c>
      <c r="BZ68" s="155"/>
      <c r="CA68" s="161">
        <v>59</v>
      </c>
      <c r="CB68" s="151" t="s">
        <v>152</v>
      </c>
      <c r="CC68" s="153"/>
      <c r="CD68" s="153"/>
      <c r="CE68" s="153"/>
      <c r="CF68" s="153"/>
      <c r="CG68" s="169">
        <f t="shared" si="23"/>
        <v>0</v>
      </c>
      <c r="CH68" s="153"/>
      <c r="CI68" s="153"/>
      <c r="CJ68" s="153"/>
      <c r="CK68" s="169">
        <f t="shared" si="24"/>
        <v>0</v>
      </c>
      <c r="CL68" s="170">
        <f t="shared" si="8"/>
        <v>0</v>
      </c>
      <c r="CM68" s="155"/>
      <c r="CN68" s="170">
        <f t="shared" si="9"/>
        <v>0</v>
      </c>
      <c r="CO68" s="155"/>
      <c r="CP68" s="160">
        <f t="shared" si="10"/>
        <v>0</v>
      </c>
      <c r="CQ68" s="153">
        <f t="shared" si="11"/>
        <v>0</v>
      </c>
      <c r="CR68" s="153">
        <f t="shared" si="25"/>
        <v>0</v>
      </c>
      <c r="CS68" s="169"/>
      <c r="CT68" s="170">
        <f t="shared" si="26"/>
        <v>0</v>
      </c>
      <c r="CU68" s="155"/>
      <c r="CV68" s="171"/>
      <c r="CW68" s="172"/>
      <c r="CX68" s="172"/>
      <c r="CY68" s="172"/>
      <c r="CZ68" s="169"/>
      <c r="DA68" s="173"/>
      <c r="DB68" s="174"/>
      <c r="DC68" s="174">
        <f t="shared" si="12"/>
        <v>-59</v>
      </c>
      <c r="DD68" s="173"/>
      <c r="DE68" s="173"/>
      <c r="DF68" s="173"/>
      <c r="DG68" s="173"/>
      <c r="DH68" s="175"/>
      <c r="DI68" s="173"/>
      <c r="DJ68" s="173"/>
      <c r="DK68" s="173"/>
      <c r="DL68" s="173"/>
      <c r="DM68" s="173"/>
    </row>
    <row r="69" spans="1:117" s="39" customFormat="1" ht="12" x14ac:dyDescent="0.2">
      <c r="A69" s="149">
        <v>60</v>
      </c>
      <c r="B69" s="150">
        <v>60</v>
      </c>
      <c r="C69" s="151" t="s">
        <v>153</v>
      </c>
      <c r="D69" s="152">
        <f t="shared" si="13"/>
        <v>0</v>
      </c>
      <c r="E69" s="153">
        <f t="shared" si="14"/>
        <v>0</v>
      </c>
      <c r="F69" s="153">
        <f t="shared" si="14"/>
        <v>0</v>
      </c>
      <c r="G69" s="153">
        <f t="shared" si="14"/>
        <v>0</v>
      </c>
      <c r="H69" s="154">
        <f t="shared" si="15"/>
        <v>0</v>
      </c>
      <c r="I69" s="155"/>
      <c r="J69" s="156">
        <f t="shared" si="16"/>
        <v>0</v>
      </c>
      <c r="K69" s="157">
        <f t="shared" si="17"/>
        <v>0</v>
      </c>
      <c r="L69" s="158">
        <f t="shared" si="0"/>
        <v>0</v>
      </c>
      <c r="M69" s="155"/>
      <c r="N69" s="159">
        <f t="shared" si="1"/>
        <v>0</v>
      </c>
      <c r="O69" s="155"/>
      <c r="P69" s="160">
        <f t="shared" si="2"/>
        <v>0</v>
      </c>
      <c r="Q69" s="153">
        <f t="shared" si="3"/>
        <v>0</v>
      </c>
      <c r="R69" s="153">
        <f t="shared" si="4"/>
        <v>0</v>
      </c>
      <c r="S69" s="153">
        <f t="shared" si="5"/>
        <v>0</v>
      </c>
      <c r="T69" s="154">
        <f t="shared" si="6"/>
        <v>0</v>
      </c>
      <c r="U69" s="155"/>
      <c r="V69" s="159">
        <f t="shared" si="7"/>
        <v>0</v>
      </c>
      <c r="Y69" s="161">
        <v>60</v>
      </c>
      <c r="Z69" s="162"/>
      <c r="AA69" s="162"/>
      <c r="AB69" s="162"/>
      <c r="AC69" s="162"/>
      <c r="AD69" s="162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4"/>
      <c r="AR69" s="161">
        <v>60</v>
      </c>
      <c r="AS69" s="162">
        <v>0</v>
      </c>
      <c r="AT69" s="163">
        <v>0</v>
      </c>
      <c r="AU69" s="163">
        <v>0</v>
      </c>
      <c r="AV69" s="163">
        <v>0</v>
      </c>
      <c r="AW69" s="164">
        <v>0</v>
      </c>
      <c r="BA69" s="161">
        <v>60</v>
      </c>
      <c r="BB69" s="150">
        <v>60</v>
      </c>
      <c r="BC69" s="151" t="s">
        <v>153</v>
      </c>
      <c r="BD69" s="165">
        <f t="shared" si="18"/>
        <v>0</v>
      </c>
      <c r="BE69" s="166">
        <v>0</v>
      </c>
      <c r="BF69" s="155">
        <f t="shared" si="19"/>
        <v>0</v>
      </c>
      <c r="BG69" s="155">
        <v>0</v>
      </c>
      <c r="BH69" s="155">
        <v>0</v>
      </c>
      <c r="BI69" s="155"/>
      <c r="BJ69" s="155"/>
      <c r="BK69" s="155"/>
      <c r="BL69" s="155">
        <f t="shared" si="20"/>
        <v>0</v>
      </c>
      <c r="BM69" s="166">
        <f t="shared" si="21"/>
        <v>0</v>
      </c>
      <c r="BN69" s="168">
        <f t="shared" si="22"/>
        <v>0</v>
      </c>
      <c r="BZ69" s="155"/>
      <c r="CA69" s="161">
        <v>60</v>
      </c>
      <c r="CB69" s="151" t="s">
        <v>153</v>
      </c>
      <c r="CC69" s="153"/>
      <c r="CD69" s="153"/>
      <c r="CE69" s="153"/>
      <c r="CF69" s="153"/>
      <c r="CG69" s="169">
        <f t="shared" si="23"/>
        <v>0</v>
      </c>
      <c r="CH69" s="153"/>
      <c r="CI69" s="153"/>
      <c r="CJ69" s="153"/>
      <c r="CK69" s="169">
        <f t="shared" si="24"/>
        <v>0</v>
      </c>
      <c r="CL69" s="170">
        <f t="shared" si="8"/>
        <v>0</v>
      </c>
      <c r="CM69" s="155"/>
      <c r="CN69" s="170">
        <f t="shared" si="9"/>
        <v>0</v>
      </c>
      <c r="CO69" s="155"/>
      <c r="CP69" s="160">
        <f t="shared" si="10"/>
        <v>0</v>
      </c>
      <c r="CQ69" s="153">
        <f t="shared" si="11"/>
        <v>0</v>
      </c>
      <c r="CR69" s="153">
        <f t="shared" si="25"/>
        <v>0</v>
      </c>
      <c r="CS69" s="169"/>
      <c r="CT69" s="170">
        <f t="shared" si="26"/>
        <v>0</v>
      </c>
      <c r="CU69" s="155"/>
      <c r="CV69" s="171"/>
      <c r="CW69" s="172"/>
      <c r="CX69" s="172"/>
      <c r="CY69" s="172"/>
      <c r="CZ69" s="169"/>
      <c r="DA69" s="173"/>
      <c r="DB69" s="174"/>
      <c r="DC69" s="174">
        <f t="shared" si="12"/>
        <v>-60</v>
      </c>
      <c r="DD69" s="173"/>
      <c r="DE69" s="173"/>
      <c r="DF69" s="173"/>
      <c r="DG69" s="173"/>
      <c r="DH69" s="175"/>
      <c r="DI69" s="173"/>
      <c r="DJ69" s="173"/>
      <c r="DK69" s="173"/>
      <c r="DL69" s="173"/>
      <c r="DM69" s="173"/>
    </row>
    <row r="70" spans="1:117" s="39" customFormat="1" ht="12" x14ac:dyDescent="0.2">
      <c r="A70" s="149">
        <v>61</v>
      </c>
      <c r="B70" s="150">
        <v>61</v>
      </c>
      <c r="C70" s="151" t="s">
        <v>154</v>
      </c>
      <c r="D70" s="152">
        <f t="shared" si="13"/>
        <v>306.50629101085644</v>
      </c>
      <c r="E70" s="153">
        <f t="shared" si="14"/>
        <v>4122180</v>
      </c>
      <c r="F70" s="153">
        <f t="shared" si="14"/>
        <v>0</v>
      </c>
      <c r="G70" s="153">
        <f t="shared" si="14"/>
        <v>287392</v>
      </c>
      <c r="H70" s="154">
        <f t="shared" si="15"/>
        <v>4409572</v>
      </c>
      <c r="I70" s="155"/>
      <c r="J70" s="156">
        <f t="shared" si="16"/>
        <v>287392</v>
      </c>
      <c r="K70" s="157">
        <f t="shared" si="17"/>
        <v>451254.08457358339</v>
      </c>
      <c r="L70" s="158">
        <f t="shared" si="0"/>
        <v>738646.08457358344</v>
      </c>
      <c r="M70" s="155"/>
      <c r="N70" s="159">
        <f t="shared" si="1"/>
        <v>3670925.9154264163</v>
      </c>
      <c r="O70" s="155"/>
      <c r="P70" s="160">
        <f t="shared" si="2"/>
        <v>287392</v>
      </c>
      <c r="Q70" s="153">
        <f t="shared" si="3"/>
        <v>0</v>
      </c>
      <c r="R70" s="153">
        <f t="shared" si="4"/>
        <v>0</v>
      </c>
      <c r="S70" s="153">
        <f t="shared" si="5"/>
        <v>451254.08457358339</v>
      </c>
      <c r="T70" s="154">
        <f t="shared" si="6"/>
        <v>738646.08457358344</v>
      </c>
      <c r="U70" s="155"/>
      <c r="V70" s="159">
        <f t="shared" si="7"/>
        <v>1057507.3999999999</v>
      </c>
      <c r="Y70" s="161">
        <v>61</v>
      </c>
      <c r="Z70" s="162">
        <v>306.50629101085644</v>
      </c>
      <c r="AA70" s="162">
        <v>0</v>
      </c>
      <c r="AB70" s="162"/>
      <c r="AC70" s="162"/>
      <c r="AD70" s="162">
        <v>0</v>
      </c>
      <c r="AE70" s="163">
        <v>4122180</v>
      </c>
      <c r="AF70" s="163">
        <v>0</v>
      </c>
      <c r="AG70" s="163">
        <v>0</v>
      </c>
      <c r="AH70" s="163">
        <v>4122180</v>
      </c>
      <c r="AI70" s="163">
        <v>0</v>
      </c>
      <c r="AJ70" s="163">
        <v>287392</v>
      </c>
      <c r="AK70" s="163">
        <v>4409572</v>
      </c>
      <c r="AL70" s="163">
        <v>0</v>
      </c>
      <c r="AM70" s="163">
        <v>0</v>
      </c>
      <c r="AN70" s="163">
        <v>0</v>
      </c>
      <c r="AO70" s="163">
        <v>0</v>
      </c>
      <c r="AP70" s="164">
        <v>4409572</v>
      </c>
      <c r="AR70" s="161">
        <v>61</v>
      </c>
      <c r="AS70" s="162">
        <v>0</v>
      </c>
      <c r="AT70" s="163">
        <v>0</v>
      </c>
      <c r="AU70" s="163">
        <v>0</v>
      </c>
      <c r="AV70" s="163">
        <v>0</v>
      </c>
      <c r="AW70" s="164">
        <v>0</v>
      </c>
      <c r="BA70" s="161">
        <v>61</v>
      </c>
      <c r="BB70" s="150">
        <v>61</v>
      </c>
      <c r="BC70" s="151" t="s">
        <v>154</v>
      </c>
      <c r="BD70" s="165">
        <f t="shared" si="18"/>
        <v>4122180</v>
      </c>
      <c r="BE70" s="166">
        <v>3744577</v>
      </c>
      <c r="BF70" s="155">
        <f t="shared" si="19"/>
        <v>377603</v>
      </c>
      <c r="BG70" s="155">
        <v>317161.2</v>
      </c>
      <c r="BH70" s="155">
        <v>75351.199999999997</v>
      </c>
      <c r="BI70" s="155"/>
      <c r="BJ70" s="155"/>
      <c r="BK70" s="155"/>
      <c r="BL70" s="155">
        <f t="shared" si="20"/>
        <v>0</v>
      </c>
      <c r="BM70" s="166">
        <f t="shared" si="21"/>
        <v>770115.39999999991</v>
      </c>
      <c r="BN70" s="168">
        <f t="shared" si="22"/>
        <v>451254.08457358339</v>
      </c>
      <c r="BZ70" s="155"/>
      <c r="CA70" s="161">
        <v>61</v>
      </c>
      <c r="CB70" s="151" t="s">
        <v>154</v>
      </c>
      <c r="CC70" s="153"/>
      <c r="CD70" s="153"/>
      <c r="CE70" s="153"/>
      <c r="CF70" s="153"/>
      <c r="CG70" s="169">
        <f t="shared" si="23"/>
        <v>0</v>
      </c>
      <c r="CH70" s="153"/>
      <c r="CI70" s="153"/>
      <c r="CJ70" s="153"/>
      <c r="CK70" s="169">
        <f t="shared" si="24"/>
        <v>0</v>
      </c>
      <c r="CL70" s="170">
        <f t="shared" si="8"/>
        <v>0</v>
      </c>
      <c r="CM70" s="155"/>
      <c r="CN70" s="170">
        <f t="shared" si="9"/>
        <v>0</v>
      </c>
      <c r="CO70" s="155"/>
      <c r="CP70" s="160">
        <f t="shared" si="10"/>
        <v>377603</v>
      </c>
      <c r="CQ70" s="153">
        <f t="shared" si="11"/>
        <v>377603</v>
      </c>
      <c r="CR70" s="153">
        <f t="shared" si="25"/>
        <v>0</v>
      </c>
      <c r="CS70" s="169"/>
      <c r="CT70" s="170">
        <f t="shared" si="26"/>
        <v>0</v>
      </c>
      <c r="CU70" s="155"/>
      <c r="CV70" s="171"/>
      <c r="CW70" s="172"/>
      <c r="CX70" s="172"/>
      <c r="CY70" s="172"/>
      <c r="CZ70" s="169"/>
      <c r="DA70" s="173"/>
      <c r="DB70" s="174"/>
      <c r="DC70" s="174">
        <f t="shared" si="12"/>
        <v>-61</v>
      </c>
      <c r="DD70" s="173"/>
      <c r="DE70" s="173"/>
      <c r="DF70" s="173"/>
      <c r="DG70" s="173"/>
      <c r="DH70" s="175"/>
      <c r="DI70" s="173"/>
      <c r="DJ70" s="173"/>
      <c r="DK70" s="173"/>
      <c r="DL70" s="173"/>
      <c r="DM70" s="173"/>
    </row>
    <row r="71" spans="1:117" s="39" customFormat="1" ht="12" x14ac:dyDescent="0.2">
      <c r="A71" s="149">
        <v>62</v>
      </c>
      <c r="B71" s="150">
        <v>62</v>
      </c>
      <c r="C71" s="151" t="s">
        <v>155</v>
      </c>
      <c r="D71" s="152">
        <f t="shared" si="13"/>
        <v>0</v>
      </c>
      <c r="E71" s="153">
        <f t="shared" si="14"/>
        <v>0</v>
      </c>
      <c r="F71" s="153">
        <f t="shared" si="14"/>
        <v>0</v>
      </c>
      <c r="G71" s="153">
        <f t="shared" si="14"/>
        <v>0</v>
      </c>
      <c r="H71" s="154">
        <f t="shared" si="15"/>
        <v>0</v>
      </c>
      <c r="I71" s="155"/>
      <c r="J71" s="156">
        <f t="shared" si="16"/>
        <v>0</v>
      </c>
      <c r="K71" s="157">
        <f t="shared" si="17"/>
        <v>0</v>
      </c>
      <c r="L71" s="158">
        <f t="shared" si="0"/>
        <v>0</v>
      </c>
      <c r="M71" s="155"/>
      <c r="N71" s="159">
        <f t="shared" si="1"/>
        <v>0</v>
      </c>
      <c r="O71" s="155"/>
      <c r="P71" s="160">
        <f t="shared" si="2"/>
        <v>0</v>
      </c>
      <c r="Q71" s="153">
        <f t="shared" si="3"/>
        <v>0</v>
      </c>
      <c r="R71" s="153">
        <f t="shared" si="4"/>
        <v>0</v>
      </c>
      <c r="S71" s="153">
        <f t="shared" si="5"/>
        <v>0</v>
      </c>
      <c r="T71" s="154">
        <f t="shared" si="6"/>
        <v>0</v>
      </c>
      <c r="U71" s="155"/>
      <c r="V71" s="159">
        <f t="shared" si="7"/>
        <v>0</v>
      </c>
      <c r="Y71" s="161">
        <v>62</v>
      </c>
      <c r="Z71" s="162"/>
      <c r="AA71" s="162"/>
      <c r="AB71" s="162"/>
      <c r="AC71" s="162"/>
      <c r="AD71" s="162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4"/>
      <c r="AR71" s="161">
        <v>62</v>
      </c>
      <c r="AS71" s="162">
        <v>0</v>
      </c>
      <c r="AT71" s="163">
        <v>0</v>
      </c>
      <c r="AU71" s="163">
        <v>0</v>
      </c>
      <c r="AV71" s="163">
        <v>0</v>
      </c>
      <c r="AW71" s="164">
        <v>0</v>
      </c>
      <c r="BA71" s="161">
        <v>62</v>
      </c>
      <c r="BB71" s="150">
        <v>62</v>
      </c>
      <c r="BC71" s="151" t="s">
        <v>155</v>
      </c>
      <c r="BD71" s="165">
        <f t="shared" si="18"/>
        <v>0</v>
      </c>
      <c r="BE71" s="166">
        <v>0</v>
      </c>
      <c r="BF71" s="155">
        <f t="shared" si="19"/>
        <v>0</v>
      </c>
      <c r="BG71" s="155">
        <v>0</v>
      </c>
      <c r="BH71" s="155">
        <v>0</v>
      </c>
      <c r="BI71" s="155"/>
      <c r="BJ71" s="155"/>
      <c r="BK71" s="155"/>
      <c r="BL71" s="155">
        <f t="shared" si="20"/>
        <v>0</v>
      </c>
      <c r="BM71" s="166">
        <f t="shared" si="21"/>
        <v>0</v>
      </c>
      <c r="BN71" s="168">
        <f t="shared" si="22"/>
        <v>0</v>
      </c>
      <c r="BZ71" s="155"/>
      <c r="CA71" s="161">
        <v>62</v>
      </c>
      <c r="CB71" s="151" t="s">
        <v>155</v>
      </c>
      <c r="CC71" s="153"/>
      <c r="CD71" s="153"/>
      <c r="CE71" s="153"/>
      <c r="CF71" s="153"/>
      <c r="CG71" s="169">
        <f t="shared" si="23"/>
        <v>0</v>
      </c>
      <c r="CH71" s="153"/>
      <c r="CI71" s="153"/>
      <c r="CJ71" s="153"/>
      <c r="CK71" s="169">
        <f t="shared" si="24"/>
        <v>0</v>
      </c>
      <c r="CL71" s="170">
        <f t="shared" si="8"/>
        <v>0</v>
      </c>
      <c r="CM71" s="155"/>
      <c r="CN71" s="170">
        <f t="shared" si="9"/>
        <v>0</v>
      </c>
      <c r="CO71" s="155"/>
      <c r="CP71" s="160">
        <f t="shared" si="10"/>
        <v>0</v>
      </c>
      <c r="CQ71" s="153">
        <f t="shared" si="11"/>
        <v>0</v>
      </c>
      <c r="CR71" s="153">
        <f t="shared" si="25"/>
        <v>0</v>
      </c>
      <c r="CS71" s="169"/>
      <c r="CT71" s="170">
        <f t="shared" si="26"/>
        <v>0</v>
      </c>
      <c r="CU71" s="155"/>
      <c r="CV71" s="171"/>
      <c r="CW71" s="172"/>
      <c r="CX71" s="172"/>
      <c r="CY71" s="172"/>
      <c r="CZ71" s="169"/>
      <c r="DA71" s="173"/>
      <c r="DB71" s="174"/>
      <c r="DC71" s="174">
        <f t="shared" si="12"/>
        <v>-62</v>
      </c>
      <c r="DD71" s="173"/>
      <c r="DE71" s="173"/>
      <c r="DF71" s="173"/>
      <c r="DG71" s="173"/>
      <c r="DH71" s="175"/>
      <c r="DI71" s="173"/>
      <c r="DJ71" s="173"/>
      <c r="DK71" s="173"/>
      <c r="DL71" s="173"/>
      <c r="DM71" s="173"/>
    </row>
    <row r="72" spans="1:117" s="39" customFormat="1" ht="12" x14ac:dyDescent="0.2">
      <c r="A72" s="149">
        <v>63</v>
      </c>
      <c r="B72" s="150">
        <v>63</v>
      </c>
      <c r="C72" s="151" t="s">
        <v>156</v>
      </c>
      <c r="D72" s="152">
        <f t="shared" si="13"/>
        <v>0</v>
      </c>
      <c r="E72" s="153">
        <f t="shared" si="14"/>
        <v>0</v>
      </c>
      <c r="F72" s="153">
        <f t="shared" si="14"/>
        <v>0</v>
      </c>
      <c r="G72" s="153">
        <f t="shared" si="14"/>
        <v>0</v>
      </c>
      <c r="H72" s="154">
        <f t="shared" si="15"/>
        <v>0</v>
      </c>
      <c r="I72" s="155"/>
      <c r="J72" s="156">
        <f t="shared" si="16"/>
        <v>0</v>
      </c>
      <c r="K72" s="157">
        <f t="shared" si="17"/>
        <v>0</v>
      </c>
      <c r="L72" s="158">
        <f t="shared" si="0"/>
        <v>0</v>
      </c>
      <c r="M72" s="155"/>
      <c r="N72" s="159">
        <f t="shared" si="1"/>
        <v>0</v>
      </c>
      <c r="O72" s="155"/>
      <c r="P72" s="160">
        <f t="shared" si="2"/>
        <v>0</v>
      </c>
      <c r="Q72" s="153">
        <f t="shared" si="3"/>
        <v>0</v>
      </c>
      <c r="R72" s="153">
        <f t="shared" si="4"/>
        <v>0</v>
      </c>
      <c r="S72" s="153">
        <f t="shared" si="5"/>
        <v>0</v>
      </c>
      <c r="T72" s="154">
        <f t="shared" si="6"/>
        <v>0</v>
      </c>
      <c r="U72" s="155"/>
      <c r="V72" s="159">
        <f t="shared" si="7"/>
        <v>0</v>
      </c>
      <c r="Y72" s="161">
        <v>63</v>
      </c>
      <c r="Z72" s="162"/>
      <c r="AA72" s="162"/>
      <c r="AB72" s="162"/>
      <c r="AC72" s="162"/>
      <c r="AD72" s="162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4"/>
      <c r="AR72" s="161">
        <v>63</v>
      </c>
      <c r="AS72" s="162">
        <v>0</v>
      </c>
      <c r="AT72" s="163">
        <v>0</v>
      </c>
      <c r="AU72" s="163">
        <v>0</v>
      </c>
      <c r="AV72" s="163">
        <v>0</v>
      </c>
      <c r="AW72" s="164">
        <v>0</v>
      </c>
      <c r="BA72" s="161">
        <v>63</v>
      </c>
      <c r="BB72" s="150">
        <v>63</v>
      </c>
      <c r="BC72" s="151" t="s">
        <v>156</v>
      </c>
      <c r="BD72" s="165">
        <f t="shared" si="18"/>
        <v>0</v>
      </c>
      <c r="BE72" s="166">
        <v>0</v>
      </c>
      <c r="BF72" s="155">
        <f t="shared" si="19"/>
        <v>0</v>
      </c>
      <c r="BG72" s="155">
        <v>0</v>
      </c>
      <c r="BH72" s="155">
        <v>0</v>
      </c>
      <c r="BI72" s="155"/>
      <c r="BJ72" s="155"/>
      <c r="BK72" s="155"/>
      <c r="BL72" s="155">
        <f t="shared" si="20"/>
        <v>0</v>
      </c>
      <c r="BM72" s="166">
        <f t="shared" si="21"/>
        <v>0</v>
      </c>
      <c r="BN72" s="168">
        <f t="shared" si="22"/>
        <v>0</v>
      </c>
      <c r="BZ72" s="155"/>
      <c r="CA72" s="161">
        <v>63</v>
      </c>
      <c r="CB72" s="151" t="s">
        <v>156</v>
      </c>
      <c r="CC72" s="153"/>
      <c r="CD72" s="153"/>
      <c r="CE72" s="153"/>
      <c r="CF72" s="153"/>
      <c r="CG72" s="169">
        <f t="shared" si="23"/>
        <v>0</v>
      </c>
      <c r="CH72" s="153"/>
      <c r="CI72" s="153"/>
      <c r="CJ72" s="153"/>
      <c r="CK72" s="169">
        <f t="shared" si="24"/>
        <v>0</v>
      </c>
      <c r="CL72" s="170">
        <f t="shared" si="8"/>
        <v>0</v>
      </c>
      <c r="CM72" s="155"/>
      <c r="CN72" s="170">
        <f t="shared" si="9"/>
        <v>0</v>
      </c>
      <c r="CO72" s="155"/>
      <c r="CP72" s="160">
        <f t="shared" si="10"/>
        <v>0</v>
      </c>
      <c r="CQ72" s="153">
        <f t="shared" si="11"/>
        <v>0</v>
      </c>
      <c r="CR72" s="153">
        <f t="shared" si="25"/>
        <v>0</v>
      </c>
      <c r="CS72" s="169"/>
      <c r="CT72" s="170">
        <f t="shared" si="26"/>
        <v>0</v>
      </c>
      <c r="CU72" s="155"/>
      <c r="CV72" s="171"/>
      <c r="CW72" s="172"/>
      <c r="CX72" s="172"/>
      <c r="CY72" s="172"/>
      <c r="CZ72" s="169"/>
      <c r="DA72" s="173"/>
      <c r="DB72" s="174"/>
      <c r="DC72" s="174">
        <f t="shared" si="12"/>
        <v>-63</v>
      </c>
      <c r="DD72" s="173"/>
      <c r="DE72" s="173"/>
      <c r="DF72" s="173"/>
      <c r="DG72" s="173"/>
      <c r="DH72" s="175"/>
      <c r="DI72" s="173"/>
      <c r="DJ72" s="173"/>
      <c r="DK72" s="173"/>
      <c r="DL72" s="173"/>
      <c r="DM72" s="173"/>
    </row>
    <row r="73" spans="1:117" s="39" customFormat="1" ht="12" x14ac:dyDescent="0.2">
      <c r="A73" s="149">
        <v>64</v>
      </c>
      <c r="B73" s="150">
        <v>64</v>
      </c>
      <c r="C73" s="151" t="s">
        <v>157</v>
      </c>
      <c r="D73" s="152">
        <f t="shared" si="13"/>
        <v>78.314353724327205</v>
      </c>
      <c r="E73" s="153">
        <f t="shared" si="14"/>
        <v>968844</v>
      </c>
      <c r="F73" s="153">
        <f t="shared" si="14"/>
        <v>0</v>
      </c>
      <c r="G73" s="153">
        <f t="shared" si="14"/>
        <v>73427</v>
      </c>
      <c r="H73" s="154">
        <f t="shared" si="15"/>
        <v>1042271</v>
      </c>
      <c r="I73" s="155"/>
      <c r="J73" s="156">
        <f t="shared" si="16"/>
        <v>73427</v>
      </c>
      <c r="K73" s="157">
        <f t="shared" si="17"/>
        <v>53018.295920921446</v>
      </c>
      <c r="L73" s="158">
        <f t="shared" si="0"/>
        <v>126445.29592092145</v>
      </c>
      <c r="M73" s="155"/>
      <c r="N73" s="159">
        <f t="shared" si="1"/>
        <v>915825.70407907851</v>
      </c>
      <c r="O73" s="155"/>
      <c r="P73" s="160">
        <f t="shared" si="2"/>
        <v>73427</v>
      </c>
      <c r="Q73" s="153">
        <f t="shared" si="3"/>
        <v>0</v>
      </c>
      <c r="R73" s="153">
        <f t="shared" si="4"/>
        <v>0</v>
      </c>
      <c r="S73" s="153">
        <f t="shared" si="5"/>
        <v>53018.295920921446</v>
      </c>
      <c r="T73" s="154">
        <f t="shared" si="6"/>
        <v>126445.29592092145</v>
      </c>
      <c r="U73" s="155"/>
      <c r="V73" s="159">
        <f t="shared" si="7"/>
        <v>233528.8</v>
      </c>
      <c r="Y73" s="161">
        <v>64</v>
      </c>
      <c r="Z73" s="162">
        <v>78.314353724327205</v>
      </c>
      <c r="AA73" s="162">
        <v>0</v>
      </c>
      <c r="AB73" s="162"/>
      <c r="AC73" s="162"/>
      <c r="AD73" s="162">
        <v>0</v>
      </c>
      <c r="AE73" s="163">
        <v>968844</v>
      </c>
      <c r="AF73" s="163">
        <v>0</v>
      </c>
      <c r="AG73" s="163">
        <v>0</v>
      </c>
      <c r="AH73" s="163">
        <v>968844</v>
      </c>
      <c r="AI73" s="163">
        <v>0</v>
      </c>
      <c r="AJ73" s="163">
        <v>73427</v>
      </c>
      <c r="AK73" s="163">
        <v>1042271</v>
      </c>
      <c r="AL73" s="163">
        <v>0</v>
      </c>
      <c r="AM73" s="163">
        <v>0</v>
      </c>
      <c r="AN73" s="163">
        <v>0</v>
      </c>
      <c r="AO73" s="163">
        <v>0</v>
      </c>
      <c r="AP73" s="164">
        <v>1042271</v>
      </c>
      <c r="AR73" s="161">
        <v>64</v>
      </c>
      <c r="AS73" s="162">
        <v>0</v>
      </c>
      <c r="AT73" s="163">
        <v>0</v>
      </c>
      <c r="AU73" s="163">
        <v>0</v>
      </c>
      <c r="AV73" s="163">
        <v>0</v>
      </c>
      <c r="AW73" s="164">
        <v>0</v>
      </c>
      <c r="BA73" s="161">
        <v>64</v>
      </c>
      <c r="BB73" s="150">
        <v>64</v>
      </c>
      <c r="BC73" s="151" t="s">
        <v>157</v>
      </c>
      <c r="BD73" s="165">
        <f t="shared" si="18"/>
        <v>968844</v>
      </c>
      <c r="BE73" s="166">
        <v>930240</v>
      </c>
      <c r="BF73" s="155">
        <f t="shared" si="19"/>
        <v>38604</v>
      </c>
      <c r="BG73" s="155">
        <v>62071.799999999996</v>
      </c>
      <c r="BH73" s="155">
        <v>59426</v>
      </c>
      <c r="BI73" s="155"/>
      <c r="BJ73" s="155"/>
      <c r="BK73" s="155"/>
      <c r="BL73" s="155">
        <f t="shared" si="20"/>
        <v>0</v>
      </c>
      <c r="BM73" s="166">
        <f t="shared" si="21"/>
        <v>160101.79999999999</v>
      </c>
      <c r="BN73" s="168">
        <f t="shared" si="22"/>
        <v>53018.295920921446</v>
      </c>
      <c r="BZ73" s="155"/>
      <c r="CA73" s="161">
        <v>64</v>
      </c>
      <c r="CB73" s="151" t="s">
        <v>157</v>
      </c>
      <c r="CC73" s="153"/>
      <c r="CD73" s="153"/>
      <c r="CE73" s="153"/>
      <c r="CF73" s="153"/>
      <c r="CG73" s="169">
        <f t="shared" si="23"/>
        <v>0</v>
      </c>
      <c r="CH73" s="153"/>
      <c r="CI73" s="153"/>
      <c r="CJ73" s="153"/>
      <c r="CK73" s="169">
        <f t="shared" si="24"/>
        <v>0</v>
      </c>
      <c r="CL73" s="170">
        <f t="shared" si="8"/>
        <v>0</v>
      </c>
      <c r="CM73" s="155"/>
      <c r="CN73" s="170">
        <f t="shared" si="9"/>
        <v>0</v>
      </c>
      <c r="CO73" s="155"/>
      <c r="CP73" s="160">
        <f t="shared" si="10"/>
        <v>38604</v>
      </c>
      <c r="CQ73" s="153">
        <f t="shared" si="11"/>
        <v>38604</v>
      </c>
      <c r="CR73" s="153">
        <f t="shared" si="25"/>
        <v>0</v>
      </c>
      <c r="CS73" s="169"/>
      <c r="CT73" s="170">
        <f t="shared" si="26"/>
        <v>0</v>
      </c>
      <c r="CU73" s="155"/>
      <c r="CV73" s="171"/>
      <c r="CW73" s="172"/>
      <c r="CX73" s="172"/>
      <c r="CY73" s="172"/>
      <c r="CZ73" s="169"/>
      <c r="DA73" s="173"/>
      <c r="DB73" s="174"/>
      <c r="DC73" s="174">
        <f t="shared" si="12"/>
        <v>-64</v>
      </c>
      <c r="DD73" s="173"/>
      <c r="DE73" s="173"/>
      <c r="DF73" s="173"/>
      <c r="DG73" s="173"/>
      <c r="DH73" s="175"/>
      <c r="DI73" s="173"/>
      <c r="DJ73" s="173"/>
      <c r="DK73" s="173"/>
      <c r="DL73" s="173"/>
      <c r="DM73" s="173"/>
    </row>
    <row r="74" spans="1:117" s="39" customFormat="1" ht="12" x14ac:dyDescent="0.2">
      <c r="A74" s="149">
        <v>65</v>
      </c>
      <c r="B74" s="150">
        <v>65</v>
      </c>
      <c r="C74" s="151" t="s">
        <v>158</v>
      </c>
      <c r="D74" s="152">
        <f t="shared" si="13"/>
        <v>7.5174825174825166</v>
      </c>
      <c r="E74" s="153">
        <f t="shared" si="14"/>
        <v>148122</v>
      </c>
      <c r="F74" s="153">
        <f t="shared" si="14"/>
        <v>0</v>
      </c>
      <c r="G74" s="153">
        <f t="shared" si="14"/>
        <v>7046</v>
      </c>
      <c r="H74" s="154">
        <f t="shared" si="15"/>
        <v>155168</v>
      </c>
      <c r="I74" s="155"/>
      <c r="J74" s="156">
        <f t="shared" si="16"/>
        <v>7046</v>
      </c>
      <c r="K74" s="157">
        <f t="shared" si="17"/>
        <v>33313.20578033835</v>
      </c>
      <c r="L74" s="158">
        <f t="shared" ref="L74:L137" si="27">SUM(J74:K74)</f>
        <v>40359.20578033835</v>
      </c>
      <c r="M74" s="155"/>
      <c r="N74" s="159">
        <f t="shared" ref="N74:N137" si="28">H74-L74</f>
        <v>114808.79421966165</v>
      </c>
      <c r="O74" s="155"/>
      <c r="P74" s="160">
        <f t="shared" ref="P74:P137" si="29">AJ74+AN74+CF74+CJ74</f>
        <v>7046</v>
      </c>
      <c r="Q74" s="153">
        <f t="shared" ref="Q74:Q137" si="30">AO74+CK74</f>
        <v>0</v>
      </c>
      <c r="R74" s="153">
        <f t="shared" ref="R74:R137" si="31">AN74+CJ74</f>
        <v>0</v>
      </c>
      <c r="S74" s="153">
        <f t="shared" ref="S74:S137" si="32">K74</f>
        <v>33313.20578033835</v>
      </c>
      <c r="T74" s="154">
        <f t="shared" ref="T74:T137" si="33">SUM(P74:S74)-(R74*2)</f>
        <v>40359.20578033835</v>
      </c>
      <c r="U74" s="155"/>
      <c r="V74" s="159">
        <f t="shared" ref="V74:V137" si="34">AJ74+AO74+BM74+CF74+CK74</f>
        <v>66967.8</v>
      </c>
      <c r="Y74" s="161">
        <v>65</v>
      </c>
      <c r="Z74" s="162">
        <v>7.5174825174825166</v>
      </c>
      <c r="AA74" s="162">
        <v>0</v>
      </c>
      <c r="AB74" s="162"/>
      <c r="AC74" s="162"/>
      <c r="AD74" s="162">
        <v>0</v>
      </c>
      <c r="AE74" s="163">
        <v>148122</v>
      </c>
      <c r="AF74" s="163">
        <v>0</v>
      </c>
      <c r="AG74" s="163">
        <v>0</v>
      </c>
      <c r="AH74" s="163">
        <v>148122</v>
      </c>
      <c r="AI74" s="163">
        <v>0</v>
      </c>
      <c r="AJ74" s="163">
        <v>7046</v>
      </c>
      <c r="AK74" s="163">
        <v>155168</v>
      </c>
      <c r="AL74" s="163">
        <v>0</v>
      </c>
      <c r="AM74" s="163">
        <v>0</v>
      </c>
      <c r="AN74" s="163">
        <v>0</v>
      </c>
      <c r="AO74" s="163">
        <v>0</v>
      </c>
      <c r="AP74" s="164">
        <v>155168</v>
      </c>
      <c r="AR74" s="161">
        <v>65</v>
      </c>
      <c r="AS74" s="162">
        <v>0</v>
      </c>
      <c r="AT74" s="163">
        <v>0</v>
      </c>
      <c r="AU74" s="163">
        <v>0</v>
      </c>
      <c r="AV74" s="163">
        <v>0</v>
      </c>
      <c r="AW74" s="164">
        <v>0</v>
      </c>
      <c r="BA74" s="161">
        <v>65</v>
      </c>
      <c r="BB74" s="150">
        <v>65</v>
      </c>
      <c r="BC74" s="151" t="s">
        <v>158</v>
      </c>
      <c r="BD74" s="165">
        <f t="shared" si="18"/>
        <v>148122</v>
      </c>
      <c r="BE74" s="166">
        <v>114891</v>
      </c>
      <c r="BF74" s="155">
        <f t="shared" si="19"/>
        <v>33231</v>
      </c>
      <c r="BG74" s="155">
        <v>354</v>
      </c>
      <c r="BH74" s="155">
        <v>26336.800000000003</v>
      </c>
      <c r="BI74" s="155"/>
      <c r="BJ74" s="155"/>
      <c r="BK74" s="155"/>
      <c r="BL74" s="155">
        <f t="shared" si="20"/>
        <v>0</v>
      </c>
      <c r="BM74" s="166">
        <f t="shared" si="21"/>
        <v>59921.8</v>
      </c>
      <c r="BN74" s="168">
        <f t="shared" si="22"/>
        <v>33313.20578033835</v>
      </c>
      <c r="BZ74" s="155"/>
      <c r="CA74" s="161">
        <v>65</v>
      </c>
      <c r="CB74" s="151" t="s">
        <v>158</v>
      </c>
      <c r="CC74" s="153"/>
      <c r="CD74" s="153"/>
      <c r="CE74" s="153"/>
      <c r="CF74" s="153"/>
      <c r="CG74" s="169">
        <f t="shared" si="23"/>
        <v>0</v>
      </c>
      <c r="CH74" s="153"/>
      <c r="CI74" s="153"/>
      <c r="CJ74" s="153"/>
      <c r="CK74" s="169">
        <f t="shared" si="24"/>
        <v>0</v>
      </c>
      <c r="CL74" s="170">
        <f t="shared" ref="CL74:CL137" si="35">CK74+CG74</f>
        <v>0</v>
      </c>
      <c r="CM74" s="155"/>
      <c r="CN74" s="170">
        <f t="shared" ref="CN74:CN137" si="36">CJ74+CF74</f>
        <v>0</v>
      </c>
      <c r="CO74" s="155"/>
      <c r="CP74" s="160">
        <f t="shared" ref="CP74:CP137" si="37">BF74</f>
        <v>33231</v>
      </c>
      <c r="CQ74" s="153">
        <f t="shared" ref="CQ74:CQ137" si="38">IF(BE74&lt;0,AH74,IF((AH74-BE74)&gt;0,AH74-BE74,0))</f>
        <v>33231</v>
      </c>
      <c r="CR74" s="153">
        <f t="shared" si="25"/>
        <v>0</v>
      </c>
      <c r="CS74" s="169"/>
      <c r="CT74" s="170">
        <f t="shared" si="26"/>
        <v>0</v>
      </c>
      <c r="CU74" s="155"/>
      <c r="CV74" s="171"/>
      <c r="CW74" s="172"/>
      <c r="CX74" s="172"/>
      <c r="CY74" s="172"/>
      <c r="CZ74" s="169"/>
      <c r="DA74" s="173"/>
      <c r="DB74" s="174"/>
      <c r="DC74" s="174">
        <f t="shared" ref="DC74:DC137" si="39">DE74-A74</f>
        <v>-65</v>
      </c>
      <c r="DD74" s="173"/>
      <c r="DE74" s="173"/>
      <c r="DF74" s="173"/>
      <c r="DG74" s="173"/>
      <c r="DH74" s="175"/>
      <c r="DI74" s="173"/>
      <c r="DJ74" s="173"/>
      <c r="DK74" s="173"/>
      <c r="DL74" s="173"/>
      <c r="DM74" s="173"/>
    </row>
    <row r="75" spans="1:117" s="39" customFormat="1" ht="12" x14ac:dyDescent="0.2">
      <c r="A75" s="149">
        <v>66</v>
      </c>
      <c r="B75" s="150">
        <v>66</v>
      </c>
      <c r="C75" s="151" t="s">
        <v>159</v>
      </c>
      <c r="D75" s="152">
        <f t="shared" ref="D75:D138" si="40">Z75</f>
        <v>0</v>
      </c>
      <c r="E75" s="153">
        <f t="shared" ref="E75:G138" si="41">AH75+CD75</f>
        <v>0</v>
      </c>
      <c r="F75" s="153">
        <f t="shared" si="41"/>
        <v>0</v>
      </c>
      <c r="G75" s="153">
        <f t="shared" si="41"/>
        <v>0</v>
      </c>
      <c r="H75" s="154">
        <f t="shared" ref="H75:H138" si="42">SUM(E75:G75)</f>
        <v>0</v>
      </c>
      <c r="I75" s="155"/>
      <c r="J75" s="156">
        <f t="shared" ref="J75:J138" si="43">G75</f>
        <v>0</v>
      </c>
      <c r="K75" s="157">
        <f t="shared" ref="K75:K138" si="44">IF(BN75="",BM75,BN75)</f>
        <v>0</v>
      </c>
      <c r="L75" s="158">
        <f t="shared" si="27"/>
        <v>0</v>
      </c>
      <c r="M75" s="155"/>
      <c r="N75" s="159">
        <f t="shared" si="28"/>
        <v>0</v>
      </c>
      <c r="O75" s="155"/>
      <c r="P75" s="160">
        <f t="shared" si="29"/>
        <v>0</v>
      </c>
      <c r="Q75" s="153">
        <f t="shared" si="30"/>
        <v>0</v>
      </c>
      <c r="R75" s="153">
        <f t="shared" si="31"/>
        <v>0</v>
      </c>
      <c r="S75" s="153">
        <f t="shared" si="32"/>
        <v>0</v>
      </c>
      <c r="T75" s="154">
        <f t="shared" si="33"/>
        <v>0</v>
      </c>
      <c r="U75" s="155"/>
      <c r="V75" s="159">
        <f t="shared" si="34"/>
        <v>0</v>
      </c>
      <c r="Y75" s="161">
        <v>66</v>
      </c>
      <c r="Z75" s="162"/>
      <c r="AA75" s="162"/>
      <c r="AB75" s="162"/>
      <c r="AC75" s="162"/>
      <c r="AD75" s="162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4"/>
      <c r="AR75" s="161">
        <v>66</v>
      </c>
      <c r="AS75" s="162">
        <v>0</v>
      </c>
      <c r="AT75" s="163">
        <v>0</v>
      </c>
      <c r="AU75" s="163">
        <v>0</v>
      </c>
      <c r="AV75" s="163">
        <v>0</v>
      </c>
      <c r="AW75" s="164">
        <v>0</v>
      </c>
      <c r="BA75" s="161">
        <v>66</v>
      </c>
      <c r="BB75" s="150">
        <v>66</v>
      </c>
      <c r="BC75" s="151" t="s">
        <v>159</v>
      </c>
      <c r="BD75" s="165">
        <f t="shared" ref="BD75:BD138" si="45">AH75+CD75</f>
        <v>0</v>
      </c>
      <c r="BE75" s="166">
        <v>0</v>
      </c>
      <c r="BF75" s="155">
        <f t="shared" ref="BF75:BF138" si="46">IF(BE75&lt;0,BD75,IF(BD75-BE75&gt;0,BD75-BE75,0))</f>
        <v>0</v>
      </c>
      <c r="BG75" s="155">
        <v>0</v>
      </c>
      <c r="BH75" s="155">
        <v>0</v>
      </c>
      <c r="BI75" s="155"/>
      <c r="BJ75" s="155"/>
      <c r="BK75" s="155"/>
      <c r="BL75" s="155">
        <f t="shared" ref="BL75:BL138" si="47">CT75</f>
        <v>0</v>
      </c>
      <c r="BM75" s="166">
        <f t="shared" ref="BM75:BM138" si="48">SUM(BF75:BK75)+BL75</f>
        <v>0</v>
      </c>
      <c r="BN75" s="168">
        <f t="shared" ref="BN75:BN138" si="49">(BF75+BL75)*BF$5+BG75*BG$5+BH75*BH$5</f>
        <v>0</v>
      </c>
      <c r="BZ75" s="155"/>
      <c r="CA75" s="161">
        <v>66</v>
      </c>
      <c r="CB75" s="151" t="s">
        <v>159</v>
      </c>
      <c r="CC75" s="153"/>
      <c r="CD75" s="153"/>
      <c r="CE75" s="153"/>
      <c r="CF75" s="153"/>
      <c r="CG75" s="169">
        <f t="shared" ref="CG75:CG138" si="50">SUM(CD75:CF75)</f>
        <v>0</v>
      </c>
      <c r="CH75" s="153"/>
      <c r="CI75" s="153"/>
      <c r="CJ75" s="153"/>
      <c r="CK75" s="169">
        <f t="shared" ref="CK75:CK138" si="51">SUM(CH75:CJ75)</f>
        <v>0</v>
      </c>
      <c r="CL75" s="170">
        <f t="shared" si="35"/>
        <v>0</v>
      </c>
      <c r="CM75" s="155"/>
      <c r="CN75" s="170">
        <f t="shared" si="36"/>
        <v>0</v>
      </c>
      <c r="CO75" s="155"/>
      <c r="CP75" s="160">
        <f t="shared" si="37"/>
        <v>0</v>
      </c>
      <c r="CQ75" s="153">
        <f t="shared" si="38"/>
        <v>0</v>
      </c>
      <c r="CR75" s="153">
        <f t="shared" ref="CR75:CR138" si="52">CP75-CQ75</f>
        <v>0</v>
      </c>
      <c r="CS75" s="169"/>
      <c r="CT75" s="170">
        <f t="shared" ref="CT75:CT138" si="53">IF(AND(CR75&lt;0,CS75&lt;0),      IF(CR75&lt;CS75,    0,   CS75-CR75),    IF(AND(CR75&gt;0,CS75&gt;0),     IF(OR(CS75&gt;CR75,CS75=CR75    ),      CS75-CR75,    0), CS75))</f>
        <v>0</v>
      </c>
      <c r="CU75" s="155"/>
      <c r="CV75" s="171"/>
      <c r="CW75" s="172"/>
      <c r="CX75" s="172"/>
      <c r="CY75" s="172"/>
      <c r="CZ75" s="169"/>
      <c r="DA75" s="173"/>
      <c r="DB75" s="174"/>
      <c r="DC75" s="174">
        <f t="shared" si="39"/>
        <v>-66</v>
      </c>
      <c r="DD75" s="173"/>
      <c r="DE75" s="173"/>
      <c r="DF75" s="173"/>
      <c r="DG75" s="173"/>
      <c r="DH75" s="175"/>
      <c r="DI75" s="173"/>
      <c r="DJ75" s="173"/>
      <c r="DK75" s="173"/>
      <c r="DL75" s="173"/>
      <c r="DM75" s="173"/>
    </row>
    <row r="76" spans="1:117" s="39" customFormat="1" ht="12" x14ac:dyDescent="0.2">
      <c r="A76" s="149">
        <v>67</v>
      </c>
      <c r="B76" s="150">
        <v>67</v>
      </c>
      <c r="C76" s="151" t="s">
        <v>160</v>
      </c>
      <c r="D76" s="152">
        <f t="shared" si="40"/>
        <v>2.0492233417296388</v>
      </c>
      <c r="E76" s="153">
        <f t="shared" si="41"/>
        <v>35780</v>
      </c>
      <c r="F76" s="153">
        <f t="shared" si="41"/>
        <v>0</v>
      </c>
      <c r="G76" s="153">
        <f t="shared" si="41"/>
        <v>1920</v>
      </c>
      <c r="H76" s="154">
        <f t="shared" si="42"/>
        <v>37700</v>
      </c>
      <c r="I76" s="155"/>
      <c r="J76" s="156">
        <f t="shared" si="43"/>
        <v>1920</v>
      </c>
      <c r="K76" s="157">
        <f t="shared" si="44"/>
        <v>1998</v>
      </c>
      <c r="L76" s="158">
        <f t="shared" si="27"/>
        <v>3918</v>
      </c>
      <c r="M76" s="155"/>
      <c r="N76" s="159">
        <f t="shared" si="28"/>
        <v>33782</v>
      </c>
      <c r="O76" s="155"/>
      <c r="P76" s="160">
        <f t="shared" si="29"/>
        <v>1920</v>
      </c>
      <c r="Q76" s="153">
        <f t="shared" si="30"/>
        <v>0</v>
      </c>
      <c r="R76" s="153">
        <f t="shared" si="31"/>
        <v>0</v>
      </c>
      <c r="S76" s="153">
        <f t="shared" si="32"/>
        <v>1998</v>
      </c>
      <c r="T76" s="154">
        <f t="shared" si="33"/>
        <v>3918</v>
      </c>
      <c r="U76" s="155"/>
      <c r="V76" s="159">
        <f t="shared" si="34"/>
        <v>11728.8</v>
      </c>
      <c r="Y76" s="161">
        <v>67</v>
      </c>
      <c r="Z76" s="162">
        <v>2.0492233417296388</v>
      </c>
      <c r="AA76" s="162">
        <v>0</v>
      </c>
      <c r="AB76" s="162"/>
      <c r="AC76" s="162"/>
      <c r="AD76" s="162">
        <v>0</v>
      </c>
      <c r="AE76" s="163">
        <v>35780</v>
      </c>
      <c r="AF76" s="163">
        <v>0</v>
      </c>
      <c r="AG76" s="163">
        <v>0</v>
      </c>
      <c r="AH76" s="163">
        <v>35780</v>
      </c>
      <c r="AI76" s="163">
        <v>0</v>
      </c>
      <c r="AJ76" s="163">
        <v>1920</v>
      </c>
      <c r="AK76" s="163">
        <v>37700</v>
      </c>
      <c r="AL76" s="163">
        <v>0</v>
      </c>
      <c r="AM76" s="163">
        <v>0</v>
      </c>
      <c r="AN76" s="163">
        <v>0</v>
      </c>
      <c r="AO76" s="163">
        <v>0</v>
      </c>
      <c r="AP76" s="164">
        <v>37700</v>
      </c>
      <c r="AR76" s="161">
        <v>67</v>
      </c>
      <c r="AS76" s="162">
        <v>0</v>
      </c>
      <c r="AT76" s="163">
        <v>0</v>
      </c>
      <c r="AU76" s="163">
        <v>0</v>
      </c>
      <c r="AV76" s="163">
        <v>0</v>
      </c>
      <c r="AW76" s="164">
        <v>0</v>
      </c>
      <c r="BA76" s="161">
        <v>67</v>
      </c>
      <c r="BB76" s="150">
        <v>67</v>
      </c>
      <c r="BC76" s="151" t="s">
        <v>160</v>
      </c>
      <c r="BD76" s="165">
        <f t="shared" si="45"/>
        <v>35780</v>
      </c>
      <c r="BE76" s="166">
        <v>33782</v>
      </c>
      <c r="BF76" s="155">
        <f t="shared" si="46"/>
        <v>1998</v>
      </c>
      <c r="BG76" s="155">
        <v>0</v>
      </c>
      <c r="BH76" s="155">
        <v>7810.8</v>
      </c>
      <c r="BI76" s="155"/>
      <c r="BJ76" s="155"/>
      <c r="BK76" s="155"/>
      <c r="BL76" s="155">
        <f t="shared" si="47"/>
        <v>0</v>
      </c>
      <c r="BM76" s="166">
        <f t="shared" si="48"/>
        <v>9808.7999999999993</v>
      </c>
      <c r="BN76" s="168">
        <f t="shared" si="49"/>
        <v>1998</v>
      </c>
      <c r="BZ76" s="155"/>
      <c r="CA76" s="161">
        <v>67</v>
      </c>
      <c r="CB76" s="151" t="s">
        <v>160</v>
      </c>
      <c r="CC76" s="153"/>
      <c r="CD76" s="153"/>
      <c r="CE76" s="153"/>
      <c r="CF76" s="153"/>
      <c r="CG76" s="169">
        <f t="shared" si="50"/>
        <v>0</v>
      </c>
      <c r="CH76" s="153"/>
      <c r="CI76" s="153"/>
      <c r="CJ76" s="153"/>
      <c r="CK76" s="169">
        <f t="shared" si="51"/>
        <v>0</v>
      </c>
      <c r="CL76" s="170">
        <f t="shared" si="35"/>
        <v>0</v>
      </c>
      <c r="CM76" s="155"/>
      <c r="CN76" s="170">
        <f t="shared" si="36"/>
        <v>0</v>
      </c>
      <c r="CO76" s="155"/>
      <c r="CP76" s="160">
        <f t="shared" si="37"/>
        <v>1998</v>
      </c>
      <c r="CQ76" s="153">
        <f t="shared" si="38"/>
        <v>1998</v>
      </c>
      <c r="CR76" s="153">
        <f t="shared" si="52"/>
        <v>0</v>
      </c>
      <c r="CS76" s="169"/>
      <c r="CT76" s="170">
        <f t="shared" si="53"/>
        <v>0</v>
      </c>
      <c r="CU76" s="155"/>
      <c r="CV76" s="171"/>
      <c r="CW76" s="172"/>
      <c r="CX76" s="172"/>
      <c r="CY76" s="172"/>
      <c r="CZ76" s="169"/>
      <c r="DA76" s="173"/>
      <c r="DB76" s="174"/>
      <c r="DC76" s="174">
        <f t="shared" si="39"/>
        <v>-67</v>
      </c>
      <c r="DD76" s="173"/>
      <c r="DE76" s="173"/>
      <c r="DF76" s="173"/>
      <c r="DG76" s="173"/>
      <c r="DH76" s="175"/>
      <c r="DI76" s="173"/>
      <c r="DJ76" s="173"/>
      <c r="DK76" s="173"/>
      <c r="DL76" s="173"/>
      <c r="DM76" s="173"/>
    </row>
    <row r="77" spans="1:117" s="39" customFormat="1" ht="12" x14ac:dyDescent="0.2">
      <c r="A77" s="149">
        <v>68</v>
      </c>
      <c r="B77" s="150">
        <v>68</v>
      </c>
      <c r="C77" s="151" t="s">
        <v>161</v>
      </c>
      <c r="D77" s="152">
        <f t="shared" si="40"/>
        <v>0</v>
      </c>
      <c r="E77" s="153">
        <f t="shared" si="41"/>
        <v>0</v>
      </c>
      <c r="F77" s="153">
        <f t="shared" si="41"/>
        <v>0</v>
      </c>
      <c r="G77" s="153">
        <f t="shared" si="41"/>
        <v>0</v>
      </c>
      <c r="H77" s="154">
        <f t="shared" si="42"/>
        <v>0</v>
      </c>
      <c r="I77" s="155"/>
      <c r="J77" s="156">
        <f t="shared" si="43"/>
        <v>0</v>
      </c>
      <c r="K77" s="157">
        <f t="shared" si="44"/>
        <v>0</v>
      </c>
      <c r="L77" s="158">
        <f t="shared" si="27"/>
        <v>0</v>
      </c>
      <c r="M77" s="155"/>
      <c r="N77" s="159">
        <f t="shared" si="28"/>
        <v>0</v>
      </c>
      <c r="O77" s="155"/>
      <c r="P77" s="160">
        <f t="shared" si="29"/>
        <v>0</v>
      </c>
      <c r="Q77" s="153">
        <f t="shared" si="30"/>
        <v>0</v>
      </c>
      <c r="R77" s="153">
        <f t="shared" si="31"/>
        <v>0</v>
      </c>
      <c r="S77" s="153">
        <f t="shared" si="32"/>
        <v>0</v>
      </c>
      <c r="T77" s="154">
        <f t="shared" si="33"/>
        <v>0</v>
      </c>
      <c r="U77" s="155"/>
      <c r="V77" s="159">
        <f t="shared" si="34"/>
        <v>0</v>
      </c>
      <c r="Y77" s="161">
        <v>68</v>
      </c>
      <c r="Z77" s="162"/>
      <c r="AA77" s="162"/>
      <c r="AB77" s="162"/>
      <c r="AC77" s="162"/>
      <c r="AD77" s="162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4"/>
      <c r="AR77" s="161">
        <v>68</v>
      </c>
      <c r="AS77" s="162">
        <v>0</v>
      </c>
      <c r="AT77" s="163">
        <v>0</v>
      </c>
      <c r="AU77" s="163">
        <v>0</v>
      </c>
      <c r="AV77" s="163">
        <v>0</v>
      </c>
      <c r="AW77" s="164">
        <v>0</v>
      </c>
      <c r="BA77" s="161">
        <v>68</v>
      </c>
      <c r="BB77" s="150">
        <v>68</v>
      </c>
      <c r="BC77" s="151" t="s">
        <v>161</v>
      </c>
      <c r="BD77" s="165">
        <f t="shared" si="45"/>
        <v>0</v>
      </c>
      <c r="BE77" s="166">
        <v>0</v>
      </c>
      <c r="BF77" s="155">
        <f t="shared" si="46"/>
        <v>0</v>
      </c>
      <c r="BG77" s="155">
        <v>0</v>
      </c>
      <c r="BH77" s="155">
        <v>0</v>
      </c>
      <c r="BI77" s="155"/>
      <c r="BJ77" s="155"/>
      <c r="BK77" s="155"/>
      <c r="BL77" s="155">
        <f t="shared" si="47"/>
        <v>0</v>
      </c>
      <c r="BM77" s="166">
        <f t="shared" si="48"/>
        <v>0</v>
      </c>
      <c r="BN77" s="168">
        <f t="shared" si="49"/>
        <v>0</v>
      </c>
      <c r="BZ77" s="155"/>
      <c r="CA77" s="161">
        <v>68</v>
      </c>
      <c r="CB77" s="151" t="s">
        <v>161</v>
      </c>
      <c r="CC77" s="153"/>
      <c r="CD77" s="153"/>
      <c r="CE77" s="153"/>
      <c r="CF77" s="153"/>
      <c r="CG77" s="169">
        <f t="shared" si="50"/>
        <v>0</v>
      </c>
      <c r="CH77" s="153"/>
      <c r="CI77" s="153"/>
      <c r="CJ77" s="153"/>
      <c r="CK77" s="169">
        <f t="shared" si="51"/>
        <v>0</v>
      </c>
      <c r="CL77" s="170">
        <f t="shared" si="35"/>
        <v>0</v>
      </c>
      <c r="CM77" s="155"/>
      <c r="CN77" s="170">
        <f t="shared" si="36"/>
        <v>0</v>
      </c>
      <c r="CO77" s="155"/>
      <c r="CP77" s="160">
        <f t="shared" si="37"/>
        <v>0</v>
      </c>
      <c r="CQ77" s="153">
        <f t="shared" si="38"/>
        <v>0</v>
      </c>
      <c r="CR77" s="153">
        <f t="shared" si="52"/>
        <v>0</v>
      </c>
      <c r="CS77" s="169"/>
      <c r="CT77" s="170">
        <f t="shared" si="53"/>
        <v>0</v>
      </c>
      <c r="CU77" s="155"/>
      <c r="CV77" s="171"/>
      <c r="CW77" s="172"/>
      <c r="CX77" s="172"/>
      <c r="CY77" s="172"/>
      <c r="CZ77" s="169"/>
      <c r="DA77" s="173"/>
      <c r="DB77" s="174"/>
      <c r="DC77" s="174">
        <f t="shared" si="39"/>
        <v>-68</v>
      </c>
      <c r="DD77" s="173"/>
      <c r="DE77" s="173"/>
      <c r="DF77" s="173"/>
      <c r="DG77" s="173"/>
      <c r="DH77" s="175"/>
      <c r="DI77" s="173"/>
      <c r="DJ77" s="173"/>
      <c r="DK77" s="173"/>
      <c r="DL77" s="173"/>
      <c r="DM77" s="173"/>
    </row>
    <row r="78" spans="1:117" s="39" customFormat="1" ht="12" x14ac:dyDescent="0.2">
      <c r="A78" s="149">
        <v>69</v>
      </c>
      <c r="B78" s="150">
        <v>69</v>
      </c>
      <c r="C78" s="151" t="s">
        <v>162</v>
      </c>
      <c r="D78" s="152">
        <f t="shared" si="40"/>
        <v>0</v>
      </c>
      <c r="E78" s="153">
        <f t="shared" si="41"/>
        <v>0</v>
      </c>
      <c r="F78" s="153">
        <f t="shared" si="41"/>
        <v>0</v>
      </c>
      <c r="G78" s="153">
        <f t="shared" si="41"/>
        <v>0</v>
      </c>
      <c r="H78" s="154">
        <f t="shared" si="42"/>
        <v>0</v>
      </c>
      <c r="I78" s="155"/>
      <c r="J78" s="156">
        <f t="shared" si="43"/>
        <v>0</v>
      </c>
      <c r="K78" s="157">
        <f t="shared" si="44"/>
        <v>0</v>
      </c>
      <c r="L78" s="158">
        <f t="shared" si="27"/>
        <v>0</v>
      </c>
      <c r="M78" s="155"/>
      <c r="N78" s="159">
        <f t="shared" si="28"/>
        <v>0</v>
      </c>
      <c r="O78" s="155"/>
      <c r="P78" s="160">
        <f t="shared" si="29"/>
        <v>0</v>
      </c>
      <c r="Q78" s="153">
        <f t="shared" si="30"/>
        <v>0</v>
      </c>
      <c r="R78" s="153">
        <f t="shared" si="31"/>
        <v>0</v>
      </c>
      <c r="S78" s="153">
        <f t="shared" si="32"/>
        <v>0</v>
      </c>
      <c r="T78" s="154">
        <f t="shared" si="33"/>
        <v>0</v>
      </c>
      <c r="U78" s="155"/>
      <c r="V78" s="159">
        <f t="shared" si="34"/>
        <v>0</v>
      </c>
      <c r="Y78" s="161">
        <v>69</v>
      </c>
      <c r="Z78" s="162"/>
      <c r="AA78" s="162"/>
      <c r="AB78" s="162"/>
      <c r="AC78" s="162"/>
      <c r="AD78" s="162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4"/>
      <c r="AR78" s="161">
        <v>69</v>
      </c>
      <c r="AS78" s="162">
        <v>0</v>
      </c>
      <c r="AT78" s="163">
        <v>0</v>
      </c>
      <c r="AU78" s="163">
        <v>0</v>
      </c>
      <c r="AV78" s="163">
        <v>0</v>
      </c>
      <c r="AW78" s="164">
        <v>0</v>
      </c>
      <c r="BA78" s="161">
        <v>69</v>
      </c>
      <c r="BB78" s="150">
        <v>69</v>
      </c>
      <c r="BC78" s="151" t="s">
        <v>162</v>
      </c>
      <c r="BD78" s="165">
        <f t="shared" si="45"/>
        <v>0</v>
      </c>
      <c r="BE78" s="166">
        <v>0</v>
      </c>
      <c r="BF78" s="155">
        <f t="shared" si="46"/>
        <v>0</v>
      </c>
      <c r="BG78" s="155">
        <v>0</v>
      </c>
      <c r="BH78" s="155">
        <v>0</v>
      </c>
      <c r="BI78" s="155"/>
      <c r="BJ78" s="155"/>
      <c r="BK78" s="155"/>
      <c r="BL78" s="155">
        <f t="shared" si="47"/>
        <v>0</v>
      </c>
      <c r="BM78" s="166">
        <f t="shared" si="48"/>
        <v>0</v>
      </c>
      <c r="BN78" s="168">
        <f t="shared" si="49"/>
        <v>0</v>
      </c>
      <c r="BZ78" s="155"/>
      <c r="CA78" s="161">
        <v>69</v>
      </c>
      <c r="CB78" s="151" t="s">
        <v>162</v>
      </c>
      <c r="CC78" s="153"/>
      <c r="CD78" s="153"/>
      <c r="CE78" s="153"/>
      <c r="CF78" s="153"/>
      <c r="CG78" s="169">
        <f t="shared" si="50"/>
        <v>0</v>
      </c>
      <c r="CH78" s="153"/>
      <c r="CI78" s="153"/>
      <c r="CJ78" s="153"/>
      <c r="CK78" s="169">
        <f t="shared" si="51"/>
        <v>0</v>
      </c>
      <c r="CL78" s="170">
        <f t="shared" si="35"/>
        <v>0</v>
      </c>
      <c r="CM78" s="155"/>
      <c r="CN78" s="170">
        <f t="shared" si="36"/>
        <v>0</v>
      </c>
      <c r="CO78" s="155"/>
      <c r="CP78" s="160">
        <f t="shared" si="37"/>
        <v>0</v>
      </c>
      <c r="CQ78" s="153">
        <f t="shared" si="38"/>
        <v>0</v>
      </c>
      <c r="CR78" s="153">
        <f t="shared" si="52"/>
        <v>0</v>
      </c>
      <c r="CS78" s="169"/>
      <c r="CT78" s="170">
        <f t="shared" si="53"/>
        <v>0</v>
      </c>
      <c r="CU78" s="155"/>
      <c r="CV78" s="171"/>
      <c r="CW78" s="172"/>
      <c r="CX78" s="172"/>
      <c r="CY78" s="172"/>
      <c r="CZ78" s="169"/>
      <c r="DA78" s="173"/>
      <c r="DB78" s="174"/>
      <c r="DC78" s="174">
        <f t="shared" si="39"/>
        <v>-69</v>
      </c>
      <c r="DD78" s="173"/>
      <c r="DE78" s="173"/>
      <c r="DF78" s="173"/>
      <c r="DG78" s="173"/>
      <c r="DH78" s="175"/>
      <c r="DI78" s="173"/>
      <c r="DJ78" s="173"/>
      <c r="DK78" s="173"/>
      <c r="DL78" s="173"/>
      <c r="DM78" s="173"/>
    </row>
    <row r="79" spans="1:117" s="39" customFormat="1" ht="12" x14ac:dyDescent="0.2">
      <c r="A79" s="149">
        <v>70</v>
      </c>
      <c r="B79" s="150">
        <v>70</v>
      </c>
      <c r="C79" s="151" t="s">
        <v>163</v>
      </c>
      <c r="D79" s="152">
        <f t="shared" si="40"/>
        <v>0</v>
      </c>
      <c r="E79" s="153">
        <f t="shared" si="41"/>
        <v>0</v>
      </c>
      <c r="F79" s="153">
        <f t="shared" si="41"/>
        <v>0</v>
      </c>
      <c r="G79" s="153">
        <f t="shared" si="41"/>
        <v>0</v>
      </c>
      <c r="H79" s="154">
        <f t="shared" si="42"/>
        <v>0</v>
      </c>
      <c r="I79" s="155"/>
      <c r="J79" s="156">
        <f t="shared" si="43"/>
        <v>0</v>
      </c>
      <c r="K79" s="157">
        <f t="shared" si="44"/>
        <v>0</v>
      </c>
      <c r="L79" s="158">
        <f t="shared" si="27"/>
        <v>0</v>
      </c>
      <c r="M79" s="155"/>
      <c r="N79" s="159">
        <f t="shared" si="28"/>
        <v>0</v>
      </c>
      <c r="O79" s="155"/>
      <c r="P79" s="160">
        <f t="shared" si="29"/>
        <v>0</v>
      </c>
      <c r="Q79" s="153">
        <f t="shared" si="30"/>
        <v>0</v>
      </c>
      <c r="R79" s="153">
        <f t="shared" si="31"/>
        <v>0</v>
      </c>
      <c r="S79" s="153">
        <f t="shared" si="32"/>
        <v>0</v>
      </c>
      <c r="T79" s="154">
        <f t="shared" si="33"/>
        <v>0</v>
      </c>
      <c r="U79" s="155"/>
      <c r="V79" s="159">
        <f t="shared" si="34"/>
        <v>0</v>
      </c>
      <c r="Y79" s="161">
        <v>70</v>
      </c>
      <c r="Z79" s="162"/>
      <c r="AA79" s="162"/>
      <c r="AB79" s="162"/>
      <c r="AC79" s="162"/>
      <c r="AD79" s="162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4"/>
      <c r="AR79" s="161">
        <v>70</v>
      </c>
      <c r="AS79" s="162">
        <v>0</v>
      </c>
      <c r="AT79" s="163">
        <v>0</v>
      </c>
      <c r="AU79" s="163">
        <v>0</v>
      </c>
      <c r="AV79" s="163">
        <v>0</v>
      </c>
      <c r="AW79" s="164">
        <v>0</v>
      </c>
      <c r="BA79" s="161">
        <v>70</v>
      </c>
      <c r="BB79" s="150">
        <v>70</v>
      </c>
      <c r="BC79" s="151" t="s">
        <v>163</v>
      </c>
      <c r="BD79" s="165">
        <f t="shared" si="45"/>
        <v>0</v>
      </c>
      <c r="BE79" s="166">
        <v>0</v>
      </c>
      <c r="BF79" s="155">
        <f t="shared" si="46"/>
        <v>0</v>
      </c>
      <c r="BG79" s="155">
        <v>0</v>
      </c>
      <c r="BH79" s="155">
        <v>0</v>
      </c>
      <c r="BI79" s="155"/>
      <c r="BJ79" s="155"/>
      <c r="BK79" s="155"/>
      <c r="BL79" s="155">
        <f t="shared" si="47"/>
        <v>0</v>
      </c>
      <c r="BM79" s="166">
        <f t="shared" si="48"/>
        <v>0</v>
      </c>
      <c r="BN79" s="168">
        <f t="shared" si="49"/>
        <v>0</v>
      </c>
      <c r="BZ79" s="155"/>
      <c r="CA79" s="161">
        <v>70</v>
      </c>
      <c r="CB79" s="151" t="s">
        <v>163</v>
      </c>
      <c r="CC79" s="153"/>
      <c r="CD79" s="153"/>
      <c r="CE79" s="153"/>
      <c r="CF79" s="153"/>
      <c r="CG79" s="169">
        <f t="shared" si="50"/>
        <v>0</v>
      </c>
      <c r="CH79" s="153"/>
      <c r="CI79" s="153"/>
      <c r="CJ79" s="153"/>
      <c r="CK79" s="169">
        <f t="shared" si="51"/>
        <v>0</v>
      </c>
      <c r="CL79" s="170">
        <f t="shared" si="35"/>
        <v>0</v>
      </c>
      <c r="CM79" s="155"/>
      <c r="CN79" s="170">
        <f t="shared" si="36"/>
        <v>0</v>
      </c>
      <c r="CO79" s="155"/>
      <c r="CP79" s="160">
        <f t="shared" si="37"/>
        <v>0</v>
      </c>
      <c r="CQ79" s="153">
        <f t="shared" si="38"/>
        <v>0</v>
      </c>
      <c r="CR79" s="153">
        <f t="shared" si="52"/>
        <v>0</v>
      </c>
      <c r="CS79" s="169"/>
      <c r="CT79" s="170">
        <f t="shared" si="53"/>
        <v>0</v>
      </c>
      <c r="CU79" s="155"/>
      <c r="CV79" s="171"/>
      <c r="CW79" s="172"/>
      <c r="CX79" s="172"/>
      <c r="CY79" s="172"/>
      <c r="CZ79" s="169"/>
      <c r="DA79" s="173"/>
      <c r="DB79" s="174"/>
      <c r="DC79" s="174">
        <f t="shared" si="39"/>
        <v>-70</v>
      </c>
      <c r="DD79" s="173"/>
      <c r="DE79" s="173"/>
      <c r="DF79" s="173"/>
      <c r="DG79" s="173"/>
      <c r="DH79" s="175"/>
      <c r="DI79" s="173"/>
      <c r="DJ79" s="173"/>
      <c r="DK79" s="173"/>
      <c r="DL79" s="173"/>
      <c r="DM79" s="173"/>
    </row>
    <row r="80" spans="1:117" s="39" customFormat="1" ht="12" x14ac:dyDescent="0.2">
      <c r="A80" s="149">
        <v>71</v>
      </c>
      <c r="B80" s="150">
        <v>71</v>
      </c>
      <c r="C80" s="151" t="s">
        <v>164</v>
      </c>
      <c r="D80" s="152">
        <f t="shared" si="40"/>
        <v>10.125786897842548</v>
      </c>
      <c r="E80" s="153">
        <f t="shared" si="41"/>
        <v>153756</v>
      </c>
      <c r="F80" s="153">
        <f t="shared" si="41"/>
        <v>0</v>
      </c>
      <c r="G80" s="153">
        <f t="shared" si="41"/>
        <v>9496</v>
      </c>
      <c r="H80" s="154">
        <f t="shared" si="42"/>
        <v>163252</v>
      </c>
      <c r="I80" s="155"/>
      <c r="J80" s="156">
        <f t="shared" si="43"/>
        <v>9496</v>
      </c>
      <c r="K80" s="157">
        <f t="shared" si="44"/>
        <v>2209.8028409598001</v>
      </c>
      <c r="L80" s="158">
        <f t="shared" si="27"/>
        <v>11705.802840959801</v>
      </c>
      <c r="M80" s="155"/>
      <c r="N80" s="159">
        <f t="shared" si="28"/>
        <v>151546.1971590402</v>
      </c>
      <c r="O80" s="155"/>
      <c r="P80" s="160">
        <f t="shared" si="29"/>
        <v>9496</v>
      </c>
      <c r="Q80" s="153">
        <f t="shared" si="30"/>
        <v>0</v>
      </c>
      <c r="R80" s="153">
        <f t="shared" si="31"/>
        <v>0</v>
      </c>
      <c r="S80" s="153">
        <f t="shared" si="32"/>
        <v>2209.8028409598001</v>
      </c>
      <c r="T80" s="154">
        <f t="shared" si="33"/>
        <v>11705.802840959801</v>
      </c>
      <c r="U80" s="155"/>
      <c r="V80" s="159">
        <f t="shared" si="34"/>
        <v>19012</v>
      </c>
      <c r="Y80" s="161">
        <v>71</v>
      </c>
      <c r="Z80" s="162">
        <v>10.125786897842548</v>
      </c>
      <c r="AA80" s="162">
        <v>0</v>
      </c>
      <c r="AB80" s="162"/>
      <c r="AC80" s="162"/>
      <c r="AD80" s="162">
        <v>0</v>
      </c>
      <c r="AE80" s="163">
        <v>153756</v>
      </c>
      <c r="AF80" s="163">
        <v>0</v>
      </c>
      <c r="AG80" s="163">
        <v>0</v>
      </c>
      <c r="AH80" s="163">
        <v>153756</v>
      </c>
      <c r="AI80" s="163">
        <v>0</v>
      </c>
      <c r="AJ80" s="163">
        <v>9496</v>
      </c>
      <c r="AK80" s="163">
        <v>163252</v>
      </c>
      <c r="AL80" s="163">
        <v>0</v>
      </c>
      <c r="AM80" s="163">
        <v>0</v>
      </c>
      <c r="AN80" s="163">
        <v>0</v>
      </c>
      <c r="AO80" s="163">
        <v>0</v>
      </c>
      <c r="AP80" s="164">
        <v>163252</v>
      </c>
      <c r="AR80" s="161">
        <v>71</v>
      </c>
      <c r="AS80" s="162">
        <v>0</v>
      </c>
      <c r="AT80" s="163">
        <v>0</v>
      </c>
      <c r="AU80" s="163">
        <v>0</v>
      </c>
      <c r="AV80" s="163">
        <v>0</v>
      </c>
      <c r="AW80" s="164">
        <v>0</v>
      </c>
      <c r="BA80" s="161">
        <v>71</v>
      </c>
      <c r="BB80" s="150">
        <v>71</v>
      </c>
      <c r="BC80" s="151" t="s">
        <v>164</v>
      </c>
      <c r="BD80" s="165">
        <f t="shared" si="45"/>
        <v>153756</v>
      </c>
      <c r="BE80" s="166">
        <v>154665</v>
      </c>
      <c r="BF80" s="155">
        <f t="shared" si="46"/>
        <v>0</v>
      </c>
      <c r="BG80" s="155">
        <v>9516</v>
      </c>
      <c r="BH80" s="155">
        <v>0</v>
      </c>
      <c r="BI80" s="155"/>
      <c r="BJ80" s="155"/>
      <c r="BK80" s="155"/>
      <c r="BL80" s="155">
        <f t="shared" si="47"/>
        <v>0</v>
      </c>
      <c r="BM80" s="166">
        <f t="shared" si="48"/>
        <v>9516</v>
      </c>
      <c r="BN80" s="168">
        <f t="shared" si="49"/>
        <v>2209.8028409598001</v>
      </c>
      <c r="BZ80" s="155"/>
      <c r="CA80" s="161">
        <v>71</v>
      </c>
      <c r="CB80" s="151" t="s">
        <v>164</v>
      </c>
      <c r="CC80" s="153"/>
      <c r="CD80" s="153"/>
      <c r="CE80" s="153"/>
      <c r="CF80" s="153"/>
      <c r="CG80" s="169">
        <f t="shared" si="50"/>
        <v>0</v>
      </c>
      <c r="CH80" s="153"/>
      <c r="CI80" s="153"/>
      <c r="CJ80" s="153"/>
      <c r="CK80" s="169">
        <f t="shared" si="51"/>
        <v>0</v>
      </c>
      <c r="CL80" s="170">
        <f t="shared" si="35"/>
        <v>0</v>
      </c>
      <c r="CM80" s="155"/>
      <c r="CN80" s="170">
        <f t="shared" si="36"/>
        <v>0</v>
      </c>
      <c r="CO80" s="155"/>
      <c r="CP80" s="160">
        <f t="shared" si="37"/>
        <v>0</v>
      </c>
      <c r="CQ80" s="153">
        <f t="shared" si="38"/>
        <v>0</v>
      </c>
      <c r="CR80" s="153">
        <f t="shared" si="52"/>
        <v>0</v>
      </c>
      <c r="CS80" s="169"/>
      <c r="CT80" s="170">
        <f t="shared" si="53"/>
        <v>0</v>
      </c>
      <c r="CU80" s="155"/>
      <c r="CV80" s="171"/>
      <c r="CW80" s="172"/>
      <c r="CX80" s="172"/>
      <c r="CY80" s="172"/>
      <c r="CZ80" s="169"/>
      <c r="DA80" s="173"/>
      <c r="DB80" s="174"/>
      <c r="DC80" s="174">
        <f t="shared" si="39"/>
        <v>-71</v>
      </c>
      <c r="DD80" s="173"/>
      <c r="DE80" s="173"/>
      <c r="DF80" s="173"/>
      <c r="DG80" s="173"/>
      <c r="DH80" s="175"/>
      <c r="DI80" s="173"/>
      <c r="DJ80" s="173"/>
      <c r="DK80" s="173"/>
      <c r="DL80" s="173"/>
      <c r="DM80" s="173"/>
    </row>
    <row r="81" spans="1:117" s="39" customFormat="1" ht="12" x14ac:dyDescent="0.2">
      <c r="A81" s="149">
        <v>72</v>
      </c>
      <c r="B81" s="150">
        <v>72</v>
      </c>
      <c r="C81" s="151" t="s">
        <v>165</v>
      </c>
      <c r="D81" s="152">
        <f t="shared" si="40"/>
        <v>11.707522438662176</v>
      </c>
      <c r="E81" s="153">
        <f t="shared" si="41"/>
        <v>180200</v>
      </c>
      <c r="F81" s="153">
        <f t="shared" si="41"/>
        <v>0</v>
      </c>
      <c r="G81" s="153">
        <f t="shared" si="41"/>
        <v>10981</v>
      </c>
      <c r="H81" s="154">
        <f t="shared" si="42"/>
        <v>191181</v>
      </c>
      <c r="I81" s="155"/>
      <c r="J81" s="156">
        <f t="shared" si="43"/>
        <v>10981</v>
      </c>
      <c r="K81" s="157">
        <f t="shared" si="44"/>
        <v>4113.1298399729531</v>
      </c>
      <c r="L81" s="158">
        <f t="shared" si="27"/>
        <v>15094.129839972953</v>
      </c>
      <c r="M81" s="155"/>
      <c r="N81" s="159">
        <f t="shared" si="28"/>
        <v>176086.87016002706</v>
      </c>
      <c r="O81" s="155"/>
      <c r="P81" s="160">
        <f t="shared" si="29"/>
        <v>10981</v>
      </c>
      <c r="Q81" s="153">
        <f t="shared" si="30"/>
        <v>0</v>
      </c>
      <c r="R81" s="153">
        <f t="shared" si="31"/>
        <v>0</v>
      </c>
      <c r="S81" s="153">
        <f t="shared" si="32"/>
        <v>4113.1298399729531</v>
      </c>
      <c r="T81" s="154">
        <f t="shared" si="33"/>
        <v>15094.129839972953</v>
      </c>
      <c r="U81" s="155"/>
      <c r="V81" s="159">
        <f t="shared" si="34"/>
        <v>42116.2</v>
      </c>
      <c r="Y81" s="161">
        <v>72</v>
      </c>
      <c r="Z81" s="162">
        <v>11.707522438662176</v>
      </c>
      <c r="AA81" s="162">
        <v>0</v>
      </c>
      <c r="AB81" s="162"/>
      <c r="AC81" s="162"/>
      <c r="AD81" s="162">
        <v>0</v>
      </c>
      <c r="AE81" s="163">
        <v>180200</v>
      </c>
      <c r="AF81" s="163">
        <v>0</v>
      </c>
      <c r="AG81" s="163">
        <v>0</v>
      </c>
      <c r="AH81" s="163">
        <v>180200</v>
      </c>
      <c r="AI81" s="163">
        <v>0</v>
      </c>
      <c r="AJ81" s="163">
        <v>10981</v>
      </c>
      <c r="AK81" s="163">
        <v>191181</v>
      </c>
      <c r="AL81" s="163">
        <v>0</v>
      </c>
      <c r="AM81" s="163">
        <v>0</v>
      </c>
      <c r="AN81" s="163">
        <v>0</v>
      </c>
      <c r="AO81" s="163">
        <v>0</v>
      </c>
      <c r="AP81" s="164">
        <v>191181</v>
      </c>
      <c r="AR81" s="161">
        <v>72</v>
      </c>
      <c r="AS81" s="162">
        <v>0</v>
      </c>
      <c r="AT81" s="163">
        <v>0</v>
      </c>
      <c r="AU81" s="163">
        <v>0</v>
      </c>
      <c r="AV81" s="163">
        <v>0</v>
      </c>
      <c r="AW81" s="164">
        <v>0</v>
      </c>
      <c r="BA81" s="161">
        <v>72</v>
      </c>
      <c r="BB81" s="150">
        <v>72</v>
      </c>
      <c r="BC81" s="151" t="s">
        <v>165</v>
      </c>
      <c r="BD81" s="165">
        <f t="shared" si="45"/>
        <v>180200</v>
      </c>
      <c r="BE81" s="166">
        <v>179317</v>
      </c>
      <c r="BF81" s="155">
        <f t="shared" si="46"/>
        <v>883</v>
      </c>
      <c r="BG81" s="155">
        <v>13909.8</v>
      </c>
      <c r="BH81" s="155">
        <v>16342.400000000001</v>
      </c>
      <c r="BI81" s="155"/>
      <c r="BJ81" s="155"/>
      <c r="BK81" s="155"/>
      <c r="BL81" s="155">
        <f t="shared" si="47"/>
        <v>0</v>
      </c>
      <c r="BM81" s="166">
        <f t="shared" si="48"/>
        <v>31135.200000000001</v>
      </c>
      <c r="BN81" s="168">
        <f t="shared" si="49"/>
        <v>4113.1298399729531</v>
      </c>
      <c r="BZ81" s="155"/>
      <c r="CA81" s="161">
        <v>72</v>
      </c>
      <c r="CB81" s="151" t="s">
        <v>165</v>
      </c>
      <c r="CC81" s="153"/>
      <c r="CD81" s="153"/>
      <c r="CE81" s="153"/>
      <c r="CF81" s="153"/>
      <c r="CG81" s="169">
        <f t="shared" si="50"/>
        <v>0</v>
      </c>
      <c r="CH81" s="153"/>
      <c r="CI81" s="153"/>
      <c r="CJ81" s="153"/>
      <c r="CK81" s="169">
        <f t="shared" si="51"/>
        <v>0</v>
      </c>
      <c r="CL81" s="170">
        <f t="shared" si="35"/>
        <v>0</v>
      </c>
      <c r="CM81" s="155"/>
      <c r="CN81" s="170">
        <f t="shared" si="36"/>
        <v>0</v>
      </c>
      <c r="CO81" s="155"/>
      <c r="CP81" s="160">
        <f t="shared" si="37"/>
        <v>883</v>
      </c>
      <c r="CQ81" s="153">
        <f t="shared" si="38"/>
        <v>883</v>
      </c>
      <c r="CR81" s="153">
        <f t="shared" si="52"/>
        <v>0</v>
      </c>
      <c r="CS81" s="169"/>
      <c r="CT81" s="170">
        <f t="shared" si="53"/>
        <v>0</v>
      </c>
      <c r="CU81" s="155"/>
      <c r="CV81" s="171"/>
      <c r="CW81" s="172"/>
      <c r="CX81" s="172"/>
      <c r="CY81" s="172"/>
      <c r="CZ81" s="169"/>
      <c r="DA81" s="173"/>
      <c r="DB81" s="174"/>
      <c r="DC81" s="174">
        <f t="shared" si="39"/>
        <v>-72</v>
      </c>
      <c r="DD81" s="173"/>
      <c r="DE81" s="173"/>
      <c r="DF81" s="173"/>
      <c r="DG81" s="173"/>
      <c r="DH81" s="175"/>
      <c r="DI81" s="173"/>
      <c r="DJ81" s="173"/>
      <c r="DK81" s="173"/>
      <c r="DL81" s="173"/>
      <c r="DM81" s="173"/>
    </row>
    <row r="82" spans="1:117" s="39" customFormat="1" ht="12" x14ac:dyDescent="0.2">
      <c r="A82" s="149">
        <v>73</v>
      </c>
      <c r="B82" s="150">
        <v>73</v>
      </c>
      <c r="C82" s="151" t="s">
        <v>166</v>
      </c>
      <c r="D82" s="152">
        <f t="shared" si="40"/>
        <v>28.177435566928832</v>
      </c>
      <c r="E82" s="153">
        <f t="shared" si="41"/>
        <v>671605</v>
      </c>
      <c r="F82" s="153">
        <f t="shared" si="41"/>
        <v>0</v>
      </c>
      <c r="G82" s="153">
        <f t="shared" si="41"/>
        <v>26422</v>
      </c>
      <c r="H82" s="154">
        <f t="shared" si="42"/>
        <v>698027</v>
      </c>
      <c r="I82" s="155"/>
      <c r="J82" s="156">
        <f t="shared" si="43"/>
        <v>26422</v>
      </c>
      <c r="K82" s="157">
        <f t="shared" si="44"/>
        <v>154934.72069120887</v>
      </c>
      <c r="L82" s="158">
        <f t="shared" si="27"/>
        <v>181356.72069120887</v>
      </c>
      <c r="M82" s="155"/>
      <c r="N82" s="159">
        <f t="shared" si="28"/>
        <v>516670.27930879116</v>
      </c>
      <c r="O82" s="155"/>
      <c r="P82" s="160">
        <f t="shared" si="29"/>
        <v>26422</v>
      </c>
      <c r="Q82" s="153">
        <f t="shared" si="30"/>
        <v>0</v>
      </c>
      <c r="R82" s="153">
        <f t="shared" si="31"/>
        <v>0</v>
      </c>
      <c r="S82" s="153">
        <f t="shared" si="32"/>
        <v>154934.72069120887</v>
      </c>
      <c r="T82" s="154">
        <f t="shared" si="33"/>
        <v>181356.72069120887</v>
      </c>
      <c r="U82" s="155"/>
      <c r="V82" s="159">
        <f t="shared" si="34"/>
        <v>288654.40000000002</v>
      </c>
      <c r="Y82" s="161">
        <v>73</v>
      </c>
      <c r="Z82" s="162">
        <v>28.177435566928832</v>
      </c>
      <c r="AA82" s="162">
        <v>0</v>
      </c>
      <c r="AB82" s="162"/>
      <c r="AC82" s="162"/>
      <c r="AD82" s="162">
        <v>0</v>
      </c>
      <c r="AE82" s="163">
        <v>671605</v>
      </c>
      <c r="AF82" s="163">
        <v>0</v>
      </c>
      <c r="AG82" s="163">
        <v>0</v>
      </c>
      <c r="AH82" s="163">
        <v>671605</v>
      </c>
      <c r="AI82" s="163">
        <v>0</v>
      </c>
      <c r="AJ82" s="163">
        <v>26422</v>
      </c>
      <c r="AK82" s="163">
        <v>698027</v>
      </c>
      <c r="AL82" s="163">
        <v>0</v>
      </c>
      <c r="AM82" s="163">
        <v>0</v>
      </c>
      <c r="AN82" s="163">
        <v>0</v>
      </c>
      <c r="AO82" s="163">
        <v>0</v>
      </c>
      <c r="AP82" s="164">
        <v>698027</v>
      </c>
      <c r="AR82" s="161">
        <v>73</v>
      </c>
      <c r="AS82" s="162">
        <v>0</v>
      </c>
      <c r="AT82" s="163">
        <v>0</v>
      </c>
      <c r="AU82" s="163">
        <v>0</v>
      </c>
      <c r="AV82" s="163">
        <v>0</v>
      </c>
      <c r="AW82" s="164">
        <v>0</v>
      </c>
      <c r="BA82" s="161">
        <v>73</v>
      </c>
      <c r="BB82" s="150">
        <v>73</v>
      </c>
      <c r="BC82" s="151" t="s">
        <v>166</v>
      </c>
      <c r="BD82" s="165">
        <f t="shared" si="45"/>
        <v>671605</v>
      </c>
      <c r="BE82" s="166">
        <v>540288</v>
      </c>
      <c r="BF82" s="155">
        <f t="shared" si="46"/>
        <v>131317</v>
      </c>
      <c r="BG82" s="155">
        <v>101704.2</v>
      </c>
      <c r="BH82" s="155">
        <v>29211.200000000001</v>
      </c>
      <c r="BI82" s="155"/>
      <c r="BJ82" s="155"/>
      <c r="BK82" s="155"/>
      <c r="BL82" s="155">
        <f t="shared" si="47"/>
        <v>0</v>
      </c>
      <c r="BM82" s="166">
        <f t="shared" si="48"/>
        <v>262232.40000000002</v>
      </c>
      <c r="BN82" s="168">
        <f t="shared" si="49"/>
        <v>154934.72069120887</v>
      </c>
      <c r="BZ82" s="155"/>
      <c r="CA82" s="161">
        <v>73</v>
      </c>
      <c r="CB82" s="151" t="s">
        <v>166</v>
      </c>
      <c r="CC82" s="153"/>
      <c r="CD82" s="153"/>
      <c r="CE82" s="153"/>
      <c r="CF82" s="153"/>
      <c r="CG82" s="169">
        <f t="shared" si="50"/>
        <v>0</v>
      </c>
      <c r="CH82" s="153"/>
      <c r="CI82" s="153"/>
      <c r="CJ82" s="153"/>
      <c r="CK82" s="169">
        <f t="shared" si="51"/>
        <v>0</v>
      </c>
      <c r="CL82" s="170">
        <f t="shared" si="35"/>
        <v>0</v>
      </c>
      <c r="CM82" s="155"/>
      <c r="CN82" s="170">
        <f t="shared" si="36"/>
        <v>0</v>
      </c>
      <c r="CO82" s="155"/>
      <c r="CP82" s="160">
        <f t="shared" si="37"/>
        <v>131317</v>
      </c>
      <c r="CQ82" s="153">
        <f t="shared" si="38"/>
        <v>131317</v>
      </c>
      <c r="CR82" s="153">
        <f t="shared" si="52"/>
        <v>0</v>
      </c>
      <c r="CS82" s="169"/>
      <c r="CT82" s="170">
        <f t="shared" si="53"/>
        <v>0</v>
      </c>
      <c r="CU82" s="155"/>
      <c r="CV82" s="171"/>
      <c r="CW82" s="172"/>
      <c r="CX82" s="172"/>
      <c r="CY82" s="172"/>
      <c r="CZ82" s="169"/>
      <c r="DA82" s="173"/>
      <c r="DB82" s="174"/>
      <c r="DC82" s="174">
        <f t="shared" si="39"/>
        <v>-73</v>
      </c>
      <c r="DD82" s="173"/>
      <c r="DE82" s="173"/>
      <c r="DF82" s="173"/>
      <c r="DG82" s="173"/>
      <c r="DH82" s="175"/>
      <c r="DI82" s="173"/>
      <c r="DJ82" s="173"/>
      <c r="DK82" s="173"/>
      <c r="DL82" s="173"/>
      <c r="DM82" s="173"/>
    </row>
    <row r="83" spans="1:117" s="39" customFormat="1" ht="12" x14ac:dyDescent="0.2">
      <c r="A83" s="149">
        <v>74</v>
      </c>
      <c r="B83" s="150">
        <v>74</v>
      </c>
      <c r="C83" s="151" t="s">
        <v>167</v>
      </c>
      <c r="D83" s="152">
        <f t="shared" si="40"/>
        <v>5.4074074074074066</v>
      </c>
      <c r="E83" s="153">
        <f t="shared" si="41"/>
        <v>98315</v>
      </c>
      <c r="F83" s="153">
        <f t="shared" si="41"/>
        <v>0</v>
      </c>
      <c r="G83" s="153">
        <f t="shared" si="41"/>
        <v>5068</v>
      </c>
      <c r="H83" s="154">
        <f t="shared" si="42"/>
        <v>103383</v>
      </c>
      <c r="I83" s="155"/>
      <c r="J83" s="156">
        <f t="shared" si="43"/>
        <v>5068</v>
      </c>
      <c r="K83" s="157">
        <f t="shared" si="44"/>
        <v>10600</v>
      </c>
      <c r="L83" s="158">
        <f t="shared" si="27"/>
        <v>15668</v>
      </c>
      <c r="M83" s="155"/>
      <c r="N83" s="159">
        <f t="shared" si="28"/>
        <v>87715</v>
      </c>
      <c r="O83" s="155"/>
      <c r="P83" s="160">
        <f t="shared" si="29"/>
        <v>5068</v>
      </c>
      <c r="Q83" s="153">
        <f t="shared" si="30"/>
        <v>0</v>
      </c>
      <c r="R83" s="153">
        <f t="shared" si="31"/>
        <v>0</v>
      </c>
      <c r="S83" s="153">
        <f t="shared" si="32"/>
        <v>10600</v>
      </c>
      <c r="T83" s="154">
        <f t="shared" si="33"/>
        <v>15668</v>
      </c>
      <c r="U83" s="155"/>
      <c r="V83" s="159">
        <f t="shared" si="34"/>
        <v>27286.800000000003</v>
      </c>
      <c r="Y83" s="161">
        <v>74</v>
      </c>
      <c r="Z83" s="162">
        <v>5.4074074074074066</v>
      </c>
      <c r="AA83" s="162">
        <v>0</v>
      </c>
      <c r="AB83" s="162"/>
      <c r="AC83" s="162"/>
      <c r="AD83" s="162">
        <v>0</v>
      </c>
      <c r="AE83" s="163">
        <v>98315</v>
      </c>
      <c r="AF83" s="163">
        <v>0</v>
      </c>
      <c r="AG83" s="163">
        <v>0</v>
      </c>
      <c r="AH83" s="163">
        <v>98315</v>
      </c>
      <c r="AI83" s="163">
        <v>0</v>
      </c>
      <c r="AJ83" s="163">
        <v>5068</v>
      </c>
      <c r="AK83" s="163">
        <v>103383</v>
      </c>
      <c r="AL83" s="163">
        <v>0</v>
      </c>
      <c r="AM83" s="163">
        <v>0</v>
      </c>
      <c r="AN83" s="163">
        <v>0</v>
      </c>
      <c r="AO83" s="163">
        <v>0</v>
      </c>
      <c r="AP83" s="164">
        <v>103383</v>
      </c>
      <c r="AR83" s="161">
        <v>74</v>
      </c>
      <c r="AS83" s="162">
        <v>0</v>
      </c>
      <c r="AT83" s="163">
        <v>0</v>
      </c>
      <c r="AU83" s="163">
        <v>0</v>
      </c>
      <c r="AV83" s="163">
        <v>0</v>
      </c>
      <c r="AW83" s="164">
        <v>0</v>
      </c>
      <c r="BA83" s="161">
        <v>74</v>
      </c>
      <c r="BB83" s="150">
        <v>74</v>
      </c>
      <c r="BC83" s="151" t="s">
        <v>167</v>
      </c>
      <c r="BD83" s="165">
        <f t="shared" si="45"/>
        <v>98315</v>
      </c>
      <c r="BE83" s="166">
        <v>87715</v>
      </c>
      <c r="BF83" s="155">
        <f t="shared" si="46"/>
        <v>10600</v>
      </c>
      <c r="BG83" s="155">
        <v>0</v>
      </c>
      <c r="BH83" s="155">
        <v>11618.800000000001</v>
      </c>
      <c r="BI83" s="155"/>
      <c r="BJ83" s="155"/>
      <c r="BK83" s="155"/>
      <c r="BL83" s="155">
        <f t="shared" si="47"/>
        <v>0</v>
      </c>
      <c r="BM83" s="166">
        <f t="shared" si="48"/>
        <v>22218.800000000003</v>
      </c>
      <c r="BN83" s="168">
        <f t="shared" si="49"/>
        <v>10600</v>
      </c>
      <c r="BZ83" s="155"/>
      <c r="CA83" s="161">
        <v>74</v>
      </c>
      <c r="CB83" s="151" t="s">
        <v>167</v>
      </c>
      <c r="CC83" s="153"/>
      <c r="CD83" s="153"/>
      <c r="CE83" s="153"/>
      <c r="CF83" s="153"/>
      <c r="CG83" s="169">
        <f t="shared" si="50"/>
        <v>0</v>
      </c>
      <c r="CH83" s="153"/>
      <c r="CI83" s="153"/>
      <c r="CJ83" s="153"/>
      <c r="CK83" s="169">
        <f t="shared" si="51"/>
        <v>0</v>
      </c>
      <c r="CL83" s="170">
        <f t="shared" si="35"/>
        <v>0</v>
      </c>
      <c r="CM83" s="155"/>
      <c r="CN83" s="170">
        <f t="shared" si="36"/>
        <v>0</v>
      </c>
      <c r="CO83" s="155"/>
      <c r="CP83" s="160">
        <f t="shared" si="37"/>
        <v>10600</v>
      </c>
      <c r="CQ83" s="153">
        <f t="shared" si="38"/>
        <v>10600</v>
      </c>
      <c r="CR83" s="153">
        <f t="shared" si="52"/>
        <v>0</v>
      </c>
      <c r="CS83" s="169"/>
      <c r="CT83" s="170">
        <f t="shared" si="53"/>
        <v>0</v>
      </c>
      <c r="CU83" s="155"/>
      <c r="CV83" s="171"/>
      <c r="CW83" s="172"/>
      <c r="CX83" s="172"/>
      <c r="CY83" s="172"/>
      <c r="CZ83" s="169"/>
      <c r="DA83" s="173"/>
      <c r="DB83" s="174"/>
      <c r="DC83" s="174">
        <f t="shared" si="39"/>
        <v>-74</v>
      </c>
      <c r="DD83" s="173"/>
      <c r="DE83" s="173"/>
      <c r="DF83" s="173"/>
      <c r="DG83" s="173"/>
      <c r="DH83" s="175"/>
      <c r="DI83" s="173"/>
      <c r="DJ83" s="173"/>
      <c r="DK83" s="173"/>
      <c r="DL83" s="173"/>
      <c r="DM83" s="173"/>
    </row>
    <row r="84" spans="1:117" s="39" customFormat="1" ht="12" x14ac:dyDescent="0.2">
      <c r="A84" s="149">
        <v>75</v>
      </c>
      <c r="B84" s="150">
        <v>75</v>
      </c>
      <c r="C84" s="151" t="s">
        <v>168</v>
      </c>
      <c r="D84" s="152">
        <f t="shared" si="40"/>
        <v>0</v>
      </c>
      <c r="E84" s="153">
        <f t="shared" si="41"/>
        <v>0</v>
      </c>
      <c r="F84" s="153">
        <f t="shared" si="41"/>
        <v>0</v>
      </c>
      <c r="G84" s="153">
        <f t="shared" si="41"/>
        <v>0</v>
      </c>
      <c r="H84" s="154">
        <f t="shared" si="42"/>
        <v>0</v>
      </c>
      <c r="I84" s="155"/>
      <c r="J84" s="156">
        <f t="shared" si="43"/>
        <v>0</v>
      </c>
      <c r="K84" s="157">
        <f t="shared" si="44"/>
        <v>0</v>
      </c>
      <c r="L84" s="158">
        <f t="shared" si="27"/>
        <v>0</v>
      </c>
      <c r="M84" s="155"/>
      <c r="N84" s="159">
        <f t="shared" si="28"/>
        <v>0</v>
      </c>
      <c r="O84" s="155"/>
      <c r="P84" s="160">
        <f t="shared" si="29"/>
        <v>0</v>
      </c>
      <c r="Q84" s="153">
        <f t="shared" si="30"/>
        <v>0</v>
      </c>
      <c r="R84" s="153">
        <f t="shared" si="31"/>
        <v>0</v>
      </c>
      <c r="S84" s="153">
        <f t="shared" si="32"/>
        <v>0</v>
      </c>
      <c r="T84" s="154">
        <f t="shared" si="33"/>
        <v>0</v>
      </c>
      <c r="U84" s="155"/>
      <c r="V84" s="159">
        <f t="shared" si="34"/>
        <v>0</v>
      </c>
      <c r="Y84" s="161">
        <v>75</v>
      </c>
      <c r="Z84" s="162"/>
      <c r="AA84" s="162"/>
      <c r="AB84" s="162"/>
      <c r="AC84" s="162"/>
      <c r="AD84" s="162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4"/>
      <c r="AR84" s="161">
        <v>75</v>
      </c>
      <c r="AS84" s="162">
        <v>0</v>
      </c>
      <c r="AT84" s="163">
        <v>0</v>
      </c>
      <c r="AU84" s="163">
        <v>0</v>
      </c>
      <c r="AV84" s="163">
        <v>0</v>
      </c>
      <c r="AW84" s="164">
        <v>0</v>
      </c>
      <c r="BA84" s="161">
        <v>75</v>
      </c>
      <c r="BB84" s="150">
        <v>75</v>
      </c>
      <c r="BC84" s="151" t="s">
        <v>168</v>
      </c>
      <c r="BD84" s="165">
        <f t="shared" si="45"/>
        <v>0</v>
      </c>
      <c r="BE84" s="166">
        <v>0</v>
      </c>
      <c r="BF84" s="155">
        <f t="shared" si="46"/>
        <v>0</v>
      </c>
      <c r="BG84" s="155">
        <v>0</v>
      </c>
      <c r="BH84" s="155">
        <v>0</v>
      </c>
      <c r="BI84" s="155"/>
      <c r="BJ84" s="155"/>
      <c r="BK84" s="155"/>
      <c r="BL84" s="155">
        <f t="shared" si="47"/>
        <v>0</v>
      </c>
      <c r="BM84" s="166">
        <f t="shared" si="48"/>
        <v>0</v>
      </c>
      <c r="BN84" s="168">
        <f t="shared" si="49"/>
        <v>0</v>
      </c>
      <c r="BZ84" s="155"/>
      <c r="CA84" s="161">
        <v>75</v>
      </c>
      <c r="CB84" s="151" t="s">
        <v>168</v>
      </c>
      <c r="CC84" s="153"/>
      <c r="CD84" s="153"/>
      <c r="CE84" s="153"/>
      <c r="CF84" s="153"/>
      <c r="CG84" s="169">
        <f t="shared" si="50"/>
        <v>0</v>
      </c>
      <c r="CH84" s="153"/>
      <c r="CI84" s="153"/>
      <c r="CJ84" s="153"/>
      <c r="CK84" s="169">
        <f t="shared" si="51"/>
        <v>0</v>
      </c>
      <c r="CL84" s="170">
        <f t="shared" si="35"/>
        <v>0</v>
      </c>
      <c r="CM84" s="155"/>
      <c r="CN84" s="170">
        <f t="shared" si="36"/>
        <v>0</v>
      </c>
      <c r="CO84" s="155"/>
      <c r="CP84" s="160">
        <f t="shared" si="37"/>
        <v>0</v>
      </c>
      <c r="CQ84" s="153">
        <f t="shared" si="38"/>
        <v>0</v>
      </c>
      <c r="CR84" s="153">
        <f t="shared" si="52"/>
        <v>0</v>
      </c>
      <c r="CS84" s="169"/>
      <c r="CT84" s="170">
        <f t="shared" si="53"/>
        <v>0</v>
      </c>
      <c r="CU84" s="155"/>
      <c r="CV84" s="171"/>
      <c r="CW84" s="172"/>
      <c r="CX84" s="172"/>
      <c r="CY84" s="172"/>
      <c r="CZ84" s="169"/>
      <c r="DA84" s="173"/>
      <c r="DB84" s="174"/>
      <c r="DC84" s="174">
        <f t="shared" si="39"/>
        <v>-75</v>
      </c>
      <c r="DD84" s="173"/>
      <c r="DE84" s="173"/>
      <c r="DF84" s="173"/>
      <c r="DG84" s="173"/>
      <c r="DH84" s="175"/>
      <c r="DI84" s="173"/>
      <c r="DJ84" s="173"/>
      <c r="DK84" s="173"/>
      <c r="DL84" s="173"/>
      <c r="DM84" s="173"/>
    </row>
    <row r="85" spans="1:117" s="39" customFormat="1" ht="12" x14ac:dyDescent="0.2">
      <c r="A85" s="149">
        <v>76</v>
      </c>
      <c r="B85" s="150">
        <v>76</v>
      </c>
      <c r="C85" s="151" t="s">
        <v>169</v>
      </c>
      <c r="D85" s="152">
        <f t="shared" si="40"/>
        <v>0</v>
      </c>
      <c r="E85" s="153">
        <f t="shared" si="41"/>
        <v>0</v>
      </c>
      <c r="F85" s="153">
        <f t="shared" si="41"/>
        <v>0</v>
      </c>
      <c r="G85" s="153">
        <f t="shared" si="41"/>
        <v>0</v>
      </c>
      <c r="H85" s="154">
        <f t="shared" si="42"/>
        <v>0</v>
      </c>
      <c r="I85" s="155"/>
      <c r="J85" s="156">
        <f t="shared" si="43"/>
        <v>0</v>
      </c>
      <c r="K85" s="157">
        <f t="shared" si="44"/>
        <v>0</v>
      </c>
      <c r="L85" s="158">
        <f t="shared" si="27"/>
        <v>0</v>
      </c>
      <c r="M85" s="155"/>
      <c r="N85" s="159">
        <f t="shared" si="28"/>
        <v>0</v>
      </c>
      <c r="O85" s="155"/>
      <c r="P85" s="160">
        <f t="shared" si="29"/>
        <v>0</v>
      </c>
      <c r="Q85" s="153">
        <f t="shared" si="30"/>
        <v>0</v>
      </c>
      <c r="R85" s="153">
        <f t="shared" si="31"/>
        <v>0</v>
      </c>
      <c r="S85" s="153">
        <f t="shared" si="32"/>
        <v>0</v>
      </c>
      <c r="T85" s="154">
        <f t="shared" si="33"/>
        <v>0</v>
      </c>
      <c r="U85" s="155"/>
      <c r="V85" s="159">
        <f t="shared" si="34"/>
        <v>0</v>
      </c>
      <c r="Y85" s="161">
        <v>76</v>
      </c>
      <c r="Z85" s="162"/>
      <c r="AA85" s="162"/>
      <c r="AB85" s="162"/>
      <c r="AC85" s="162"/>
      <c r="AD85" s="162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4"/>
      <c r="AR85" s="161">
        <v>76</v>
      </c>
      <c r="AS85" s="162">
        <v>0</v>
      </c>
      <c r="AT85" s="163">
        <v>0</v>
      </c>
      <c r="AU85" s="163">
        <v>0</v>
      </c>
      <c r="AV85" s="163">
        <v>0</v>
      </c>
      <c r="AW85" s="164">
        <v>0</v>
      </c>
      <c r="BA85" s="161">
        <v>76</v>
      </c>
      <c r="BB85" s="150">
        <v>76</v>
      </c>
      <c r="BC85" s="151" t="s">
        <v>169</v>
      </c>
      <c r="BD85" s="165">
        <f t="shared" si="45"/>
        <v>0</v>
      </c>
      <c r="BE85" s="166">
        <v>0</v>
      </c>
      <c r="BF85" s="155">
        <f t="shared" si="46"/>
        <v>0</v>
      </c>
      <c r="BG85" s="155">
        <v>0</v>
      </c>
      <c r="BH85" s="155">
        <v>0</v>
      </c>
      <c r="BI85" s="155"/>
      <c r="BJ85" s="155"/>
      <c r="BK85" s="155"/>
      <c r="BL85" s="155">
        <f t="shared" si="47"/>
        <v>0</v>
      </c>
      <c r="BM85" s="166">
        <f t="shared" si="48"/>
        <v>0</v>
      </c>
      <c r="BN85" s="168">
        <f t="shared" si="49"/>
        <v>0</v>
      </c>
      <c r="BZ85" s="155"/>
      <c r="CA85" s="161">
        <v>76</v>
      </c>
      <c r="CB85" s="151" t="s">
        <v>169</v>
      </c>
      <c r="CC85" s="153"/>
      <c r="CD85" s="153"/>
      <c r="CE85" s="153"/>
      <c r="CF85" s="153"/>
      <c r="CG85" s="169">
        <f t="shared" si="50"/>
        <v>0</v>
      </c>
      <c r="CH85" s="153"/>
      <c r="CI85" s="153"/>
      <c r="CJ85" s="153"/>
      <c r="CK85" s="169">
        <f t="shared" si="51"/>
        <v>0</v>
      </c>
      <c r="CL85" s="170">
        <f t="shared" si="35"/>
        <v>0</v>
      </c>
      <c r="CM85" s="155"/>
      <c r="CN85" s="170">
        <f t="shared" si="36"/>
        <v>0</v>
      </c>
      <c r="CO85" s="155"/>
      <c r="CP85" s="160">
        <f t="shared" si="37"/>
        <v>0</v>
      </c>
      <c r="CQ85" s="153">
        <f t="shared" si="38"/>
        <v>0</v>
      </c>
      <c r="CR85" s="153">
        <f t="shared" si="52"/>
        <v>0</v>
      </c>
      <c r="CS85" s="169"/>
      <c r="CT85" s="170">
        <f t="shared" si="53"/>
        <v>0</v>
      </c>
      <c r="CU85" s="155"/>
      <c r="CV85" s="171"/>
      <c r="CW85" s="172"/>
      <c r="CX85" s="172"/>
      <c r="CY85" s="172"/>
      <c r="CZ85" s="169"/>
      <c r="DA85" s="173"/>
      <c r="DB85" s="174"/>
      <c r="DC85" s="174">
        <f t="shared" si="39"/>
        <v>-76</v>
      </c>
      <c r="DD85" s="173"/>
      <c r="DE85" s="173"/>
      <c r="DF85" s="173"/>
      <c r="DG85" s="173"/>
      <c r="DH85" s="175"/>
      <c r="DI85" s="173"/>
      <c r="DJ85" s="173"/>
      <c r="DK85" s="173"/>
      <c r="DL85" s="173"/>
      <c r="DM85" s="173"/>
    </row>
    <row r="86" spans="1:117" s="39" customFormat="1" ht="12" x14ac:dyDescent="0.2">
      <c r="A86" s="149">
        <v>77</v>
      </c>
      <c r="B86" s="150">
        <v>77</v>
      </c>
      <c r="C86" s="151" t="s">
        <v>170</v>
      </c>
      <c r="D86" s="152">
        <f t="shared" si="40"/>
        <v>0</v>
      </c>
      <c r="E86" s="153">
        <f t="shared" si="41"/>
        <v>0</v>
      </c>
      <c r="F86" s="153">
        <f t="shared" si="41"/>
        <v>0</v>
      </c>
      <c r="G86" s="153">
        <f t="shared" si="41"/>
        <v>0</v>
      </c>
      <c r="H86" s="154">
        <f t="shared" si="42"/>
        <v>0</v>
      </c>
      <c r="I86" s="155"/>
      <c r="J86" s="156">
        <f t="shared" si="43"/>
        <v>0</v>
      </c>
      <c r="K86" s="157">
        <f t="shared" si="44"/>
        <v>0</v>
      </c>
      <c r="L86" s="158">
        <f t="shared" si="27"/>
        <v>0</v>
      </c>
      <c r="M86" s="155"/>
      <c r="N86" s="159">
        <f t="shared" si="28"/>
        <v>0</v>
      </c>
      <c r="O86" s="155"/>
      <c r="P86" s="160">
        <f t="shared" si="29"/>
        <v>0</v>
      </c>
      <c r="Q86" s="153">
        <f t="shared" si="30"/>
        <v>0</v>
      </c>
      <c r="R86" s="153">
        <f t="shared" si="31"/>
        <v>0</v>
      </c>
      <c r="S86" s="153">
        <f t="shared" si="32"/>
        <v>0</v>
      </c>
      <c r="T86" s="154">
        <f t="shared" si="33"/>
        <v>0</v>
      </c>
      <c r="U86" s="155"/>
      <c r="V86" s="159">
        <f t="shared" si="34"/>
        <v>0</v>
      </c>
      <c r="Y86" s="161">
        <v>77</v>
      </c>
      <c r="Z86" s="162"/>
      <c r="AA86" s="162"/>
      <c r="AB86" s="162"/>
      <c r="AC86" s="162"/>
      <c r="AD86" s="162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4"/>
      <c r="AR86" s="161">
        <v>77</v>
      </c>
      <c r="AS86" s="162">
        <v>0</v>
      </c>
      <c r="AT86" s="163">
        <v>0</v>
      </c>
      <c r="AU86" s="163">
        <v>0</v>
      </c>
      <c r="AV86" s="163">
        <v>0</v>
      </c>
      <c r="AW86" s="164">
        <v>0</v>
      </c>
      <c r="BA86" s="161">
        <v>77</v>
      </c>
      <c r="BB86" s="150">
        <v>77</v>
      </c>
      <c r="BC86" s="151" t="s">
        <v>170</v>
      </c>
      <c r="BD86" s="165">
        <f t="shared" si="45"/>
        <v>0</v>
      </c>
      <c r="BE86" s="166">
        <v>0</v>
      </c>
      <c r="BF86" s="155">
        <f t="shared" si="46"/>
        <v>0</v>
      </c>
      <c r="BG86" s="155">
        <v>0</v>
      </c>
      <c r="BH86" s="155">
        <v>0</v>
      </c>
      <c r="BI86" s="155"/>
      <c r="BJ86" s="155"/>
      <c r="BK86" s="155"/>
      <c r="BL86" s="155">
        <f t="shared" si="47"/>
        <v>0</v>
      </c>
      <c r="BM86" s="166">
        <f t="shared" si="48"/>
        <v>0</v>
      </c>
      <c r="BN86" s="168">
        <f t="shared" si="49"/>
        <v>0</v>
      </c>
      <c r="BZ86" s="155"/>
      <c r="CA86" s="161">
        <v>77</v>
      </c>
      <c r="CB86" s="151" t="s">
        <v>170</v>
      </c>
      <c r="CC86" s="153"/>
      <c r="CD86" s="153"/>
      <c r="CE86" s="153"/>
      <c r="CF86" s="153"/>
      <c r="CG86" s="169">
        <f t="shared" si="50"/>
        <v>0</v>
      </c>
      <c r="CH86" s="153"/>
      <c r="CI86" s="153"/>
      <c r="CJ86" s="153"/>
      <c r="CK86" s="169">
        <f t="shared" si="51"/>
        <v>0</v>
      </c>
      <c r="CL86" s="170">
        <f t="shared" si="35"/>
        <v>0</v>
      </c>
      <c r="CM86" s="155"/>
      <c r="CN86" s="170">
        <f t="shared" si="36"/>
        <v>0</v>
      </c>
      <c r="CO86" s="155"/>
      <c r="CP86" s="160">
        <f t="shared" si="37"/>
        <v>0</v>
      </c>
      <c r="CQ86" s="153">
        <f t="shared" si="38"/>
        <v>0</v>
      </c>
      <c r="CR86" s="153">
        <f t="shared" si="52"/>
        <v>0</v>
      </c>
      <c r="CS86" s="169"/>
      <c r="CT86" s="170">
        <f t="shared" si="53"/>
        <v>0</v>
      </c>
      <c r="CU86" s="155"/>
      <c r="CV86" s="171"/>
      <c r="CW86" s="172"/>
      <c r="CX86" s="172"/>
      <c r="CY86" s="172"/>
      <c r="CZ86" s="169"/>
      <c r="DA86" s="173"/>
      <c r="DB86" s="174"/>
      <c r="DC86" s="174">
        <f t="shared" si="39"/>
        <v>-77</v>
      </c>
      <c r="DD86" s="173"/>
      <c r="DE86" s="173"/>
      <c r="DF86" s="173"/>
      <c r="DG86" s="173"/>
      <c r="DH86" s="175"/>
      <c r="DI86" s="173"/>
      <c r="DJ86" s="173"/>
      <c r="DK86" s="173"/>
      <c r="DL86" s="173"/>
      <c r="DM86" s="173"/>
    </row>
    <row r="87" spans="1:117" s="39" customFormat="1" ht="12" x14ac:dyDescent="0.2">
      <c r="A87" s="149">
        <v>78</v>
      </c>
      <c r="B87" s="150">
        <v>78</v>
      </c>
      <c r="C87" s="151" t="s">
        <v>171</v>
      </c>
      <c r="D87" s="152">
        <f t="shared" si="40"/>
        <v>0</v>
      </c>
      <c r="E87" s="153">
        <f t="shared" si="41"/>
        <v>0</v>
      </c>
      <c r="F87" s="153">
        <f t="shared" si="41"/>
        <v>0</v>
      </c>
      <c r="G87" s="153">
        <f t="shared" si="41"/>
        <v>0</v>
      </c>
      <c r="H87" s="154">
        <f t="shared" si="42"/>
        <v>0</v>
      </c>
      <c r="I87" s="155"/>
      <c r="J87" s="156">
        <f t="shared" si="43"/>
        <v>0</v>
      </c>
      <c r="K87" s="157">
        <f t="shared" si="44"/>
        <v>0</v>
      </c>
      <c r="L87" s="158">
        <f t="shared" si="27"/>
        <v>0</v>
      </c>
      <c r="M87" s="155"/>
      <c r="N87" s="159">
        <f t="shared" si="28"/>
        <v>0</v>
      </c>
      <c r="O87" s="155"/>
      <c r="P87" s="160">
        <f t="shared" si="29"/>
        <v>0</v>
      </c>
      <c r="Q87" s="153">
        <f t="shared" si="30"/>
        <v>0</v>
      </c>
      <c r="R87" s="153">
        <f t="shared" si="31"/>
        <v>0</v>
      </c>
      <c r="S87" s="153">
        <f t="shared" si="32"/>
        <v>0</v>
      </c>
      <c r="T87" s="154">
        <f t="shared" si="33"/>
        <v>0</v>
      </c>
      <c r="U87" s="155"/>
      <c r="V87" s="159">
        <f t="shared" si="34"/>
        <v>0</v>
      </c>
      <c r="Y87" s="161">
        <v>78</v>
      </c>
      <c r="Z87" s="162"/>
      <c r="AA87" s="162"/>
      <c r="AB87" s="162"/>
      <c r="AC87" s="162"/>
      <c r="AD87" s="162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4"/>
      <c r="AR87" s="161">
        <v>78</v>
      </c>
      <c r="AS87" s="162">
        <v>0</v>
      </c>
      <c r="AT87" s="163">
        <v>0</v>
      </c>
      <c r="AU87" s="163">
        <v>0</v>
      </c>
      <c r="AV87" s="163">
        <v>0</v>
      </c>
      <c r="AW87" s="164">
        <v>0</v>
      </c>
      <c r="BA87" s="161">
        <v>78</v>
      </c>
      <c r="BB87" s="150">
        <v>78</v>
      </c>
      <c r="BC87" s="151" t="s">
        <v>171</v>
      </c>
      <c r="BD87" s="165">
        <f t="shared" si="45"/>
        <v>0</v>
      </c>
      <c r="BE87" s="166">
        <v>0</v>
      </c>
      <c r="BF87" s="155">
        <f t="shared" si="46"/>
        <v>0</v>
      </c>
      <c r="BG87" s="155">
        <v>0</v>
      </c>
      <c r="BH87" s="155">
        <v>0</v>
      </c>
      <c r="BI87" s="155"/>
      <c r="BJ87" s="155"/>
      <c r="BK87" s="155"/>
      <c r="BL87" s="155">
        <f t="shared" si="47"/>
        <v>0</v>
      </c>
      <c r="BM87" s="166">
        <f t="shared" si="48"/>
        <v>0</v>
      </c>
      <c r="BN87" s="168">
        <f t="shared" si="49"/>
        <v>0</v>
      </c>
      <c r="BZ87" s="155"/>
      <c r="CA87" s="161">
        <v>78</v>
      </c>
      <c r="CB87" s="151" t="s">
        <v>171</v>
      </c>
      <c r="CC87" s="153"/>
      <c r="CD87" s="153"/>
      <c r="CE87" s="153"/>
      <c r="CF87" s="153"/>
      <c r="CG87" s="169">
        <f t="shared" si="50"/>
        <v>0</v>
      </c>
      <c r="CH87" s="153"/>
      <c r="CI87" s="153"/>
      <c r="CJ87" s="153"/>
      <c r="CK87" s="169">
        <f t="shared" si="51"/>
        <v>0</v>
      </c>
      <c r="CL87" s="170">
        <f t="shared" si="35"/>
        <v>0</v>
      </c>
      <c r="CM87" s="155"/>
      <c r="CN87" s="170">
        <f t="shared" si="36"/>
        <v>0</v>
      </c>
      <c r="CO87" s="155"/>
      <c r="CP87" s="160">
        <f t="shared" si="37"/>
        <v>0</v>
      </c>
      <c r="CQ87" s="153">
        <f t="shared" si="38"/>
        <v>0</v>
      </c>
      <c r="CR87" s="153">
        <f t="shared" si="52"/>
        <v>0</v>
      </c>
      <c r="CS87" s="169"/>
      <c r="CT87" s="170">
        <f t="shared" si="53"/>
        <v>0</v>
      </c>
      <c r="CU87" s="155"/>
      <c r="CV87" s="171"/>
      <c r="CW87" s="172"/>
      <c r="CX87" s="172"/>
      <c r="CY87" s="172"/>
      <c r="CZ87" s="169"/>
      <c r="DA87" s="173"/>
      <c r="DB87" s="174"/>
      <c r="DC87" s="174">
        <f t="shared" si="39"/>
        <v>-78</v>
      </c>
      <c r="DD87" s="173"/>
      <c r="DE87" s="173"/>
      <c r="DF87" s="173"/>
      <c r="DG87" s="173"/>
      <c r="DH87" s="175"/>
      <c r="DI87" s="173"/>
      <c r="DJ87" s="173"/>
      <c r="DK87" s="173"/>
      <c r="DL87" s="173"/>
      <c r="DM87" s="173"/>
    </row>
    <row r="88" spans="1:117" s="39" customFormat="1" ht="12" x14ac:dyDescent="0.2">
      <c r="A88" s="149">
        <v>79</v>
      </c>
      <c r="B88" s="150">
        <v>79</v>
      </c>
      <c r="C88" s="151" t="s">
        <v>172</v>
      </c>
      <c r="D88" s="152">
        <f t="shared" si="40"/>
        <v>249.87274652732793</v>
      </c>
      <c r="E88" s="153">
        <f t="shared" si="41"/>
        <v>2800808</v>
      </c>
      <c r="F88" s="153">
        <f t="shared" si="41"/>
        <v>0</v>
      </c>
      <c r="G88" s="153">
        <f t="shared" si="41"/>
        <v>234288</v>
      </c>
      <c r="H88" s="154">
        <f t="shared" si="42"/>
        <v>3035096</v>
      </c>
      <c r="I88" s="155"/>
      <c r="J88" s="156">
        <f t="shared" si="43"/>
        <v>234288</v>
      </c>
      <c r="K88" s="157">
        <f t="shared" si="44"/>
        <v>200875</v>
      </c>
      <c r="L88" s="158">
        <f t="shared" si="27"/>
        <v>435163</v>
      </c>
      <c r="M88" s="155"/>
      <c r="N88" s="159">
        <f t="shared" si="28"/>
        <v>2599933</v>
      </c>
      <c r="O88" s="155"/>
      <c r="P88" s="160">
        <f t="shared" si="29"/>
        <v>234288</v>
      </c>
      <c r="Q88" s="153">
        <f t="shared" si="30"/>
        <v>0</v>
      </c>
      <c r="R88" s="153">
        <f t="shared" si="31"/>
        <v>0</v>
      </c>
      <c r="S88" s="153">
        <f t="shared" si="32"/>
        <v>200875</v>
      </c>
      <c r="T88" s="154">
        <f t="shared" si="33"/>
        <v>435163</v>
      </c>
      <c r="U88" s="155"/>
      <c r="V88" s="159">
        <f t="shared" si="34"/>
        <v>461726.2</v>
      </c>
      <c r="Y88" s="161">
        <v>79</v>
      </c>
      <c r="Z88" s="162">
        <v>249.87274652732793</v>
      </c>
      <c r="AA88" s="162">
        <v>0</v>
      </c>
      <c r="AB88" s="162"/>
      <c r="AC88" s="162"/>
      <c r="AD88" s="162">
        <v>0</v>
      </c>
      <c r="AE88" s="163">
        <v>2800808</v>
      </c>
      <c r="AF88" s="163">
        <v>0</v>
      </c>
      <c r="AG88" s="163">
        <v>0</v>
      </c>
      <c r="AH88" s="163">
        <v>2800808</v>
      </c>
      <c r="AI88" s="163">
        <v>0</v>
      </c>
      <c r="AJ88" s="163">
        <v>234288</v>
      </c>
      <c r="AK88" s="163">
        <v>3035096</v>
      </c>
      <c r="AL88" s="163">
        <v>0</v>
      </c>
      <c r="AM88" s="163">
        <v>0</v>
      </c>
      <c r="AN88" s="163">
        <v>0</v>
      </c>
      <c r="AO88" s="163">
        <v>0</v>
      </c>
      <c r="AP88" s="164">
        <v>3035096</v>
      </c>
      <c r="AR88" s="161">
        <v>79</v>
      </c>
      <c r="AS88" s="162">
        <v>0</v>
      </c>
      <c r="AT88" s="163">
        <v>0</v>
      </c>
      <c r="AU88" s="163">
        <v>0</v>
      </c>
      <c r="AV88" s="163">
        <v>0</v>
      </c>
      <c r="AW88" s="164">
        <v>0</v>
      </c>
      <c r="BA88" s="161">
        <v>79</v>
      </c>
      <c r="BB88" s="150">
        <v>79</v>
      </c>
      <c r="BC88" s="151" t="s">
        <v>172</v>
      </c>
      <c r="BD88" s="165">
        <f t="shared" si="45"/>
        <v>2800808</v>
      </c>
      <c r="BE88" s="166">
        <v>2599933</v>
      </c>
      <c r="BF88" s="155">
        <f t="shared" si="46"/>
        <v>200875</v>
      </c>
      <c r="BG88" s="155">
        <v>0</v>
      </c>
      <c r="BH88" s="155">
        <v>26563.200000000001</v>
      </c>
      <c r="BI88" s="155"/>
      <c r="BJ88" s="155"/>
      <c r="BK88" s="155"/>
      <c r="BL88" s="155">
        <f t="shared" si="47"/>
        <v>0</v>
      </c>
      <c r="BM88" s="166">
        <f t="shared" si="48"/>
        <v>227438.2</v>
      </c>
      <c r="BN88" s="168">
        <f t="shared" si="49"/>
        <v>200875</v>
      </c>
      <c r="BZ88" s="155"/>
      <c r="CA88" s="161">
        <v>79</v>
      </c>
      <c r="CB88" s="151" t="s">
        <v>172</v>
      </c>
      <c r="CC88" s="153"/>
      <c r="CD88" s="153"/>
      <c r="CE88" s="153"/>
      <c r="CF88" s="153"/>
      <c r="CG88" s="169">
        <f t="shared" si="50"/>
        <v>0</v>
      </c>
      <c r="CH88" s="153"/>
      <c r="CI88" s="153"/>
      <c r="CJ88" s="153"/>
      <c r="CK88" s="169">
        <f t="shared" si="51"/>
        <v>0</v>
      </c>
      <c r="CL88" s="170">
        <f t="shared" si="35"/>
        <v>0</v>
      </c>
      <c r="CM88" s="155"/>
      <c r="CN88" s="170">
        <f t="shared" si="36"/>
        <v>0</v>
      </c>
      <c r="CO88" s="155"/>
      <c r="CP88" s="160">
        <f t="shared" si="37"/>
        <v>200875</v>
      </c>
      <c r="CQ88" s="153">
        <f t="shared" si="38"/>
        <v>200875</v>
      </c>
      <c r="CR88" s="153">
        <f t="shared" si="52"/>
        <v>0</v>
      </c>
      <c r="CS88" s="169"/>
      <c r="CT88" s="170">
        <f t="shared" si="53"/>
        <v>0</v>
      </c>
      <c r="CU88" s="155"/>
      <c r="CV88" s="171"/>
      <c r="CW88" s="172"/>
      <c r="CX88" s="172"/>
      <c r="CY88" s="172"/>
      <c r="CZ88" s="169"/>
      <c r="DA88" s="173"/>
      <c r="DB88" s="174"/>
      <c r="DC88" s="174">
        <f t="shared" si="39"/>
        <v>-79</v>
      </c>
      <c r="DD88" s="173"/>
      <c r="DE88" s="173"/>
      <c r="DF88" s="173"/>
      <c r="DG88" s="173"/>
      <c r="DH88" s="175"/>
      <c r="DI88" s="173"/>
      <c r="DJ88" s="173"/>
      <c r="DK88" s="173"/>
      <c r="DL88" s="173"/>
      <c r="DM88" s="173"/>
    </row>
    <row r="89" spans="1:117" s="39" customFormat="1" ht="12" x14ac:dyDescent="0.2">
      <c r="A89" s="149">
        <v>80</v>
      </c>
      <c r="B89" s="150">
        <v>80</v>
      </c>
      <c r="C89" s="151" t="s">
        <v>173</v>
      </c>
      <c r="D89" s="152">
        <f t="shared" si="40"/>
        <v>0</v>
      </c>
      <c r="E89" s="153">
        <f t="shared" si="41"/>
        <v>0</v>
      </c>
      <c r="F89" s="153">
        <f t="shared" si="41"/>
        <v>0</v>
      </c>
      <c r="G89" s="153">
        <f t="shared" si="41"/>
        <v>0</v>
      </c>
      <c r="H89" s="154">
        <f t="shared" si="42"/>
        <v>0</v>
      </c>
      <c r="I89" s="155"/>
      <c r="J89" s="156">
        <f t="shared" si="43"/>
        <v>0</v>
      </c>
      <c r="K89" s="157">
        <f t="shared" si="44"/>
        <v>0</v>
      </c>
      <c r="L89" s="158">
        <f t="shared" si="27"/>
        <v>0</v>
      </c>
      <c r="M89" s="155"/>
      <c r="N89" s="159">
        <f t="shared" si="28"/>
        <v>0</v>
      </c>
      <c r="O89" s="155"/>
      <c r="P89" s="160">
        <f t="shared" si="29"/>
        <v>0</v>
      </c>
      <c r="Q89" s="153">
        <f t="shared" si="30"/>
        <v>0</v>
      </c>
      <c r="R89" s="153">
        <f t="shared" si="31"/>
        <v>0</v>
      </c>
      <c r="S89" s="153">
        <f t="shared" si="32"/>
        <v>0</v>
      </c>
      <c r="T89" s="154">
        <f t="shared" si="33"/>
        <v>0</v>
      </c>
      <c r="U89" s="155"/>
      <c r="V89" s="159">
        <f t="shared" si="34"/>
        <v>0</v>
      </c>
      <c r="Y89" s="161">
        <v>80</v>
      </c>
      <c r="Z89" s="162"/>
      <c r="AA89" s="162"/>
      <c r="AB89" s="162"/>
      <c r="AC89" s="162"/>
      <c r="AD89" s="162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4"/>
      <c r="AR89" s="161">
        <v>80</v>
      </c>
      <c r="AS89" s="162">
        <v>0</v>
      </c>
      <c r="AT89" s="163">
        <v>0</v>
      </c>
      <c r="AU89" s="163">
        <v>0</v>
      </c>
      <c r="AV89" s="163">
        <v>0</v>
      </c>
      <c r="AW89" s="164">
        <v>0</v>
      </c>
      <c r="BA89" s="161">
        <v>80</v>
      </c>
      <c r="BB89" s="150">
        <v>80</v>
      </c>
      <c r="BC89" s="151" t="s">
        <v>173</v>
      </c>
      <c r="BD89" s="165">
        <f t="shared" si="45"/>
        <v>0</v>
      </c>
      <c r="BE89" s="166">
        <v>0</v>
      </c>
      <c r="BF89" s="155">
        <f t="shared" si="46"/>
        <v>0</v>
      </c>
      <c r="BG89" s="155">
        <v>0</v>
      </c>
      <c r="BH89" s="155">
        <v>0</v>
      </c>
      <c r="BI89" s="155"/>
      <c r="BJ89" s="155"/>
      <c r="BK89" s="155"/>
      <c r="BL89" s="155">
        <f t="shared" si="47"/>
        <v>0</v>
      </c>
      <c r="BM89" s="166">
        <f t="shared" si="48"/>
        <v>0</v>
      </c>
      <c r="BN89" s="168">
        <f t="shared" si="49"/>
        <v>0</v>
      </c>
      <c r="BZ89" s="155"/>
      <c r="CA89" s="161">
        <v>80</v>
      </c>
      <c r="CB89" s="151" t="s">
        <v>173</v>
      </c>
      <c r="CC89" s="153"/>
      <c r="CD89" s="153"/>
      <c r="CE89" s="153"/>
      <c r="CF89" s="153"/>
      <c r="CG89" s="169">
        <f t="shared" si="50"/>
        <v>0</v>
      </c>
      <c r="CH89" s="153"/>
      <c r="CI89" s="153"/>
      <c r="CJ89" s="153"/>
      <c r="CK89" s="169">
        <f t="shared" si="51"/>
        <v>0</v>
      </c>
      <c r="CL89" s="170">
        <f t="shared" si="35"/>
        <v>0</v>
      </c>
      <c r="CM89" s="155"/>
      <c r="CN89" s="170">
        <f t="shared" si="36"/>
        <v>0</v>
      </c>
      <c r="CO89" s="155"/>
      <c r="CP89" s="160">
        <f t="shared" si="37"/>
        <v>0</v>
      </c>
      <c r="CQ89" s="153">
        <f t="shared" si="38"/>
        <v>0</v>
      </c>
      <c r="CR89" s="153">
        <f t="shared" si="52"/>
        <v>0</v>
      </c>
      <c r="CS89" s="169"/>
      <c r="CT89" s="170">
        <f t="shared" si="53"/>
        <v>0</v>
      </c>
      <c r="CU89" s="155"/>
      <c r="CV89" s="171"/>
      <c r="CW89" s="172"/>
      <c r="CX89" s="172"/>
      <c r="CY89" s="172"/>
      <c r="CZ89" s="169"/>
      <c r="DA89" s="173"/>
      <c r="DB89" s="174"/>
      <c r="DC89" s="174">
        <f t="shared" si="39"/>
        <v>-80</v>
      </c>
      <c r="DD89" s="173"/>
      <c r="DE89" s="173"/>
      <c r="DF89" s="173"/>
      <c r="DG89" s="173"/>
      <c r="DH89" s="175"/>
      <c r="DI89" s="173"/>
      <c r="DJ89" s="173"/>
      <c r="DK89" s="173"/>
      <c r="DL89" s="173"/>
      <c r="DM89" s="173"/>
    </row>
    <row r="90" spans="1:117" s="39" customFormat="1" ht="12" x14ac:dyDescent="0.2">
      <c r="A90" s="149">
        <v>81</v>
      </c>
      <c r="B90" s="150">
        <v>81</v>
      </c>
      <c r="C90" s="151" t="s">
        <v>174</v>
      </c>
      <c r="D90" s="152">
        <f t="shared" si="40"/>
        <v>0</v>
      </c>
      <c r="E90" s="153">
        <f t="shared" si="41"/>
        <v>0</v>
      </c>
      <c r="F90" s="153">
        <f t="shared" si="41"/>
        <v>0</v>
      </c>
      <c r="G90" s="153">
        <f t="shared" si="41"/>
        <v>0</v>
      </c>
      <c r="H90" s="154">
        <f t="shared" si="42"/>
        <v>0</v>
      </c>
      <c r="I90" s="155"/>
      <c r="J90" s="156">
        <f t="shared" si="43"/>
        <v>0</v>
      </c>
      <c r="K90" s="157">
        <f t="shared" si="44"/>
        <v>0</v>
      </c>
      <c r="L90" s="158">
        <f t="shared" si="27"/>
        <v>0</v>
      </c>
      <c r="M90" s="155"/>
      <c r="N90" s="159">
        <f t="shared" si="28"/>
        <v>0</v>
      </c>
      <c r="O90" s="155"/>
      <c r="P90" s="160">
        <f t="shared" si="29"/>
        <v>0</v>
      </c>
      <c r="Q90" s="153">
        <f t="shared" si="30"/>
        <v>0</v>
      </c>
      <c r="R90" s="153">
        <f t="shared" si="31"/>
        <v>0</v>
      </c>
      <c r="S90" s="153">
        <f t="shared" si="32"/>
        <v>0</v>
      </c>
      <c r="T90" s="154">
        <f t="shared" si="33"/>
        <v>0</v>
      </c>
      <c r="U90" s="155"/>
      <c r="V90" s="159">
        <f t="shared" si="34"/>
        <v>0</v>
      </c>
      <c r="Y90" s="161">
        <v>81</v>
      </c>
      <c r="Z90" s="162"/>
      <c r="AA90" s="162"/>
      <c r="AB90" s="162"/>
      <c r="AC90" s="162"/>
      <c r="AD90" s="162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4"/>
      <c r="AR90" s="161">
        <v>81</v>
      </c>
      <c r="AS90" s="162">
        <v>0</v>
      </c>
      <c r="AT90" s="163">
        <v>0</v>
      </c>
      <c r="AU90" s="163">
        <v>0</v>
      </c>
      <c r="AV90" s="163">
        <v>0</v>
      </c>
      <c r="AW90" s="164">
        <v>0</v>
      </c>
      <c r="BA90" s="161">
        <v>81</v>
      </c>
      <c r="BB90" s="150">
        <v>81</v>
      </c>
      <c r="BC90" s="151" t="s">
        <v>174</v>
      </c>
      <c r="BD90" s="165">
        <f t="shared" si="45"/>
        <v>0</v>
      </c>
      <c r="BE90" s="166">
        <v>0</v>
      </c>
      <c r="BF90" s="155">
        <f t="shared" si="46"/>
        <v>0</v>
      </c>
      <c r="BG90" s="155">
        <v>0</v>
      </c>
      <c r="BH90" s="155">
        <v>0</v>
      </c>
      <c r="BI90" s="155"/>
      <c r="BJ90" s="155"/>
      <c r="BK90" s="155"/>
      <c r="BL90" s="155">
        <f t="shared" si="47"/>
        <v>0</v>
      </c>
      <c r="BM90" s="166">
        <f t="shared" si="48"/>
        <v>0</v>
      </c>
      <c r="BN90" s="168">
        <f t="shared" si="49"/>
        <v>0</v>
      </c>
      <c r="BZ90" s="155"/>
      <c r="CA90" s="161">
        <v>81</v>
      </c>
      <c r="CB90" s="151" t="s">
        <v>174</v>
      </c>
      <c r="CC90" s="153"/>
      <c r="CD90" s="153"/>
      <c r="CE90" s="153"/>
      <c r="CF90" s="153"/>
      <c r="CG90" s="169">
        <f t="shared" si="50"/>
        <v>0</v>
      </c>
      <c r="CH90" s="153"/>
      <c r="CI90" s="153"/>
      <c r="CJ90" s="153"/>
      <c r="CK90" s="169">
        <f t="shared" si="51"/>
        <v>0</v>
      </c>
      <c r="CL90" s="170">
        <f t="shared" si="35"/>
        <v>0</v>
      </c>
      <c r="CM90" s="155"/>
      <c r="CN90" s="170">
        <f t="shared" si="36"/>
        <v>0</v>
      </c>
      <c r="CO90" s="155"/>
      <c r="CP90" s="160">
        <f t="shared" si="37"/>
        <v>0</v>
      </c>
      <c r="CQ90" s="153">
        <f t="shared" si="38"/>
        <v>0</v>
      </c>
      <c r="CR90" s="153">
        <f t="shared" si="52"/>
        <v>0</v>
      </c>
      <c r="CS90" s="169"/>
      <c r="CT90" s="170">
        <f t="shared" si="53"/>
        <v>0</v>
      </c>
      <c r="CU90" s="155"/>
      <c r="CV90" s="171"/>
      <c r="CW90" s="172"/>
      <c r="CX90" s="172"/>
      <c r="CY90" s="172"/>
      <c r="CZ90" s="169"/>
      <c r="DA90" s="173"/>
      <c r="DB90" s="174"/>
      <c r="DC90" s="174">
        <f t="shared" si="39"/>
        <v>-81</v>
      </c>
      <c r="DD90" s="173"/>
      <c r="DE90" s="173"/>
      <c r="DF90" s="173"/>
      <c r="DG90" s="173"/>
      <c r="DH90" s="175"/>
      <c r="DI90" s="173"/>
      <c r="DJ90" s="173"/>
      <c r="DK90" s="173"/>
      <c r="DL90" s="173"/>
      <c r="DM90" s="173"/>
    </row>
    <row r="91" spans="1:117" s="39" customFormat="1" ht="12" x14ac:dyDescent="0.2">
      <c r="A91" s="149">
        <v>82</v>
      </c>
      <c r="B91" s="150">
        <v>82</v>
      </c>
      <c r="C91" s="151" t="s">
        <v>175</v>
      </c>
      <c r="D91" s="152">
        <f t="shared" si="40"/>
        <v>11.860045519962133</v>
      </c>
      <c r="E91" s="153">
        <f t="shared" si="41"/>
        <v>183054</v>
      </c>
      <c r="F91" s="153">
        <f t="shared" si="41"/>
        <v>0</v>
      </c>
      <c r="G91" s="153">
        <f t="shared" si="41"/>
        <v>11116</v>
      </c>
      <c r="H91" s="154">
        <f t="shared" si="42"/>
        <v>194170</v>
      </c>
      <c r="I91" s="155"/>
      <c r="J91" s="156">
        <f t="shared" si="43"/>
        <v>11116</v>
      </c>
      <c r="K91" s="157">
        <f t="shared" si="44"/>
        <v>21980.773245568835</v>
      </c>
      <c r="L91" s="158">
        <f t="shared" si="27"/>
        <v>33096.773245568838</v>
      </c>
      <c r="M91" s="155"/>
      <c r="N91" s="159">
        <f t="shared" si="28"/>
        <v>161073.22675443115</v>
      </c>
      <c r="O91" s="155"/>
      <c r="P91" s="160">
        <f t="shared" si="29"/>
        <v>11116</v>
      </c>
      <c r="Q91" s="153">
        <f t="shared" si="30"/>
        <v>0</v>
      </c>
      <c r="R91" s="153">
        <f t="shared" si="31"/>
        <v>0</v>
      </c>
      <c r="S91" s="153">
        <f t="shared" si="32"/>
        <v>21980.773245568835</v>
      </c>
      <c r="T91" s="154">
        <f t="shared" si="33"/>
        <v>33096.773245568838</v>
      </c>
      <c r="U91" s="155"/>
      <c r="V91" s="159">
        <f t="shared" si="34"/>
        <v>40892.199999999997</v>
      </c>
      <c r="Y91" s="161">
        <v>82</v>
      </c>
      <c r="Z91" s="162">
        <v>11.860045519962133</v>
      </c>
      <c r="AA91" s="162">
        <v>0</v>
      </c>
      <c r="AB91" s="162"/>
      <c r="AC91" s="162"/>
      <c r="AD91" s="162">
        <v>0</v>
      </c>
      <c r="AE91" s="163">
        <v>183054</v>
      </c>
      <c r="AF91" s="163">
        <v>0</v>
      </c>
      <c r="AG91" s="163">
        <v>0</v>
      </c>
      <c r="AH91" s="163">
        <v>183054</v>
      </c>
      <c r="AI91" s="163">
        <v>0</v>
      </c>
      <c r="AJ91" s="163">
        <v>11116</v>
      </c>
      <c r="AK91" s="163">
        <v>194170</v>
      </c>
      <c r="AL91" s="163">
        <v>0</v>
      </c>
      <c r="AM91" s="163">
        <v>0</v>
      </c>
      <c r="AN91" s="163">
        <v>0</v>
      </c>
      <c r="AO91" s="163">
        <v>0</v>
      </c>
      <c r="AP91" s="164">
        <v>194170</v>
      </c>
      <c r="AR91" s="161">
        <v>82</v>
      </c>
      <c r="AS91" s="162">
        <v>0</v>
      </c>
      <c r="AT91" s="163">
        <v>0</v>
      </c>
      <c r="AU91" s="163">
        <v>0</v>
      </c>
      <c r="AV91" s="163">
        <v>0</v>
      </c>
      <c r="AW91" s="164">
        <v>0</v>
      </c>
      <c r="BA91" s="161">
        <v>82</v>
      </c>
      <c r="BB91" s="150">
        <v>82</v>
      </c>
      <c r="BC91" s="151" t="s">
        <v>175</v>
      </c>
      <c r="BD91" s="165">
        <f t="shared" si="45"/>
        <v>183054</v>
      </c>
      <c r="BE91" s="166">
        <v>163431</v>
      </c>
      <c r="BF91" s="155">
        <f t="shared" si="46"/>
        <v>19623</v>
      </c>
      <c r="BG91" s="155">
        <v>10153.199999999999</v>
      </c>
      <c r="BH91" s="155">
        <v>0</v>
      </c>
      <c r="BI91" s="155"/>
      <c r="BJ91" s="155"/>
      <c r="BK91" s="155"/>
      <c r="BL91" s="155">
        <f t="shared" si="47"/>
        <v>0</v>
      </c>
      <c r="BM91" s="166">
        <f t="shared" si="48"/>
        <v>29776.199999999997</v>
      </c>
      <c r="BN91" s="168">
        <f t="shared" si="49"/>
        <v>21980.773245568835</v>
      </c>
      <c r="BZ91" s="155"/>
      <c r="CA91" s="161">
        <v>82</v>
      </c>
      <c r="CB91" s="151" t="s">
        <v>175</v>
      </c>
      <c r="CC91" s="153"/>
      <c r="CD91" s="153"/>
      <c r="CE91" s="153"/>
      <c r="CF91" s="153"/>
      <c r="CG91" s="169">
        <f t="shared" si="50"/>
        <v>0</v>
      </c>
      <c r="CH91" s="153"/>
      <c r="CI91" s="153"/>
      <c r="CJ91" s="153"/>
      <c r="CK91" s="169">
        <f t="shared" si="51"/>
        <v>0</v>
      </c>
      <c r="CL91" s="170">
        <f t="shared" si="35"/>
        <v>0</v>
      </c>
      <c r="CM91" s="155"/>
      <c r="CN91" s="170">
        <f t="shared" si="36"/>
        <v>0</v>
      </c>
      <c r="CO91" s="155"/>
      <c r="CP91" s="160">
        <f t="shared" si="37"/>
        <v>19623</v>
      </c>
      <c r="CQ91" s="153">
        <f t="shared" si="38"/>
        <v>19623</v>
      </c>
      <c r="CR91" s="153">
        <f t="shared" si="52"/>
        <v>0</v>
      </c>
      <c r="CS91" s="169"/>
      <c r="CT91" s="170">
        <f t="shared" si="53"/>
        <v>0</v>
      </c>
      <c r="CU91" s="155"/>
      <c r="CV91" s="171"/>
      <c r="CW91" s="172"/>
      <c r="CX91" s="172"/>
      <c r="CY91" s="172"/>
      <c r="CZ91" s="169"/>
      <c r="DA91" s="173"/>
      <c r="DB91" s="174"/>
      <c r="DC91" s="174">
        <f t="shared" si="39"/>
        <v>-82</v>
      </c>
      <c r="DD91" s="173"/>
      <c r="DE91" s="173"/>
      <c r="DF91" s="173"/>
      <c r="DG91" s="173"/>
      <c r="DH91" s="175"/>
      <c r="DI91" s="173"/>
      <c r="DJ91" s="173"/>
      <c r="DK91" s="173"/>
      <c r="DL91" s="173"/>
      <c r="DM91" s="173"/>
    </row>
    <row r="92" spans="1:117" s="39" customFormat="1" ht="12" x14ac:dyDescent="0.2">
      <c r="A92" s="149">
        <v>83</v>
      </c>
      <c r="B92" s="150">
        <v>83</v>
      </c>
      <c r="C92" s="151" t="s">
        <v>176</v>
      </c>
      <c r="D92" s="152">
        <f t="shared" si="40"/>
        <v>12.763353036664666</v>
      </c>
      <c r="E92" s="153">
        <f t="shared" si="41"/>
        <v>167123</v>
      </c>
      <c r="F92" s="153">
        <f t="shared" si="41"/>
        <v>0</v>
      </c>
      <c r="G92" s="153">
        <f t="shared" si="41"/>
        <v>11972</v>
      </c>
      <c r="H92" s="154">
        <f t="shared" si="42"/>
        <v>179095</v>
      </c>
      <c r="I92" s="155"/>
      <c r="J92" s="156">
        <f t="shared" si="43"/>
        <v>11972</v>
      </c>
      <c r="K92" s="157">
        <f t="shared" si="44"/>
        <v>31773.741090730422</v>
      </c>
      <c r="L92" s="158">
        <f t="shared" si="27"/>
        <v>43745.741090730422</v>
      </c>
      <c r="M92" s="155"/>
      <c r="N92" s="159">
        <f t="shared" si="28"/>
        <v>135349.25890926959</v>
      </c>
      <c r="O92" s="155"/>
      <c r="P92" s="160">
        <f t="shared" si="29"/>
        <v>11972</v>
      </c>
      <c r="Q92" s="153">
        <f t="shared" si="30"/>
        <v>0</v>
      </c>
      <c r="R92" s="153">
        <f t="shared" si="31"/>
        <v>0</v>
      </c>
      <c r="S92" s="153">
        <f t="shared" si="32"/>
        <v>31773.741090730422</v>
      </c>
      <c r="T92" s="154">
        <f t="shared" si="33"/>
        <v>43745.741090730422</v>
      </c>
      <c r="U92" s="155"/>
      <c r="V92" s="159">
        <f t="shared" si="34"/>
        <v>65490.2</v>
      </c>
      <c r="Y92" s="161">
        <v>83</v>
      </c>
      <c r="Z92" s="162">
        <v>12.763353036664666</v>
      </c>
      <c r="AA92" s="162">
        <v>0</v>
      </c>
      <c r="AB92" s="162"/>
      <c r="AC92" s="162"/>
      <c r="AD92" s="162">
        <v>0</v>
      </c>
      <c r="AE92" s="163">
        <v>167123</v>
      </c>
      <c r="AF92" s="163">
        <v>0</v>
      </c>
      <c r="AG92" s="163">
        <v>0</v>
      </c>
      <c r="AH92" s="163">
        <v>167123</v>
      </c>
      <c r="AI92" s="163">
        <v>0</v>
      </c>
      <c r="AJ92" s="163">
        <v>11972</v>
      </c>
      <c r="AK92" s="163">
        <v>179095</v>
      </c>
      <c r="AL92" s="163">
        <v>0</v>
      </c>
      <c r="AM92" s="163">
        <v>0</v>
      </c>
      <c r="AN92" s="163">
        <v>0</v>
      </c>
      <c r="AO92" s="163">
        <v>0</v>
      </c>
      <c r="AP92" s="164">
        <v>179095</v>
      </c>
      <c r="AR92" s="161">
        <v>83</v>
      </c>
      <c r="AS92" s="162">
        <v>0</v>
      </c>
      <c r="AT92" s="163">
        <v>0</v>
      </c>
      <c r="AU92" s="163">
        <v>0</v>
      </c>
      <c r="AV92" s="163">
        <v>0</v>
      </c>
      <c r="AW92" s="164">
        <v>0</v>
      </c>
      <c r="BA92" s="161">
        <v>83</v>
      </c>
      <c r="BB92" s="150">
        <v>83</v>
      </c>
      <c r="BC92" s="151" t="s">
        <v>176</v>
      </c>
      <c r="BD92" s="165">
        <f t="shared" si="45"/>
        <v>167123</v>
      </c>
      <c r="BE92" s="166">
        <v>141926</v>
      </c>
      <c r="BF92" s="155">
        <f t="shared" si="46"/>
        <v>25197</v>
      </c>
      <c r="BG92" s="155">
        <v>28321.200000000001</v>
      </c>
      <c r="BH92" s="155">
        <v>0</v>
      </c>
      <c r="BI92" s="155"/>
      <c r="BJ92" s="155"/>
      <c r="BK92" s="155"/>
      <c r="BL92" s="155">
        <f t="shared" si="47"/>
        <v>0</v>
      </c>
      <c r="BM92" s="166">
        <f t="shared" si="48"/>
        <v>53518.2</v>
      </c>
      <c r="BN92" s="168">
        <f t="shared" si="49"/>
        <v>31773.741090730422</v>
      </c>
      <c r="BZ92" s="155"/>
      <c r="CA92" s="161">
        <v>83</v>
      </c>
      <c r="CB92" s="151" t="s">
        <v>176</v>
      </c>
      <c r="CC92" s="153"/>
      <c r="CD92" s="153"/>
      <c r="CE92" s="153"/>
      <c r="CF92" s="153"/>
      <c r="CG92" s="169">
        <f t="shared" si="50"/>
        <v>0</v>
      </c>
      <c r="CH92" s="153"/>
      <c r="CI92" s="153"/>
      <c r="CJ92" s="153"/>
      <c r="CK92" s="169">
        <f t="shared" si="51"/>
        <v>0</v>
      </c>
      <c r="CL92" s="170">
        <f t="shared" si="35"/>
        <v>0</v>
      </c>
      <c r="CM92" s="155"/>
      <c r="CN92" s="170">
        <f t="shared" si="36"/>
        <v>0</v>
      </c>
      <c r="CO92" s="155"/>
      <c r="CP92" s="160">
        <f t="shared" si="37"/>
        <v>25197</v>
      </c>
      <c r="CQ92" s="153">
        <f t="shared" si="38"/>
        <v>25197</v>
      </c>
      <c r="CR92" s="153">
        <f t="shared" si="52"/>
        <v>0</v>
      </c>
      <c r="CS92" s="169"/>
      <c r="CT92" s="170">
        <f t="shared" si="53"/>
        <v>0</v>
      </c>
      <c r="CU92" s="155"/>
      <c r="CV92" s="171"/>
      <c r="CW92" s="172"/>
      <c r="CX92" s="172"/>
      <c r="CY92" s="172"/>
      <c r="CZ92" s="169"/>
      <c r="DA92" s="173"/>
      <c r="DB92" s="174"/>
      <c r="DC92" s="174">
        <f t="shared" si="39"/>
        <v>-83</v>
      </c>
      <c r="DD92" s="173"/>
      <c r="DE92" s="173"/>
      <c r="DF92" s="173"/>
      <c r="DG92" s="173"/>
      <c r="DH92" s="175"/>
      <c r="DI92" s="173"/>
      <c r="DJ92" s="173"/>
      <c r="DK92" s="173"/>
      <c r="DL92" s="173"/>
      <c r="DM92" s="173"/>
    </row>
    <row r="93" spans="1:117" s="39" customFormat="1" ht="12" x14ac:dyDescent="0.2">
      <c r="A93" s="149">
        <v>84</v>
      </c>
      <c r="B93" s="150">
        <v>84</v>
      </c>
      <c r="C93" s="151" t="s">
        <v>177</v>
      </c>
      <c r="D93" s="152">
        <f t="shared" si="40"/>
        <v>0</v>
      </c>
      <c r="E93" s="153">
        <f t="shared" si="41"/>
        <v>0</v>
      </c>
      <c r="F93" s="153">
        <f t="shared" si="41"/>
        <v>0</v>
      </c>
      <c r="G93" s="153">
        <f t="shared" si="41"/>
        <v>0</v>
      </c>
      <c r="H93" s="154">
        <f t="shared" si="42"/>
        <v>0</v>
      </c>
      <c r="I93" s="155"/>
      <c r="J93" s="156">
        <f t="shared" si="43"/>
        <v>0</v>
      </c>
      <c r="K93" s="157">
        <f t="shared" si="44"/>
        <v>0</v>
      </c>
      <c r="L93" s="158">
        <f t="shared" si="27"/>
        <v>0</v>
      </c>
      <c r="M93" s="155"/>
      <c r="N93" s="159">
        <f t="shared" si="28"/>
        <v>0</v>
      </c>
      <c r="O93" s="155"/>
      <c r="P93" s="160">
        <f t="shared" si="29"/>
        <v>0</v>
      </c>
      <c r="Q93" s="153">
        <f t="shared" si="30"/>
        <v>0</v>
      </c>
      <c r="R93" s="153">
        <f t="shared" si="31"/>
        <v>0</v>
      </c>
      <c r="S93" s="153">
        <f t="shared" si="32"/>
        <v>0</v>
      </c>
      <c r="T93" s="154">
        <f t="shared" si="33"/>
        <v>0</v>
      </c>
      <c r="U93" s="155"/>
      <c r="V93" s="159">
        <f t="shared" si="34"/>
        <v>0</v>
      </c>
      <c r="Y93" s="161">
        <v>84</v>
      </c>
      <c r="Z93" s="162"/>
      <c r="AA93" s="162"/>
      <c r="AB93" s="162"/>
      <c r="AC93" s="162"/>
      <c r="AD93" s="162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4"/>
      <c r="AR93" s="161">
        <v>84</v>
      </c>
      <c r="AS93" s="162">
        <v>0</v>
      </c>
      <c r="AT93" s="163">
        <v>0</v>
      </c>
      <c r="AU93" s="163">
        <v>0</v>
      </c>
      <c r="AV93" s="163">
        <v>0</v>
      </c>
      <c r="AW93" s="164">
        <v>0</v>
      </c>
      <c r="BA93" s="161">
        <v>84</v>
      </c>
      <c r="BB93" s="150">
        <v>84</v>
      </c>
      <c r="BC93" s="151" t="s">
        <v>177</v>
      </c>
      <c r="BD93" s="165">
        <f t="shared" si="45"/>
        <v>0</v>
      </c>
      <c r="BE93" s="166">
        <v>0</v>
      </c>
      <c r="BF93" s="155">
        <f t="shared" si="46"/>
        <v>0</v>
      </c>
      <c r="BG93" s="155">
        <v>0</v>
      </c>
      <c r="BH93" s="155">
        <v>0</v>
      </c>
      <c r="BI93" s="155"/>
      <c r="BJ93" s="155"/>
      <c r="BK93" s="155"/>
      <c r="BL93" s="155">
        <f t="shared" si="47"/>
        <v>0</v>
      </c>
      <c r="BM93" s="166">
        <f t="shared" si="48"/>
        <v>0</v>
      </c>
      <c r="BN93" s="168">
        <f t="shared" si="49"/>
        <v>0</v>
      </c>
      <c r="BZ93" s="155"/>
      <c r="CA93" s="161">
        <v>84</v>
      </c>
      <c r="CB93" s="151" t="s">
        <v>177</v>
      </c>
      <c r="CC93" s="153"/>
      <c r="CD93" s="153"/>
      <c r="CE93" s="153"/>
      <c r="CF93" s="153"/>
      <c r="CG93" s="169">
        <f t="shared" si="50"/>
        <v>0</v>
      </c>
      <c r="CH93" s="153"/>
      <c r="CI93" s="153"/>
      <c r="CJ93" s="153"/>
      <c r="CK93" s="169">
        <f t="shared" si="51"/>
        <v>0</v>
      </c>
      <c r="CL93" s="170">
        <f t="shared" si="35"/>
        <v>0</v>
      </c>
      <c r="CM93" s="155"/>
      <c r="CN93" s="170">
        <f t="shared" si="36"/>
        <v>0</v>
      </c>
      <c r="CO93" s="155"/>
      <c r="CP93" s="160">
        <f t="shared" si="37"/>
        <v>0</v>
      </c>
      <c r="CQ93" s="153">
        <f t="shared" si="38"/>
        <v>0</v>
      </c>
      <c r="CR93" s="153">
        <f t="shared" si="52"/>
        <v>0</v>
      </c>
      <c r="CS93" s="169"/>
      <c r="CT93" s="170">
        <f t="shared" si="53"/>
        <v>0</v>
      </c>
      <c r="CU93" s="155"/>
      <c r="CV93" s="171"/>
      <c r="CW93" s="172"/>
      <c r="CX93" s="172"/>
      <c r="CY93" s="172"/>
      <c r="CZ93" s="169"/>
      <c r="DA93" s="173"/>
      <c r="DB93" s="174"/>
      <c r="DC93" s="174">
        <f t="shared" si="39"/>
        <v>-84</v>
      </c>
      <c r="DD93" s="173"/>
      <c r="DE93" s="173"/>
      <c r="DF93" s="173"/>
      <c r="DG93" s="173"/>
      <c r="DH93" s="175"/>
      <c r="DI93" s="173"/>
      <c r="DJ93" s="173"/>
      <c r="DK93" s="173"/>
      <c r="DL93" s="173"/>
      <c r="DM93" s="173"/>
    </row>
    <row r="94" spans="1:117" s="39" customFormat="1" ht="12" x14ac:dyDescent="0.2">
      <c r="A94" s="149">
        <v>85</v>
      </c>
      <c r="B94" s="150">
        <v>86</v>
      </c>
      <c r="C94" s="151" t="s">
        <v>178</v>
      </c>
      <c r="D94" s="152">
        <f t="shared" si="40"/>
        <v>0</v>
      </c>
      <c r="E94" s="153">
        <f t="shared" si="41"/>
        <v>0</v>
      </c>
      <c r="F94" s="153">
        <f t="shared" si="41"/>
        <v>0</v>
      </c>
      <c r="G94" s="153">
        <f t="shared" si="41"/>
        <v>0</v>
      </c>
      <c r="H94" s="154">
        <f t="shared" si="42"/>
        <v>0</v>
      </c>
      <c r="I94" s="155"/>
      <c r="J94" s="156">
        <f t="shared" si="43"/>
        <v>0</v>
      </c>
      <c r="K94" s="157">
        <f t="shared" si="44"/>
        <v>0</v>
      </c>
      <c r="L94" s="158">
        <f t="shared" si="27"/>
        <v>0</v>
      </c>
      <c r="M94" s="155"/>
      <c r="N94" s="159">
        <f t="shared" si="28"/>
        <v>0</v>
      </c>
      <c r="O94" s="155"/>
      <c r="P94" s="160">
        <f t="shared" si="29"/>
        <v>0</v>
      </c>
      <c r="Q94" s="153">
        <f t="shared" si="30"/>
        <v>0</v>
      </c>
      <c r="R94" s="153">
        <f t="shared" si="31"/>
        <v>0</v>
      </c>
      <c r="S94" s="153">
        <f t="shared" si="32"/>
        <v>0</v>
      </c>
      <c r="T94" s="154">
        <f t="shared" si="33"/>
        <v>0</v>
      </c>
      <c r="U94" s="155"/>
      <c r="V94" s="159">
        <f t="shared" si="34"/>
        <v>0</v>
      </c>
      <c r="Y94" s="161">
        <v>85</v>
      </c>
      <c r="Z94" s="162"/>
      <c r="AA94" s="162"/>
      <c r="AB94" s="162"/>
      <c r="AC94" s="162"/>
      <c r="AD94" s="162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4"/>
      <c r="AR94" s="161">
        <v>85</v>
      </c>
      <c r="AS94" s="162">
        <v>0</v>
      </c>
      <c r="AT94" s="163">
        <v>0</v>
      </c>
      <c r="AU94" s="163">
        <v>0</v>
      </c>
      <c r="AV94" s="163">
        <v>0</v>
      </c>
      <c r="AW94" s="164">
        <v>0</v>
      </c>
      <c r="BA94" s="161">
        <v>85</v>
      </c>
      <c r="BB94" s="150">
        <v>86</v>
      </c>
      <c r="BC94" s="151" t="s">
        <v>178</v>
      </c>
      <c r="BD94" s="165">
        <f t="shared" si="45"/>
        <v>0</v>
      </c>
      <c r="BE94" s="166">
        <v>0</v>
      </c>
      <c r="BF94" s="155">
        <f t="shared" si="46"/>
        <v>0</v>
      </c>
      <c r="BG94" s="155">
        <v>0</v>
      </c>
      <c r="BH94" s="155">
        <v>0</v>
      </c>
      <c r="BI94" s="155"/>
      <c r="BJ94" s="155"/>
      <c r="BK94" s="155"/>
      <c r="BL94" s="155">
        <f t="shared" si="47"/>
        <v>0</v>
      </c>
      <c r="BM94" s="166">
        <f t="shared" si="48"/>
        <v>0</v>
      </c>
      <c r="BN94" s="168">
        <f t="shared" si="49"/>
        <v>0</v>
      </c>
      <c r="BZ94" s="155"/>
      <c r="CA94" s="161">
        <v>85</v>
      </c>
      <c r="CB94" s="151" t="s">
        <v>178</v>
      </c>
      <c r="CC94" s="153"/>
      <c r="CD94" s="153"/>
      <c r="CE94" s="153"/>
      <c r="CF94" s="153"/>
      <c r="CG94" s="169">
        <f t="shared" si="50"/>
        <v>0</v>
      </c>
      <c r="CH94" s="153"/>
      <c r="CI94" s="153"/>
      <c r="CJ94" s="153"/>
      <c r="CK94" s="169">
        <f t="shared" si="51"/>
        <v>0</v>
      </c>
      <c r="CL94" s="170">
        <f t="shared" si="35"/>
        <v>0</v>
      </c>
      <c r="CM94" s="155"/>
      <c r="CN94" s="170">
        <f t="shared" si="36"/>
        <v>0</v>
      </c>
      <c r="CO94" s="155"/>
      <c r="CP94" s="160">
        <f t="shared" si="37"/>
        <v>0</v>
      </c>
      <c r="CQ94" s="153">
        <f t="shared" si="38"/>
        <v>0</v>
      </c>
      <c r="CR94" s="153">
        <f t="shared" si="52"/>
        <v>0</v>
      </c>
      <c r="CS94" s="169"/>
      <c r="CT94" s="170">
        <f t="shared" si="53"/>
        <v>0</v>
      </c>
      <c r="CU94" s="155"/>
      <c r="CV94" s="171"/>
      <c r="CW94" s="172"/>
      <c r="CX94" s="172"/>
      <c r="CY94" s="172"/>
      <c r="CZ94" s="169"/>
      <c r="DA94" s="173"/>
      <c r="DB94" s="174"/>
      <c r="DC94" s="174">
        <f t="shared" si="39"/>
        <v>-85</v>
      </c>
      <c r="DD94" s="173"/>
      <c r="DE94" s="173"/>
      <c r="DF94" s="173"/>
      <c r="DG94" s="173"/>
      <c r="DH94" s="175"/>
      <c r="DI94" s="173"/>
      <c r="DJ94" s="173"/>
      <c r="DK94" s="173"/>
      <c r="DL94" s="173"/>
      <c r="DM94" s="173"/>
    </row>
    <row r="95" spans="1:117" s="39" customFormat="1" ht="12" x14ac:dyDescent="0.2">
      <c r="A95" s="149">
        <v>86</v>
      </c>
      <c r="B95" s="150">
        <v>87</v>
      </c>
      <c r="C95" s="151" t="s">
        <v>179</v>
      </c>
      <c r="D95" s="152">
        <f t="shared" si="40"/>
        <v>119.53963313592419</v>
      </c>
      <c r="E95" s="153">
        <f t="shared" si="41"/>
        <v>1457494</v>
      </c>
      <c r="F95" s="153">
        <f t="shared" si="41"/>
        <v>0</v>
      </c>
      <c r="G95" s="153">
        <f t="shared" si="41"/>
        <v>112089</v>
      </c>
      <c r="H95" s="154">
        <f t="shared" si="42"/>
        <v>1569583</v>
      </c>
      <c r="I95" s="155"/>
      <c r="J95" s="156">
        <f t="shared" si="43"/>
        <v>112089</v>
      </c>
      <c r="K95" s="157">
        <f t="shared" si="44"/>
        <v>120561.4492513648</v>
      </c>
      <c r="L95" s="158">
        <f t="shared" si="27"/>
        <v>232650.4492513648</v>
      </c>
      <c r="M95" s="155"/>
      <c r="N95" s="159">
        <f t="shared" si="28"/>
        <v>1336932.5507486351</v>
      </c>
      <c r="O95" s="155"/>
      <c r="P95" s="160">
        <f t="shared" si="29"/>
        <v>112089</v>
      </c>
      <c r="Q95" s="153">
        <f t="shared" si="30"/>
        <v>0</v>
      </c>
      <c r="R95" s="153">
        <f t="shared" si="31"/>
        <v>0</v>
      </c>
      <c r="S95" s="153">
        <f t="shared" si="32"/>
        <v>120561.4492513648</v>
      </c>
      <c r="T95" s="154">
        <f t="shared" si="33"/>
        <v>232650.4492513648</v>
      </c>
      <c r="U95" s="155"/>
      <c r="V95" s="159">
        <f t="shared" si="34"/>
        <v>352150</v>
      </c>
      <c r="Y95" s="161">
        <v>86</v>
      </c>
      <c r="Z95" s="162">
        <v>119.53963313592419</v>
      </c>
      <c r="AA95" s="162">
        <v>0</v>
      </c>
      <c r="AB95" s="162"/>
      <c r="AC95" s="162"/>
      <c r="AD95" s="162">
        <v>0</v>
      </c>
      <c r="AE95" s="163">
        <v>1457494</v>
      </c>
      <c r="AF95" s="163">
        <v>0</v>
      </c>
      <c r="AG95" s="163">
        <v>0</v>
      </c>
      <c r="AH95" s="163">
        <v>1457494</v>
      </c>
      <c r="AI95" s="163">
        <v>0</v>
      </c>
      <c r="AJ95" s="163">
        <v>112089</v>
      </c>
      <c r="AK95" s="163">
        <v>1569583</v>
      </c>
      <c r="AL95" s="163">
        <v>0</v>
      </c>
      <c r="AM95" s="163">
        <v>0</v>
      </c>
      <c r="AN95" s="163">
        <v>0</v>
      </c>
      <c r="AO95" s="163">
        <v>0</v>
      </c>
      <c r="AP95" s="164">
        <v>1569583</v>
      </c>
      <c r="AR95" s="161">
        <v>86</v>
      </c>
      <c r="AS95" s="162">
        <v>0</v>
      </c>
      <c r="AT95" s="163">
        <v>0</v>
      </c>
      <c r="AU95" s="163">
        <v>0</v>
      </c>
      <c r="AV95" s="163">
        <v>0</v>
      </c>
      <c r="AW95" s="164">
        <v>0</v>
      </c>
      <c r="BA95" s="161">
        <v>86</v>
      </c>
      <c r="BB95" s="150">
        <v>87</v>
      </c>
      <c r="BC95" s="151" t="s">
        <v>179</v>
      </c>
      <c r="BD95" s="165">
        <f t="shared" si="45"/>
        <v>1457494</v>
      </c>
      <c r="BE95" s="166">
        <v>1347699</v>
      </c>
      <c r="BF95" s="155">
        <f t="shared" si="46"/>
        <v>109795</v>
      </c>
      <c r="BG95" s="155">
        <v>46363.199999999997</v>
      </c>
      <c r="BH95" s="155">
        <v>83902.8</v>
      </c>
      <c r="BI95" s="155"/>
      <c r="BJ95" s="155"/>
      <c r="BK95" s="155"/>
      <c r="BL95" s="155">
        <f t="shared" si="47"/>
        <v>0</v>
      </c>
      <c r="BM95" s="166">
        <f t="shared" si="48"/>
        <v>240061</v>
      </c>
      <c r="BN95" s="168">
        <f t="shared" si="49"/>
        <v>120561.4492513648</v>
      </c>
      <c r="BZ95" s="155"/>
      <c r="CA95" s="161">
        <v>86</v>
      </c>
      <c r="CB95" s="151" t="s">
        <v>179</v>
      </c>
      <c r="CC95" s="153"/>
      <c r="CD95" s="153"/>
      <c r="CE95" s="153"/>
      <c r="CF95" s="153"/>
      <c r="CG95" s="169">
        <f t="shared" si="50"/>
        <v>0</v>
      </c>
      <c r="CH95" s="153"/>
      <c r="CI95" s="153"/>
      <c r="CJ95" s="153"/>
      <c r="CK95" s="169">
        <f t="shared" si="51"/>
        <v>0</v>
      </c>
      <c r="CL95" s="170">
        <f t="shared" si="35"/>
        <v>0</v>
      </c>
      <c r="CM95" s="155"/>
      <c r="CN95" s="170">
        <f t="shared" si="36"/>
        <v>0</v>
      </c>
      <c r="CO95" s="155"/>
      <c r="CP95" s="160">
        <f t="shared" si="37"/>
        <v>109795</v>
      </c>
      <c r="CQ95" s="153">
        <f t="shared" si="38"/>
        <v>109795</v>
      </c>
      <c r="CR95" s="153">
        <f t="shared" si="52"/>
        <v>0</v>
      </c>
      <c r="CS95" s="169"/>
      <c r="CT95" s="170">
        <f t="shared" si="53"/>
        <v>0</v>
      </c>
      <c r="CU95" s="155"/>
      <c r="CV95" s="171"/>
      <c r="CW95" s="172"/>
      <c r="CX95" s="172"/>
      <c r="CY95" s="172"/>
      <c r="CZ95" s="169"/>
      <c r="DA95" s="173"/>
      <c r="DB95" s="174"/>
      <c r="DC95" s="174">
        <f t="shared" si="39"/>
        <v>-86</v>
      </c>
      <c r="DD95" s="173"/>
      <c r="DE95" s="173"/>
      <c r="DF95" s="173"/>
      <c r="DG95" s="173"/>
      <c r="DH95" s="175"/>
      <c r="DI95" s="173"/>
      <c r="DJ95" s="173"/>
      <c r="DK95" s="173"/>
      <c r="DL95" s="173"/>
      <c r="DM95" s="173"/>
    </row>
    <row r="96" spans="1:117" s="39" customFormat="1" ht="12" x14ac:dyDescent="0.2">
      <c r="A96" s="149">
        <v>87</v>
      </c>
      <c r="B96" s="150">
        <v>85</v>
      </c>
      <c r="C96" s="151" t="s">
        <v>180</v>
      </c>
      <c r="D96" s="152">
        <f t="shared" si="40"/>
        <v>11.635782764027038</v>
      </c>
      <c r="E96" s="153">
        <f t="shared" si="41"/>
        <v>207583</v>
      </c>
      <c r="F96" s="153">
        <f t="shared" si="41"/>
        <v>0</v>
      </c>
      <c r="G96" s="153">
        <f t="shared" si="41"/>
        <v>10908</v>
      </c>
      <c r="H96" s="154">
        <f t="shared" si="42"/>
        <v>218491</v>
      </c>
      <c r="I96" s="155"/>
      <c r="J96" s="156">
        <f t="shared" si="43"/>
        <v>10908</v>
      </c>
      <c r="K96" s="157">
        <f t="shared" si="44"/>
        <v>39007.349183643586</v>
      </c>
      <c r="L96" s="158">
        <f t="shared" si="27"/>
        <v>49915.349183643586</v>
      </c>
      <c r="M96" s="155"/>
      <c r="N96" s="159">
        <f t="shared" si="28"/>
        <v>168575.65081635641</v>
      </c>
      <c r="O96" s="155"/>
      <c r="P96" s="160">
        <f t="shared" si="29"/>
        <v>10908</v>
      </c>
      <c r="Q96" s="153">
        <f t="shared" si="30"/>
        <v>0</v>
      </c>
      <c r="R96" s="153">
        <f t="shared" si="31"/>
        <v>0</v>
      </c>
      <c r="S96" s="153">
        <f t="shared" si="32"/>
        <v>39007.349183643586</v>
      </c>
      <c r="T96" s="154">
        <f t="shared" si="33"/>
        <v>49915.349183643586</v>
      </c>
      <c r="U96" s="155"/>
      <c r="V96" s="159">
        <f t="shared" si="34"/>
        <v>72272.600000000006</v>
      </c>
      <c r="Y96" s="161">
        <v>87</v>
      </c>
      <c r="Z96" s="162">
        <v>11.635782764027038</v>
      </c>
      <c r="AA96" s="162">
        <v>0</v>
      </c>
      <c r="AB96" s="162"/>
      <c r="AC96" s="162"/>
      <c r="AD96" s="162">
        <v>0</v>
      </c>
      <c r="AE96" s="163">
        <v>207583</v>
      </c>
      <c r="AF96" s="163">
        <v>0</v>
      </c>
      <c r="AG96" s="163">
        <v>0</v>
      </c>
      <c r="AH96" s="163">
        <v>207583</v>
      </c>
      <c r="AI96" s="163">
        <v>0</v>
      </c>
      <c r="AJ96" s="163">
        <v>10908</v>
      </c>
      <c r="AK96" s="163">
        <v>218491</v>
      </c>
      <c r="AL96" s="163">
        <v>0</v>
      </c>
      <c r="AM96" s="163">
        <v>0</v>
      </c>
      <c r="AN96" s="163">
        <v>0</v>
      </c>
      <c r="AO96" s="163">
        <v>0</v>
      </c>
      <c r="AP96" s="164">
        <v>218491</v>
      </c>
      <c r="AR96" s="161">
        <v>87</v>
      </c>
      <c r="AS96" s="162">
        <v>0</v>
      </c>
      <c r="AT96" s="163">
        <v>0</v>
      </c>
      <c r="AU96" s="163">
        <v>0</v>
      </c>
      <c r="AV96" s="163">
        <v>0</v>
      </c>
      <c r="AW96" s="164">
        <v>0</v>
      </c>
      <c r="BA96" s="161">
        <v>87</v>
      </c>
      <c r="BB96" s="150">
        <v>85</v>
      </c>
      <c r="BC96" s="151" t="s">
        <v>180</v>
      </c>
      <c r="BD96" s="165">
        <f t="shared" si="45"/>
        <v>207583</v>
      </c>
      <c r="BE96" s="166">
        <v>171001</v>
      </c>
      <c r="BF96" s="155">
        <f t="shared" si="46"/>
        <v>36582</v>
      </c>
      <c r="BG96" s="155">
        <v>10444.199999999999</v>
      </c>
      <c r="BH96" s="155">
        <v>14338.400000000001</v>
      </c>
      <c r="BI96" s="155"/>
      <c r="BJ96" s="155"/>
      <c r="BK96" s="155"/>
      <c r="BL96" s="155">
        <f t="shared" si="47"/>
        <v>0</v>
      </c>
      <c r="BM96" s="166">
        <f t="shared" si="48"/>
        <v>61364.6</v>
      </c>
      <c r="BN96" s="168">
        <f t="shared" si="49"/>
        <v>39007.349183643586</v>
      </c>
      <c r="BZ96" s="155"/>
      <c r="CA96" s="161">
        <v>87</v>
      </c>
      <c r="CB96" s="151" t="s">
        <v>180</v>
      </c>
      <c r="CC96" s="153"/>
      <c r="CD96" s="153"/>
      <c r="CE96" s="153"/>
      <c r="CF96" s="153"/>
      <c r="CG96" s="169">
        <f t="shared" si="50"/>
        <v>0</v>
      </c>
      <c r="CH96" s="153"/>
      <c r="CI96" s="153"/>
      <c r="CJ96" s="153"/>
      <c r="CK96" s="169">
        <f t="shared" si="51"/>
        <v>0</v>
      </c>
      <c r="CL96" s="170">
        <f t="shared" si="35"/>
        <v>0</v>
      </c>
      <c r="CM96" s="155"/>
      <c r="CN96" s="170">
        <f t="shared" si="36"/>
        <v>0</v>
      </c>
      <c r="CO96" s="155"/>
      <c r="CP96" s="160">
        <f t="shared" si="37"/>
        <v>36582</v>
      </c>
      <c r="CQ96" s="153">
        <f t="shared" si="38"/>
        <v>36582</v>
      </c>
      <c r="CR96" s="153">
        <f t="shared" si="52"/>
        <v>0</v>
      </c>
      <c r="CS96" s="169"/>
      <c r="CT96" s="170">
        <f t="shared" si="53"/>
        <v>0</v>
      </c>
      <c r="CU96" s="155"/>
      <c r="CV96" s="171"/>
      <c r="CW96" s="172"/>
      <c r="CX96" s="172"/>
      <c r="CY96" s="172"/>
      <c r="CZ96" s="169"/>
      <c r="DA96" s="173"/>
      <c r="DB96" s="174"/>
      <c r="DC96" s="174">
        <f t="shared" si="39"/>
        <v>-87</v>
      </c>
      <c r="DD96" s="173"/>
      <c r="DE96" s="173"/>
      <c r="DF96" s="173"/>
      <c r="DG96" s="173"/>
      <c r="DH96" s="175"/>
      <c r="DI96" s="173"/>
      <c r="DJ96" s="173"/>
      <c r="DK96" s="173"/>
      <c r="DL96" s="173"/>
      <c r="DM96" s="173"/>
    </row>
    <row r="97" spans="1:117" s="39" customFormat="1" ht="12" x14ac:dyDescent="0.2">
      <c r="A97" s="149">
        <v>88</v>
      </c>
      <c r="B97" s="150">
        <v>88</v>
      </c>
      <c r="C97" s="151" t="s">
        <v>181</v>
      </c>
      <c r="D97" s="152">
        <f t="shared" si="40"/>
        <v>25.669282566838774</v>
      </c>
      <c r="E97" s="153">
        <f t="shared" si="41"/>
        <v>396565</v>
      </c>
      <c r="F97" s="153">
        <f t="shared" si="41"/>
        <v>0</v>
      </c>
      <c r="G97" s="153">
        <f t="shared" si="41"/>
        <v>24068</v>
      </c>
      <c r="H97" s="154">
        <f t="shared" si="42"/>
        <v>420633</v>
      </c>
      <c r="I97" s="155"/>
      <c r="J97" s="156">
        <f t="shared" si="43"/>
        <v>24068</v>
      </c>
      <c r="K97" s="157">
        <f t="shared" si="44"/>
        <v>30427.767265276565</v>
      </c>
      <c r="L97" s="158">
        <f t="shared" si="27"/>
        <v>54495.767265276561</v>
      </c>
      <c r="M97" s="155"/>
      <c r="N97" s="159">
        <f t="shared" si="28"/>
        <v>366137.23273472342</v>
      </c>
      <c r="O97" s="155"/>
      <c r="P97" s="160">
        <f t="shared" si="29"/>
        <v>24068</v>
      </c>
      <c r="Q97" s="153">
        <f t="shared" si="30"/>
        <v>0</v>
      </c>
      <c r="R97" s="153">
        <f t="shared" si="31"/>
        <v>0</v>
      </c>
      <c r="S97" s="153">
        <f t="shared" si="32"/>
        <v>30427.767265276565</v>
      </c>
      <c r="T97" s="154">
        <f t="shared" si="33"/>
        <v>54495.767265276561</v>
      </c>
      <c r="U97" s="155"/>
      <c r="V97" s="159">
        <f t="shared" si="34"/>
        <v>109496.8</v>
      </c>
      <c r="Y97" s="161">
        <v>88</v>
      </c>
      <c r="Z97" s="162">
        <v>25.669282566838774</v>
      </c>
      <c r="AA97" s="162">
        <v>0</v>
      </c>
      <c r="AB97" s="162"/>
      <c r="AC97" s="162"/>
      <c r="AD97" s="162">
        <v>0</v>
      </c>
      <c r="AE97" s="163">
        <v>396565</v>
      </c>
      <c r="AF97" s="163">
        <v>0</v>
      </c>
      <c r="AG97" s="163">
        <v>0</v>
      </c>
      <c r="AH97" s="163">
        <v>396565</v>
      </c>
      <c r="AI97" s="163">
        <v>0</v>
      </c>
      <c r="AJ97" s="163">
        <v>24068</v>
      </c>
      <c r="AK97" s="163">
        <v>420633</v>
      </c>
      <c r="AL97" s="163">
        <v>0</v>
      </c>
      <c r="AM97" s="163">
        <v>0</v>
      </c>
      <c r="AN97" s="163">
        <v>0</v>
      </c>
      <c r="AO97" s="163">
        <v>0</v>
      </c>
      <c r="AP97" s="164">
        <v>420633</v>
      </c>
      <c r="AR97" s="161">
        <v>88</v>
      </c>
      <c r="AS97" s="162">
        <v>0</v>
      </c>
      <c r="AT97" s="163">
        <v>0</v>
      </c>
      <c r="AU97" s="163">
        <v>0</v>
      </c>
      <c r="AV97" s="163">
        <v>0</v>
      </c>
      <c r="AW97" s="164">
        <v>0</v>
      </c>
      <c r="BA97" s="161">
        <v>88</v>
      </c>
      <c r="BB97" s="150">
        <v>88</v>
      </c>
      <c r="BC97" s="151" t="s">
        <v>181</v>
      </c>
      <c r="BD97" s="165">
        <f t="shared" si="45"/>
        <v>396565</v>
      </c>
      <c r="BE97" s="166">
        <v>369297</v>
      </c>
      <c r="BF97" s="155">
        <f t="shared" si="46"/>
        <v>27268</v>
      </c>
      <c r="BG97" s="155">
        <v>13606.8</v>
      </c>
      <c r="BH97" s="155">
        <v>44554</v>
      </c>
      <c r="BI97" s="155"/>
      <c r="BJ97" s="155"/>
      <c r="BK97" s="155"/>
      <c r="BL97" s="155">
        <f t="shared" si="47"/>
        <v>0</v>
      </c>
      <c r="BM97" s="166">
        <f t="shared" si="48"/>
        <v>85428.800000000003</v>
      </c>
      <c r="BN97" s="168">
        <f t="shared" si="49"/>
        <v>30427.767265276565</v>
      </c>
      <c r="BZ97" s="155"/>
      <c r="CA97" s="161">
        <v>88</v>
      </c>
      <c r="CB97" s="151" t="s">
        <v>181</v>
      </c>
      <c r="CC97" s="153"/>
      <c r="CD97" s="153"/>
      <c r="CE97" s="153"/>
      <c r="CF97" s="153"/>
      <c r="CG97" s="169">
        <f t="shared" si="50"/>
        <v>0</v>
      </c>
      <c r="CH97" s="153"/>
      <c r="CI97" s="153"/>
      <c r="CJ97" s="153"/>
      <c r="CK97" s="169">
        <f t="shared" si="51"/>
        <v>0</v>
      </c>
      <c r="CL97" s="170">
        <f t="shared" si="35"/>
        <v>0</v>
      </c>
      <c r="CM97" s="155"/>
      <c r="CN97" s="170">
        <f t="shared" si="36"/>
        <v>0</v>
      </c>
      <c r="CO97" s="155"/>
      <c r="CP97" s="160">
        <f t="shared" si="37"/>
        <v>27268</v>
      </c>
      <c r="CQ97" s="153">
        <f t="shared" si="38"/>
        <v>27268</v>
      </c>
      <c r="CR97" s="153">
        <f t="shared" si="52"/>
        <v>0</v>
      </c>
      <c r="CS97" s="169"/>
      <c r="CT97" s="170">
        <f t="shared" si="53"/>
        <v>0</v>
      </c>
      <c r="CU97" s="155"/>
      <c r="CV97" s="171"/>
      <c r="CW97" s="172"/>
      <c r="CX97" s="172"/>
      <c r="CY97" s="172"/>
      <c r="CZ97" s="169"/>
      <c r="DA97" s="173"/>
      <c r="DB97" s="174"/>
      <c r="DC97" s="174">
        <f t="shared" si="39"/>
        <v>-88</v>
      </c>
      <c r="DD97" s="173"/>
      <c r="DE97" s="173"/>
      <c r="DF97" s="173"/>
      <c r="DG97" s="173"/>
      <c r="DH97" s="175"/>
      <c r="DI97" s="173"/>
      <c r="DJ97" s="173"/>
      <c r="DK97" s="173"/>
      <c r="DL97" s="173"/>
      <c r="DM97" s="173"/>
    </row>
    <row r="98" spans="1:117" s="39" customFormat="1" ht="12" x14ac:dyDescent="0.2">
      <c r="A98" s="149">
        <v>89</v>
      </c>
      <c r="B98" s="150">
        <v>89</v>
      </c>
      <c r="C98" s="151" t="s">
        <v>182</v>
      </c>
      <c r="D98" s="152">
        <f t="shared" si="40"/>
        <v>32.441860465116285</v>
      </c>
      <c r="E98" s="153">
        <f t="shared" si="41"/>
        <v>1010664</v>
      </c>
      <c r="F98" s="153">
        <f t="shared" si="41"/>
        <v>0</v>
      </c>
      <c r="G98" s="153">
        <f t="shared" si="41"/>
        <v>30420</v>
      </c>
      <c r="H98" s="154">
        <f t="shared" si="42"/>
        <v>1041084</v>
      </c>
      <c r="I98" s="155"/>
      <c r="J98" s="156">
        <f t="shared" si="43"/>
        <v>30420</v>
      </c>
      <c r="K98" s="157">
        <f t="shared" si="44"/>
        <v>137177</v>
      </c>
      <c r="L98" s="158">
        <f t="shared" si="27"/>
        <v>167597</v>
      </c>
      <c r="M98" s="155"/>
      <c r="N98" s="159">
        <f t="shared" si="28"/>
        <v>873487</v>
      </c>
      <c r="O98" s="155"/>
      <c r="P98" s="160">
        <f t="shared" si="29"/>
        <v>30420</v>
      </c>
      <c r="Q98" s="153">
        <f t="shared" si="30"/>
        <v>0</v>
      </c>
      <c r="R98" s="153">
        <f t="shared" si="31"/>
        <v>0</v>
      </c>
      <c r="S98" s="153">
        <f t="shared" si="32"/>
        <v>137177</v>
      </c>
      <c r="T98" s="154">
        <f t="shared" si="33"/>
        <v>167597</v>
      </c>
      <c r="U98" s="155"/>
      <c r="V98" s="159">
        <f t="shared" si="34"/>
        <v>190703.4</v>
      </c>
      <c r="Y98" s="161">
        <v>89</v>
      </c>
      <c r="Z98" s="162">
        <v>32.441860465116285</v>
      </c>
      <c r="AA98" s="162">
        <v>0</v>
      </c>
      <c r="AB98" s="162"/>
      <c r="AC98" s="162"/>
      <c r="AD98" s="162">
        <v>0</v>
      </c>
      <c r="AE98" s="163">
        <v>1010664</v>
      </c>
      <c r="AF98" s="163">
        <v>0</v>
      </c>
      <c r="AG98" s="163">
        <v>0</v>
      </c>
      <c r="AH98" s="163">
        <v>1010664</v>
      </c>
      <c r="AI98" s="163">
        <v>0</v>
      </c>
      <c r="AJ98" s="163">
        <v>30420</v>
      </c>
      <c r="AK98" s="163">
        <v>1041084</v>
      </c>
      <c r="AL98" s="163">
        <v>0</v>
      </c>
      <c r="AM98" s="163">
        <v>0</v>
      </c>
      <c r="AN98" s="163">
        <v>0</v>
      </c>
      <c r="AO98" s="163">
        <v>0</v>
      </c>
      <c r="AP98" s="164">
        <v>1041084</v>
      </c>
      <c r="AR98" s="161">
        <v>89</v>
      </c>
      <c r="AS98" s="162">
        <v>0</v>
      </c>
      <c r="AT98" s="163">
        <v>0</v>
      </c>
      <c r="AU98" s="163">
        <v>0</v>
      </c>
      <c r="AV98" s="163">
        <v>0</v>
      </c>
      <c r="AW98" s="164">
        <v>0</v>
      </c>
      <c r="BA98" s="161">
        <v>89</v>
      </c>
      <c r="BB98" s="150">
        <v>89</v>
      </c>
      <c r="BC98" s="151" t="s">
        <v>182</v>
      </c>
      <c r="BD98" s="165">
        <f t="shared" si="45"/>
        <v>1010664</v>
      </c>
      <c r="BE98" s="166">
        <v>873487</v>
      </c>
      <c r="BF98" s="155">
        <f t="shared" si="46"/>
        <v>137177</v>
      </c>
      <c r="BG98" s="155">
        <v>0</v>
      </c>
      <c r="BH98" s="155">
        <v>23106.400000000001</v>
      </c>
      <c r="BI98" s="155"/>
      <c r="BJ98" s="155"/>
      <c r="BK98" s="155"/>
      <c r="BL98" s="155">
        <f t="shared" si="47"/>
        <v>0</v>
      </c>
      <c r="BM98" s="166">
        <f t="shared" si="48"/>
        <v>160283.4</v>
      </c>
      <c r="BN98" s="168">
        <f t="shared" si="49"/>
        <v>137177</v>
      </c>
      <c r="BZ98" s="155"/>
      <c r="CA98" s="161">
        <v>89</v>
      </c>
      <c r="CB98" s="151" t="s">
        <v>182</v>
      </c>
      <c r="CC98" s="153"/>
      <c r="CD98" s="153"/>
      <c r="CE98" s="153"/>
      <c r="CF98" s="153"/>
      <c r="CG98" s="169">
        <f t="shared" si="50"/>
        <v>0</v>
      </c>
      <c r="CH98" s="153"/>
      <c r="CI98" s="153"/>
      <c r="CJ98" s="153"/>
      <c r="CK98" s="169">
        <f t="shared" si="51"/>
        <v>0</v>
      </c>
      <c r="CL98" s="176">
        <f t="shared" si="35"/>
        <v>0</v>
      </c>
      <c r="CM98" s="155"/>
      <c r="CN98" s="176">
        <f t="shared" si="36"/>
        <v>0</v>
      </c>
      <c r="CO98" s="155"/>
      <c r="CP98" s="160">
        <f t="shared" si="37"/>
        <v>137177</v>
      </c>
      <c r="CQ98" s="153">
        <f t="shared" si="38"/>
        <v>137177</v>
      </c>
      <c r="CR98" s="153">
        <f t="shared" si="52"/>
        <v>0</v>
      </c>
      <c r="CS98" s="169"/>
      <c r="CT98" s="170">
        <f t="shared" si="53"/>
        <v>0</v>
      </c>
      <c r="CU98" s="155"/>
      <c r="CV98" s="171"/>
      <c r="CW98" s="172"/>
      <c r="CX98" s="172"/>
      <c r="CY98" s="172"/>
      <c r="CZ98" s="169"/>
      <c r="DA98" s="173"/>
      <c r="DB98" s="174"/>
      <c r="DC98" s="174">
        <f t="shared" si="39"/>
        <v>-89</v>
      </c>
      <c r="DD98" s="173"/>
      <c r="DE98" s="173"/>
      <c r="DF98" s="173"/>
      <c r="DG98" s="173"/>
      <c r="DH98" s="175"/>
      <c r="DI98" s="173"/>
      <c r="DJ98" s="173"/>
      <c r="DK98" s="173"/>
      <c r="DL98" s="173"/>
      <c r="DM98" s="173"/>
    </row>
    <row r="99" spans="1:117" s="39" customFormat="1" ht="12" x14ac:dyDescent="0.2">
      <c r="A99" s="149">
        <v>90</v>
      </c>
      <c r="B99" s="150">
        <v>90</v>
      </c>
      <c r="C99" s="151" t="s">
        <v>183</v>
      </c>
      <c r="D99" s="152">
        <f t="shared" si="40"/>
        <v>0</v>
      </c>
      <c r="E99" s="153">
        <f t="shared" si="41"/>
        <v>0</v>
      </c>
      <c r="F99" s="153">
        <f t="shared" si="41"/>
        <v>0</v>
      </c>
      <c r="G99" s="153">
        <f t="shared" si="41"/>
        <v>0</v>
      </c>
      <c r="H99" s="154">
        <f t="shared" si="42"/>
        <v>0</v>
      </c>
      <c r="I99" s="155"/>
      <c r="J99" s="156">
        <f t="shared" si="43"/>
        <v>0</v>
      </c>
      <c r="K99" s="157">
        <f t="shared" si="44"/>
        <v>0</v>
      </c>
      <c r="L99" s="158">
        <f t="shared" si="27"/>
        <v>0</v>
      </c>
      <c r="M99" s="155"/>
      <c r="N99" s="159">
        <f t="shared" si="28"/>
        <v>0</v>
      </c>
      <c r="O99" s="155"/>
      <c r="P99" s="160">
        <f t="shared" si="29"/>
        <v>0</v>
      </c>
      <c r="Q99" s="153">
        <f t="shared" si="30"/>
        <v>0</v>
      </c>
      <c r="R99" s="153">
        <f t="shared" si="31"/>
        <v>0</v>
      </c>
      <c r="S99" s="153">
        <f t="shared" si="32"/>
        <v>0</v>
      </c>
      <c r="T99" s="154">
        <f t="shared" si="33"/>
        <v>0</v>
      </c>
      <c r="U99" s="155"/>
      <c r="V99" s="159">
        <f t="shared" si="34"/>
        <v>0</v>
      </c>
      <c r="Y99" s="161">
        <v>90</v>
      </c>
      <c r="Z99" s="162"/>
      <c r="AA99" s="162"/>
      <c r="AB99" s="162"/>
      <c r="AC99" s="162"/>
      <c r="AD99" s="162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4"/>
      <c r="AR99" s="161">
        <v>90</v>
      </c>
      <c r="AS99" s="162">
        <v>0</v>
      </c>
      <c r="AT99" s="163">
        <v>0</v>
      </c>
      <c r="AU99" s="163">
        <v>0</v>
      </c>
      <c r="AV99" s="163">
        <v>0</v>
      </c>
      <c r="AW99" s="164">
        <v>0</v>
      </c>
      <c r="BA99" s="161">
        <v>90</v>
      </c>
      <c r="BB99" s="150">
        <v>90</v>
      </c>
      <c r="BC99" s="151" t="s">
        <v>183</v>
      </c>
      <c r="BD99" s="165">
        <f t="shared" si="45"/>
        <v>0</v>
      </c>
      <c r="BE99" s="166">
        <v>0</v>
      </c>
      <c r="BF99" s="155">
        <f t="shared" si="46"/>
        <v>0</v>
      </c>
      <c r="BG99" s="155">
        <v>0</v>
      </c>
      <c r="BH99" s="155">
        <v>0</v>
      </c>
      <c r="BI99" s="155"/>
      <c r="BJ99" s="155"/>
      <c r="BK99" s="155"/>
      <c r="BL99" s="155">
        <f t="shared" si="47"/>
        <v>0</v>
      </c>
      <c r="BM99" s="166">
        <f t="shared" si="48"/>
        <v>0</v>
      </c>
      <c r="BN99" s="168">
        <f t="shared" si="49"/>
        <v>0</v>
      </c>
      <c r="BZ99" s="155"/>
      <c r="CA99" s="161">
        <v>90</v>
      </c>
      <c r="CB99" s="151" t="s">
        <v>183</v>
      </c>
      <c r="CC99" s="153"/>
      <c r="CD99" s="153"/>
      <c r="CE99" s="153"/>
      <c r="CF99" s="153"/>
      <c r="CG99" s="169">
        <f t="shared" si="50"/>
        <v>0</v>
      </c>
      <c r="CH99" s="153"/>
      <c r="CI99" s="153"/>
      <c r="CJ99" s="153"/>
      <c r="CK99" s="169">
        <f t="shared" si="51"/>
        <v>0</v>
      </c>
      <c r="CL99" s="170">
        <f t="shared" si="35"/>
        <v>0</v>
      </c>
      <c r="CM99" s="155"/>
      <c r="CN99" s="170">
        <f t="shared" si="36"/>
        <v>0</v>
      </c>
      <c r="CO99" s="155"/>
      <c r="CP99" s="160">
        <f t="shared" si="37"/>
        <v>0</v>
      </c>
      <c r="CQ99" s="153">
        <f t="shared" si="38"/>
        <v>0</v>
      </c>
      <c r="CR99" s="153">
        <f t="shared" si="52"/>
        <v>0</v>
      </c>
      <c r="CS99" s="169"/>
      <c r="CT99" s="170">
        <f t="shared" si="53"/>
        <v>0</v>
      </c>
      <c r="CU99" s="155"/>
      <c r="CV99" s="171"/>
      <c r="CW99" s="172"/>
      <c r="CX99" s="172"/>
      <c r="CY99" s="172"/>
      <c r="CZ99" s="169"/>
      <c r="DA99" s="173"/>
      <c r="DB99" s="174"/>
      <c r="DC99" s="174">
        <f t="shared" si="39"/>
        <v>-90</v>
      </c>
      <c r="DD99" s="173"/>
      <c r="DE99" s="173"/>
      <c r="DF99" s="173"/>
      <c r="DG99" s="173"/>
      <c r="DH99" s="175"/>
      <c r="DI99" s="173"/>
      <c r="DJ99" s="173"/>
      <c r="DK99" s="173"/>
      <c r="DL99" s="173"/>
      <c r="DM99" s="173"/>
    </row>
    <row r="100" spans="1:117" s="39" customFormat="1" ht="12" x14ac:dyDescent="0.2">
      <c r="A100" s="149">
        <v>91</v>
      </c>
      <c r="B100" s="150">
        <v>91</v>
      </c>
      <c r="C100" s="151" t="s">
        <v>184</v>
      </c>
      <c r="D100" s="152">
        <f t="shared" si="40"/>
        <v>3.0377507796862631</v>
      </c>
      <c r="E100" s="153">
        <f t="shared" si="41"/>
        <v>81630</v>
      </c>
      <c r="F100" s="153">
        <f t="shared" si="41"/>
        <v>0</v>
      </c>
      <c r="G100" s="153">
        <f t="shared" si="41"/>
        <v>2850</v>
      </c>
      <c r="H100" s="154">
        <f t="shared" si="42"/>
        <v>84480</v>
      </c>
      <c r="I100" s="155"/>
      <c r="J100" s="156">
        <f t="shared" si="43"/>
        <v>2850</v>
      </c>
      <c r="K100" s="157">
        <f t="shared" si="44"/>
        <v>2816</v>
      </c>
      <c r="L100" s="158">
        <f t="shared" si="27"/>
        <v>5666</v>
      </c>
      <c r="M100" s="155"/>
      <c r="N100" s="159">
        <f t="shared" si="28"/>
        <v>78814</v>
      </c>
      <c r="O100" s="155"/>
      <c r="P100" s="160">
        <f t="shared" si="29"/>
        <v>2850</v>
      </c>
      <c r="Q100" s="153">
        <f t="shared" si="30"/>
        <v>0</v>
      </c>
      <c r="R100" s="153">
        <f t="shared" si="31"/>
        <v>0</v>
      </c>
      <c r="S100" s="153">
        <f t="shared" si="32"/>
        <v>2816</v>
      </c>
      <c r="T100" s="154">
        <f t="shared" si="33"/>
        <v>5666</v>
      </c>
      <c r="U100" s="155"/>
      <c r="V100" s="159">
        <f t="shared" si="34"/>
        <v>5666</v>
      </c>
      <c r="Y100" s="161">
        <v>91</v>
      </c>
      <c r="Z100" s="162">
        <v>3.0377507796862631</v>
      </c>
      <c r="AA100" s="162">
        <v>0</v>
      </c>
      <c r="AB100" s="162"/>
      <c r="AC100" s="162"/>
      <c r="AD100" s="162">
        <v>0</v>
      </c>
      <c r="AE100" s="163">
        <v>81630</v>
      </c>
      <c r="AF100" s="163">
        <v>0</v>
      </c>
      <c r="AG100" s="163">
        <v>0</v>
      </c>
      <c r="AH100" s="163">
        <v>81630</v>
      </c>
      <c r="AI100" s="163">
        <v>0</v>
      </c>
      <c r="AJ100" s="163">
        <v>2850</v>
      </c>
      <c r="AK100" s="163">
        <v>84480</v>
      </c>
      <c r="AL100" s="163">
        <v>0</v>
      </c>
      <c r="AM100" s="163">
        <v>0</v>
      </c>
      <c r="AN100" s="163">
        <v>0</v>
      </c>
      <c r="AO100" s="163">
        <v>0</v>
      </c>
      <c r="AP100" s="164">
        <v>84480</v>
      </c>
      <c r="AR100" s="161">
        <v>91</v>
      </c>
      <c r="AS100" s="162">
        <v>0</v>
      </c>
      <c r="AT100" s="163">
        <v>0</v>
      </c>
      <c r="AU100" s="163">
        <v>0</v>
      </c>
      <c r="AV100" s="163">
        <v>0</v>
      </c>
      <c r="AW100" s="164">
        <v>0</v>
      </c>
      <c r="BA100" s="161">
        <v>91</v>
      </c>
      <c r="BB100" s="150">
        <v>91</v>
      </c>
      <c r="BC100" s="151" t="s">
        <v>184</v>
      </c>
      <c r="BD100" s="165">
        <f t="shared" si="45"/>
        <v>81630</v>
      </c>
      <c r="BE100" s="166">
        <v>78814</v>
      </c>
      <c r="BF100" s="155">
        <f t="shared" si="46"/>
        <v>2816</v>
      </c>
      <c r="BG100" s="155">
        <v>0</v>
      </c>
      <c r="BH100" s="155">
        <v>0</v>
      </c>
      <c r="BI100" s="155"/>
      <c r="BJ100" s="155"/>
      <c r="BK100" s="155"/>
      <c r="BL100" s="155">
        <f t="shared" si="47"/>
        <v>0</v>
      </c>
      <c r="BM100" s="166">
        <f t="shared" si="48"/>
        <v>2816</v>
      </c>
      <c r="BN100" s="168">
        <f t="shared" si="49"/>
        <v>2816</v>
      </c>
      <c r="BZ100" s="155"/>
      <c r="CA100" s="161">
        <v>91</v>
      </c>
      <c r="CB100" s="151" t="s">
        <v>184</v>
      </c>
      <c r="CC100" s="153"/>
      <c r="CD100" s="153"/>
      <c r="CE100" s="153"/>
      <c r="CF100" s="153"/>
      <c r="CG100" s="169">
        <f t="shared" si="50"/>
        <v>0</v>
      </c>
      <c r="CH100" s="153"/>
      <c r="CI100" s="153"/>
      <c r="CJ100" s="153"/>
      <c r="CK100" s="169">
        <f t="shared" si="51"/>
        <v>0</v>
      </c>
      <c r="CL100" s="170">
        <f t="shared" si="35"/>
        <v>0</v>
      </c>
      <c r="CM100" s="155"/>
      <c r="CN100" s="170">
        <f t="shared" si="36"/>
        <v>0</v>
      </c>
      <c r="CO100" s="155"/>
      <c r="CP100" s="160">
        <f t="shared" si="37"/>
        <v>2816</v>
      </c>
      <c r="CQ100" s="153">
        <f t="shared" si="38"/>
        <v>2816</v>
      </c>
      <c r="CR100" s="153">
        <f t="shared" si="52"/>
        <v>0</v>
      </c>
      <c r="CS100" s="169"/>
      <c r="CT100" s="170">
        <f t="shared" si="53"/>
        <v>0</v>
      </c>
      <c r="CU100" s="155"/>
      <c r="CV100" s="171"/>
      <c r="CW100" s="172"/>
      <c r="CX100" s="172"/>
      <c r="CY100" s="172"/>
      <c r="CZ100" s="169"/>
      <c r="DA100" s="173"/>
      <c r="DB100" s="174"/>
      <c r="DC100" s="174">
        <f t="shared" si="39"/>
        <v>-91</v>
      </c>
      <c r="DD100" s="173"/>
      <c r="DE100" s="173"/>
      <c r="DF100" s="173"/>
      <c r="DG100" s="173"/>
      <c r="DH100" s="175"/>
      <c r="DI100" s="173"/>
      <c r="DJ100" s="173"/>
      <c r="DK100" s="173"/>
      <c r="DL100" s="173"/>
      <c r="DM100" s="173"/>
    </row>
    <row r="101" spans="1:117" s="39" customFormat="1" ht="12" x14ac:dyDescent="0.2">
      <c r="A101" s="149">
        <v>92</v>
      </c>
      <c r="B101" s="150">
        <v>92</v>
      </c>
      <c r="C101" s="151" t="s">
        <v>185</v>
      </c>
      <c r="D101" s="152">
        <f t="shared" si="40"/>
        <v>0</v>
      </c>
      <c r="E101" s="153">
        <f t="shared" si="41"/>
        <v>0</v>
      </c>
      <c r="F101" s="153">
        <f t="shared" si="41"/>
        <v>0</v>
      </c>
      <c r="G101" s="153">
        <f t="shared" si="41"/>
        <v>0</v>
      </c>
      <c r="H101" s="154">
        <f t="shared" si="42"/>
        <v>0</v>
      </c>
      <c r="I101" s="155"/>
      <c r="J101" s="156">
        <f t="shared" si="43"/>
        <v>0</v>
      </c>
      <c r="K101" s="157">
        <f t="shared" si="44"/>
        <v>0</v>
      </c>
      <c r="L101" s="158">
        <f t="shared" si="27"/>
        <v>0</v>
      </c>
      <c r="M101" s="155"/>
      <c r="N101" s="159">
        <f t="shared" si="28"/>
        <v>0</v>
      </c>
      <c r="O101" s="155"/>
      <c r="P101" s="160">
        <f t="shared" si="29"/>
        <v>0</v>
      </c>
      <c r="Q101" s="153">
        <f t="shared" si="30"/>
        <v>0</v>
      </c>
      <c r="R101" s="153">
        <f t="shared" si="31"/>
        <v>0</v>
      </c>
      <c r="S101" s="153">
        <f t="shared" si="32"/>
        <v>0</v>
      </c>
      <c r="T101" s="154">
        <f t="shared" si="33"/>
        <v>0</v>
      </c>
      <c r="U101" s="155"/>
      <c r="V101" s="159">
        <f t="shared" si="34"/>
        <v>0</v>
      </c>
      <c r="Y101" s="161">
        <v>92</v>
      </c>
      <c r="Z101" s="162"/>
      <c r="AA101" s="162"/>
      <c r="AB101" s="162"/>
      <c r="AC101" s="162"/>
      <c r="AD101" s="162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4"/>
      <c r="AR101" s="161">
        <v>92</v>
      </c>
      <c r="AS101" s="162">
        <v>0</v>
      </c>
      <c r="AT101" s="163">
        <v>0</v>
      </c>
      <c r="AU101" s="163">
        <v>0</v>
      </c>
      <c r="AV101" s="163">
        <v>0</v>
      </c>
      <c r="AW101" s="164">
        <v>0</v>
      </c>
      <c r="BA101" s="161">
        <v>92</v>
      </c>
      <c r="BB101" s="150">
        <v>92</v>
      </c>
      <c r="BC101" s="151" t="s">
        <v>185</v>
      </c>
      <c r="BD101" s="165">
        <f t="shared" si="45"/>
        <v>0</v>
      </c>
      <c r="BE101" s="166">
        <v>0</v>
      </c>
      <c r="BF101" s="155">
        <f t="shared" si="46"/>
        <v>0</v>
      </c>
      <c r="BG101" s="155">
        <v>0</v>
      </c>
      <c r="BH101" s="155">
        <v>0</v>
      </c>
      <c r="BI101" s="155"/>
      <c r="BJ101" s="155"/>
      <c r="BK101" s="155"/>
      <c r="BL101" s="155">
        <f t="shared" si="47"/>
        <v>0</v>
      </c>
      <c r="BM101" s="166">
        <f t="shared" si="48"/>
        <v>0</v>
      </c>
      <c r="BN101" s="168">
        <f t="shared" si="49"/>
        <v>0</v>
      </c>
      <c r="BZ101" s="155"/>
      <c r="CA101" s="161">
        <v>92</v>
      </c>
      <c r="CB101" s="151" t="s">
        <v>185</v>
      </c>
      <c r="CC101" s="153"/>
      <c r="CD101" s="153"/>
      <c r="CE101" s="153"/>
      <c r="CF101" s="153"/>
      <c r="CG101" s="169">
        <f t="shared" si="50"/>
        <v>0</v>
      </c>
      <c r="CH101" s="153"/>
      <c r="CI101" s="153"/>
      <c r="CJ101" s="153"/>
      <c r="CK101" s="169">
        <f t="shared" si="51"/>
        <v>0</v>
      </c>
      <c r="CL101" s="170">
        <f t="shared" si="35"/>
        <v>0</v>
      </c>
      <c r="CM101" s="155"/>
      <c r="CN101" s="170">
        <f t="shared" si="36"/>
        <v>0</v>
      </c>
      <c r="CO101" s="155"/>
      <c r="CP101" s="160">
        <f t="shared" si="37"/>
        <v>0</v>
      </c>
      <c r="CQ101" s="153">
        <f t="shared" si="38"/>
        <v>0</v>
      </c>
      <c r="CR101" s="153">
        <f t="shared" si="52"/>
        <v>0</v>
      </c>
      <c r="CS101" s="169"/>
      <c r="CT101" s="170">
        <f t="shared" si="53"/>
        <v>0</v>
      </c>
      <c r="CU101" s="155"/>
      <c r="CV101" s="171"/>
      <c r="CW101" s="172"/>
      <c r="CX101" s="172"/>
      <c r="CY101" s="172"/>
      <c r="CZ101" s="169"/>
      <c r="DA101" s="173"/>
      <c r="DB101" s="174"/>
      <c r="DC101" s="174">
        <f t="shared" si="39"/>
        <v>-92</v>
      </c>
      <c r="DD101" s="173"/>
      <c r="DE101" s="173"/>
      <c r="DF101" s="173"/>
      <c r="DG101" s="173"/>
      <c r="DH101" s="175"/>
      <c r="DI101" s="173"/>
      <c r="DJ101" s="173"/>
      <c r="DK101" s="173"/>
      <c r="DL101" s="173"/>
      <c r="DM101" s="173"/>
    </row>
    <row r="102" spans="1:117" s="39" customFormat="1" ht="12" x14ac:dyDescent="0.2">
      <c r="A102" s="149">
        <v>93</v>
      </c>
      <c r="B102" s="150">
        <v>93</v>
      </c>
      <c r="C102" s="151" t="s">
        <v>186</v>
      </c>
      <c r="D102" s="152">
        <f t="shared" si="40"/>
        <v>665.14523376094405</v>
      </c>
      <c r="E102" s="153">
        <f t="shared" si="41"/>
        <v>9514279</v>
      </c>
      <c r="F102" s="153">
        <f t="shared" si="41"/>
        <v>0</v>
      </c>
      <c r="G102" s="153">
        <f t="shared" si="41"/>
        <v>623683</v>
      </c>
      <c r="H102" s="154">
        <f t="shared" si="42"/>
        <v>10137962</v>
      </c>
      <c r="I102" s="155"/>
      <c r="J102" s="156">
        <f t="shared" si="43"/>
        <v>623683</v>
      </c>
      <c r="K102" s="157">
        <f t="shared" si="44"/>
        <v>1204959</v>
      </c>
      <c r="L102" s="158">
        <f t="shared" si="27"/>
        <v>1828642</v>
      </c>
      <c r="M102" s="155"/>
      <c r="N102" s="159">
        <f t="shared" si="28"/>
        <v>8309320</v>
      </c>
      <c r="O102" s="155"/>
      <c r="P102" s="160">
        <f t="shared" si="29"/>
        <v>623683</v>
      </c>
      <c r="Q102" s="153">
        <f t="shared" si="30"/>
        <v>0</v>
      </c>
      <c r="R102" s="153">
        <f t="shared" si="31"/>
        <v>0</v>
      </c>
      <c r="S102" s="153">
        <f t="shared" si="32"/>
        <v>1204959</v>
      </c>
      <c r="T102" s="154">
        <f t="shared" si="33"/>
        <v>1828642</v>
      </c>
      <c r="U102" s="155"/>
      <c r="V102" s="159">
        <f t="shared" si="34"/>
        <v>2088986.4</v>
      </c>
      <c r="Y102" s="161">
        <v>93</v>
      </c>
      <c r="Z102" s="162">
        <v>665.14523376094405</v>
      </c>
      <c r="AA102" s="162">
        <v>0</v>
      </c>
      <c r="AB102" s="162"/>
      <c r="AC102" s="162"/>
      <c r="AD102" s="162">
        <v>0</v>
      </c>
      <c r="AE102" s="163">
        <v>9514279</v>
      </c>
      <c r="AF102" s="163">
        <v>0</v>
      </c>
      <c r="AG102" s="163">
        <v>0</v>
      </c>
      <c r="AH102" s="163">
        <v>9514279</v>
      </c>
      <c r="AI102" s="163">
        <v>0</v>
      </c>
      <c r="AJ102" s="163">
        <v>623683</v>
      </c>
      <c r="AK102" s="163">
        <v>10137962</v>
      </c>
      <c r="AL102" s="163">
        <v>0</v>
      </c>
      <c r="AM102" s="163">
        <v>0</v>
      </c>
      <c r="AN102" s="163">
        <v>0</v>
      </c>
      <c r="AO102" s="163">
        <v>0</v>
      </c>
      <c r="AP102" s="164">
        <v>10137962</v>
      </c>
      <c r="AR102" s="161">
        <v>93</v>
      </c>
      <c r="AS102" s="162">
        <v>0</v>
      </c>
      <c r="AT102" s="163">
        <v>0</v>
      </c>
      <c r="AU102" s="163">
        <v>0</v>
      </c>
      <c r="AV102" s="163">
        <v>0</v>
      </c>
      <c r="AW102" s="164">
        <v>0</v>
      </c>
      <c r="BA102" s="161">
        <v>93</v>
      </c>
      <c r="BB102" s="150">
        <v>93</v>
      </c>
      <c r="BC102" s="151" t="s">
        <v>186</v>
      </c>
      <c r="BD102" s="165">
        <f t="shared" si="45"/>
        <v>9514279</v>
      </c>
      <c r="BE102" s="166">
        <v>8309320</v>
      </c>
      <c r="BF102" s="155">
        <f t="shared" si="46"/>
        <v>1204959</v>
      </c>
      <c r="BG102" s="155">
        <v>0</v>
      </c>
      <c r="BH102" s="155">
        <v>260344.40000000002</v>
      </c>
      <c r="BI102" s="155"/>
      <c r="BJ102" s="155"/>
      <c r="BK102" s="155"/>
      <c r="BL102" s="155">
        <f t="shared" si="47"/>
        <v>0</v>
      </c>
      <c r="BM102" s="166">
        <f t="shared" si="48"/>
        <v>1465303.4</v>
      </c>
      <c r="BN102" s="168">
        <f t="shared" si="49"/>
        <v>1204959</v>
      </c>
      <c r="BZ102" s="155"/>
      <c r="CA102" s="161">
        <v>93</v>
      </c>
      <c r="CB102" s="151" t="s">
        <v>186</v>
      </c>
      <c r="CC102" s="153"/>
      <c r="CD102" s="153"/>
      <c r="CE102" s="153"/>
      <c r="CF102" s="153"/>
      <c r="CG102" s="169">
        <f t="shared" si="50"/>
        <v>0</v>
      </c>
      <c r="CH102" s="153"/>
      <c r="CI102" s="153"/>
      <c r="CJ102" s="153"/>
      <c r="CK102" s="169">
        <f t="shared" si="51"/>
        <v>0</v>
      </c>
      <c r="CL102" s="176">
        <f t="shared" si="35"/>
        <v>0</v>
      </c>
      <c r="CM102" s="155"/>
      <c r="CN102" s="176">
        <f t="shared" si="36"/>
        <v>0</v>
      </c>
      <c r="CO102" s="155"/>
      <c r="CP102" s="160">
        <f t="shared" si="37"/>
        <v>1204959</v>
      </c>
      <c r="CQ102" s="153">
        <f t="shared" si="38"/>
        <v>1204959</v>
      </c>
      <c r="CR102" s="153">
        <f t="shared" si="52"/>
        <v>0</v>
      </c>
      <c r="CS102" s="169"/>
      <c r="CT102" s="170">
        <f t="shared" si="53"/>
        <v>0</v>
      </c>
      <c r="CU102" s="155"/>
      <c r="CV102" s="171"/>
      <c r="CW102" s="172"/>
      <c r="CX102" s="172"/>
      <c r="CY102" s="172"/>
      <c r="CZ102" s="169"/>
      <c r="DA102" s="173"/>
      <c r="DB102" s="174"/>
      <c r="DC102" s="174">
        <f t="shared" si="39"/>
        <v>-93</v>
      </c>
      <c r="DD102" s="173"/>
      <c r="DE102" s="173"/>
      <c r="DF102" s="173"/>
      <c r="DG102" s="173"/>
      <c r="DH102" s="175"/>
      <c r="DI102" s="173"/>
      <c r="DJ102" s="173"/>
      <c r="DK102" s="173"/>
      <c r="DL102" s="173"/>
      <c r="DM102" s="173"/>
    </row>
    <row r="103" spans="1:117" s="39" customFormat="1" ht="12" x14ac:dyDescent="0.2">
      <c r="A103" s="149">
        <v>94</v>
      </c>
      <c r="B103" s="150">
        <v>94</v>
      </c>
      <c r="C103" s="151" t="s">
        <v>187</v>
      </c>
      <c r="D103" s="152">
        <f t="shared" si="40"/>
        <v>5.753685577377718</v>
      </c>
      <c r="E103" s="153">
        <f t="shared" si="41"/>
        <v>74241</v>
      </c>
      <c r="F103" s="153">
        <f t="shared" si="41"/>
        <v>0</v>
      </c>
      <c r="G103" s="153">
        <f t="shared" si="41"/>
        <v>5397</v>
      </c>
      <c r="H103" s="154">
        <f t="shared" si="42"/>
        <v>79638</v>
      </c>
      <c r="I103" s="155"/>
      <c r="J103" s="156">
        <f t="shared" si="43"/>
        <v>5397</v>
      </c>
      <c r="K103" s="157">
        <f t="shared" si="44"/>
        <v>12112.342983420669</v>
      </c>
      <c r="L103" s="158">
        <f t="shared" si="27"/>
        <v>17509.342983420669</v>
      </c>
      <c r="M103" s="155"/>
      <c r="N103" s="159">
        <f t="shared" si="28"/>
        <v>62128.657016579331</v>
      </c>
      <c r="O103" s="155"/>
      <c r="P103" s="160">
        <f t="shared" si="29"/>
        <v>5397</v>
      </c>
      <c r="Q103" s="153">
        <f t="shared" si="30"/>
        <v>0</v>
      </c>
      <c r="R103" s="153">
        <f t="shared" si="31"/>
        <v>0</v>
      </c>
      <c r="S103" s="153">
        <f t="shared" si="32"/>
        <v>12112.342983420669</v>
      </c>
      <c r="T103" s="154">
        <f t="shared" si="33"/>
        <v>17509.342983420669</v>
      </c>
      <c r="U103" s="155"/>
      <c r="V103" s="159">
        <f t="shared" si="34"/>
        <v>44515.8</v>
      </c>
      <c r="Y103" s="161">
        <v>94</v>
      </c>
      <c r="Z103" s="162">
        <v>5.753685577377718</v>
      </c>
      <c r="AA103" s="162">
        <v>0</v>
      </c>
      <c r="AB103" s="162"/>
      <c r="AC103" s="162"/>
      <c r="AD103" s="162">
        <v>0</v>
      </c>
      <c r="AE103" s="163">
        <v>74241</v>
      </c>
      <c r="AF103" s="163">
        <v>0</v>
      </c>
      <c r="AG103" s="163">
        <v>0</v>
      </c>
      <c r="AH103" s="163">
        <v>74241</v>
      </c>
      <c r="AI103" s="163">
        <v>0</v>
      </c>
      <c r="AJ103" s="163">
        <v>5397</v>
      </c>
      <c r="AK103" s="163">
        <v>79638</v>
      </c>
      <c r="AL103" s="163">
        <v>0</v>
      </c>
      <c r="AM103" s="163">
        <v>0</v>
      </c>
      <c r="AN103" s="163">
        <v>0</v>
      </c>
      <c r="AO103" s="163">
        <v>0</v>
      </c>
      <c r="AP103" s="164">
        <v>79638</v>
      </c>
      <c r="AR103" s="161">
        <v>94</v>
      </c>
      <c r="AS103" s="162">
        <v>0</v>
      </c>
      <c r="AT103" s="163">
        <v>0</v>
      </c>
      <c r="AU103" s="163">
        <v>0</v>
      </c>
      <c r="AV103" s="163">
        <v>0</v>
      </c>
      <c r="AW103" s="164">
        <v>0</v>
      </c>
      <c r="BA103" s="161">
        <v>94</v>
      </c>
      <c r="BB103" s="150">
        <v>94</v>
      </c>
      <c r="BC103" s="151" t="s">
        <v>187</v>
      </c>
      <c r="BD103" s="165">
        <f t="shared" si="45"/>
        <v>74241</v>
      </c>
      <c r="BE103" s="166">
        <v>69952</v>
      </c>
      <c r="BF103" s="155">
        <f t="shared" si="46"/>
        <v>4289</v>
      </c>
      <c r="BG103" s="155">
        <v>33689.4</v>
      </c>
      <c r="BH103" s="155">
        <v>1140.4000000000001</v>
      </c>
      <c r="BI103" s="155"/>
      <c r="BJ103" s="155"/>
      <c r="BK103" s="155"/>
      <c r="BL103" s="155">
        <f t="shared" si="47"/>
        <v>0</v>
      </c>
      <c r="BM103" s="166">
        <f t="shared" si="48"/>
        <v>39118.800000000003</v>
      </c>
      <c r="BN103" s="168">
        <f t="shared" si="49"/>
        <v>12112.342983420669</v>
      </c>
      <c r="BZ103" s="155"/>
      <c r="CA103" s="161">
        <v>94</v>
      </c>
      <c r="CB103" s="151" t="s">
        <v>187</v>
      </c>
      <c r="CC103" s="153"/>
      <c r="CD103" s="153"/>
      <c r="CE103" s="153"/>
      <c r="CF103" s="153"/>
      <c r="CG103" s="169">
        <f t="shared" si="50"/>
        <v>0</v>
      </c>
      <c r="CH103" s="153"/>
      <c r="CI103" s="153"/>
      <c r="CJ103" s="153"/>
      <c r="CK103" s="169">
        <f t="shared" si="51"/>
        <v>0</v>
      </c>
      <c r="CL103" s="170">
        <f t="shared" si="35"/>
        <v>0</v>
      </c>
      <c r="CM103" s="155"/>
      <c r="CN103" s="170">
        <f t="shared" si="36"/>
        <v>0</v>
      </c>
      <c r="CO103" s="155"/>
      <c r="CP103" s="160">
        <f t="shared" si="37"/>
        <v>4289</v>
      </c>
      <c r="CQ103" s="153">
        <f t="shared" si="38"/>
        <v>4289</v>
      </c>
      <c r="CR103" s="153">
        <f t="shared" si="52"/>
        <v>0</v>
      </c>
      <c r="CS103" s="169"/>
      <c r="CT103" s="170">
        <f t="shared" si="53"/>
        <v>0</v>
      </c>
      <c r="CU103" s="155"/>
      <c r="CV103" s="171"/>
      <c r="CW103" s="172"/>
      <c r="CX103" s="172"/>
      <c r="CY103" s="172"/>
      <c r="CZ103" s="169"/>
      <c r="DA103" s="173"/>
      <c r="DB103" s="174"/>
      <c r="DC103" s="174">
        <f t="shared" si="39"/>
        <v>-94</v>
      </c>
      <c r="DD103" s="173"/>
      <c r="DE103" s="173"/>
      <c r="DF103" s="173"/>
      <c r="DG103" s="173"/>
      <c r="DH103" s="175"/>
      <c r="DI103" s="173"/>
      <c r="DJ103" s="173"/>
      <c r="DK103" s="173"/>
      <c r="DL103" s="173"/>
      <c r="DM103" s="173"/>
    </row>
    <row r="104" spans="1:117" s="39" customFormat="1" ht="12" x14ac:dyDescent="0.2">
      <c r="A104" s="149">
        <v>95</v>
      </c>
      <c r="B104" s="150">
        <v>95</v>
      </c>
      <c r="C104" s="151" t="s">
        <v>188</v>
      </c>
      <c r="D104" s="152">
        <f t="shared" si="40"/>
        <v>1900.4663503432712</v>
      </c>
      <c r="E104" s="153">
        <f t="shared" si="41"/>
        <v>24573249</v>
      </c>
      <c r="F104" s="153">
        <f t="shared" si="41"/>
        <v>0</v>
      </c>
      <c r="G104" s="153">
        <f t="shared" si="41"/>
        <v>1781965</v>
      </c>
      <c r="H104" s="154">
        <f t="shared" si="42"/>
        <v>26355214</v>
      </c>
      <c r="I104" s="155"/>
      <c r="J104" s="156">
        <f t="shared" si="43"/>
        <v>1781965</v>
      </c>
      <c r="K104" s="157">
        <f t="shared" si="44"/>
        <v>3430946.3595250212</v>
      </c>
      <c r="L104" s="158">
        <f t="shared" si="27"/>
        <v>5212911.3595250212</v>
      </c>
      <c r="M104" s="155"/>
      <c r="N104" s="159">
        <f t="shared" si="28"/>
        <v>21142302.640474979</v>
      </c>
      <c r="O104" s="155"/>
      <c r="P104" s="160">
        <f t="shared" si="29"/>
        <v>1781965</v>
      </c>
      <c r="Q104" s="153">
        <f t="shared" si="30"/>
        <v>0</v>
      </c>
      <c r="R104" s="153">
        <f t="shared" si="31"/>
        <v>0</v>
      </c>
      <c r="S104" s="153">
        <f t="shared" si="32"/>
        <v>3430946.3595250212</v>
      </c>
      <c r="T104" s="154">
        <f t="shared" si="33"/>
        <v>5212911.3595250212</v>
      </c>
      <c r="U104" s="155"/>
      <c r="V104" s="159">
        <f t="shared" si="34"/>
        <v>7325776</v>
      </c>
      <c r="Y104" s="161">
        <v>95</v>
      </c>
      <c r="Z104" s="162">
        <v>1900.4663503432712</v>
      </c>
      <c r="AA104" s="162">
        <v>0</v>
      </c>
      <c r="AB104" s="162"/>
      <c r="AC104" s="162"/>
      <c r="AD104" s="162">
        <v>0</v>
      </c>
      <c r="AE104" s="163">
        <v>24573249</v>
      </c>
      <c r="AF104" s="163">
        <v>0</v>
      </c>
      <c r="AG104" s="163">
        <v>0</v>
      </c>
      <c r="AH104" s="163">
        <v>24573249</v>
      </c>
      <c r="AI104" s="163">
        <v>0</v>
      </c>
      <c r="AJ104" s="163">
        <v>1781965</v>
      </c>
      <c r="AK104" s="163">
        <v>26355214</v>
      </c>
      <c r="AL104" s="163">
        <v>0</v>
      </c>
      <c r="AM104" s="163">
        <v>0</v>
      </c>
      <c r="AN104" s="163">
        <v>0</v>
      </c>
      <c r="AO104" s="163">
        <v>0</v>
      </c>
      <c r="AP104" s="164">
        <v>26355214</v>
      </c>
      <c r="AR104" s="161">
        <v>95</v>
      </c>
      <c r="AS104" s="162">
        <v>0</v>
      </c>
      <c r="AT104" s="163">
        <v>0</v>
      </c>
      <c r="AU104" s="163">
        <v>0</v>
      </c>
      <c r="AV104" s="163">
        <v>0</v>
      </c>
      <c r="AW104" s="164">
        <v>0</v>
      </c>
      <c r="BA104" s="161">
        <v>95</v>
      </c>
      <c r="BB104" s="150">
        <v>95</v>
      </c>
      <c r="BC104" s="151" t="s">
        <v>188</v>
      </c>
      <c r="BD104" s="165">
        <f t="shared" si="45"/>
        <v>24573249</v>
      </c>
      <c r="BE104" s="166">
        <v>21530469</v>
      </c>
      <c r="BF104" s="155">
        <f t="shared" si="46"/>
        <v>3042780</v>
      </c>
      <c r="BG104" s="155">
        <v>1671547.8</v>
      </c>
      <c r="BH104" s="155">
        <v>829483.20000000007</v>
      </c>
      <c r="BI104" s="155"/>
      <c r="BJ104" s="155"/>
      <c r="BK104" s="155"/>
      <c r="BL104" s="155">
        <f t="shared" si="47"/>
        <v>0</v>
      </c>
      <c r="BM104" s="166">
        <f t="shared" si="48"/>
        <v>5543811</v>
      </c>
      <c r="BN104" s="168">
        <f t="shared" si="49"/>
        <v>3430946.3595250212</v>
      </c>
      <c r="BZ104" s="155"/>
      <c r="CA104" s="161">
        <v>95</v>
      </c>
      <c r="CB104" s="151" t="s">
        <v>188</v>
      </c>
      <c r="CC104" s="153"/>
      <c r="CD104" s="153"/>
      <c r="CE104" s="153"/>
      <c r="CF104" s="153"/>
      <c r="CG104" s="169">
        <f t="shared" si="50"/>
        <v>0</v>
      </c>
      <c r="CH104" s="153"/>
      <c r="CI104" s="153"/>
      <c r="CJ104" s="153"/>
      <c r="CK104" s="169">
        <f t="shared" si="51"/>
        <v>0</v>
      </c>
      <c r="CL104" s="170">
        <f t="shared" si="35"/>
        <v>0</v>
      </c>
      <c r="CM104" s="155"/>
      <c r="CN104" s="170">
        <f t="shared" si="36"/>
        <v>0</v>
      </c>
      <c r="CO104" s="155"/>
      <c r="CP104" s="160">
        <f t="shared" si="37"/>
        <v>3042780</v>
      </c>
      <c r="CQ104" s="153">
        <f t="shared" si="38"/>
        <v>3042780</v>
      </c>
      <c r="CR104" s="153">
        <f t="shared" si="52"/>
        <v>0</v>
      </c>
      <c r="CS104" s="169"/>
      <c r="CT104" s="170">
        <f t="shared" si="53"/>
        <v>0</v>
      </c>
      <c r="CU104" s="155"/>
      <c r="CV104" s="171"/>
      <c r="CW104" s="172"/>
      <c r="CX104" s="172"/>
      <c r="CY104" s="172"/>
      <c r="CZ104" s="169"/>
      <c r="DA104" s="173"/>
      <c r="DB104" s="174"/>
      <c r="DC104" s="174">
        <f t="shared" si="39"/>
        <v>-95</v>
      </c>
      <c r="DD104" s="173"/>
      <c r="DE104" s="173"/>
      <c r="DF104" s="173"/>
      <c r="DG104" s="173"/>
      <c r="DH104" s="175"/>
      <c r="DI104" s="173"/>
      <c r="DJ104" s="173"/>
      <c r="DK104" s="173"/>
      <c r="DL104" s="173"/>
      <c r="DM104" s="173"/>
    </row>
    <row r="105" spans="1:117" s="39" customFormat="1" ht="12" x14ac:dyDescent="0.2">
      <c r="A105" s="149">
        <v>96</v>
      </c>
      <c r="B105" s="150">
        <v>96</v>
      </c>
      <c r="C105" s="151" t="s">
        <v>189</v>
      </c>
      <c r="D105" s="152">
        <f t="shared" si="40"/>
        <v>110.46902306341195</v>
      </c>
      <c r="E105" s="153">
        <f t="shared" si="41"/>
        <v>1989389</v>
      </c>
      <c r="F105" s="153">
        <f t="shared" si="41"/>
        <v>0</v>
      </c>
      <c r="G105" s="153">
        <f t="shared" si="41"/>
        <v>103572</v>
      </c>
      <c r="H105" s="154">
        <f t="shared" si="42"/>
        <v>2092961</v>
      </c>
      <c r="I105" s="155"/>
      <c r="J105" s="156">
        <f t="shared" si="43"/>
        <v>103572</v>
      </c>
      <c r="K105" s="157">
        <f t="shared" si="44"/>
        <v>135791.70647816634</v>
      </c>
      <c r="L105" s="158">
        <f t="shared" si="27"/>
        <v>239363.70647816634</v>
      </c>
      <c r="M105" s="155"/>
      <c r="N105" s="159">
        <f t="shared" si="28"/>
        <v>1853597.2935218336</v>
      </c>
      <c r="O105" s="155"/>
      <c r="P105" s="160">
        <f t="shared" si="29"/>
        <v>103572</v>
      </c>
      <c r="Q105" s="153">
        <f t="shared" si="30"/>
        <v>0</v>
      </c>
      <c r="R105" s="153">
        <f t="shared" si="31"/>
        <v>0</v>
      </c>
      <c r="S105" s="153">
        <f t="shared" si="32"/>
        <v>135791.70647816634</v>
      </c>
      <c r="T105" s="154">
        <f t="shared" si="33"/>
        <v>239363.70647816634</v>
      </c>
      <c r="U105" s="155"/>
      <c r="V105" s="159">
        <f t="shared" si="34"/>
        <v>562140</v>
      </c>
      <c r="Y105" s="161">
        <v>96</v>
      </c>
      <c r="Z105" s="162">
        <v>110.46902306341195</v>
      </c>
      <c r="AA105" s="162">
        <v>0</v>
      </c>
      <c r="AB105" s="162"/>
      <c r="AC105" s="162"/>
      <c r="AD105" s="162">
        <v>0</v>
      </c>
      <c r="AE105" s="163">
        <v>1989389</v>
      </c>
      <c r="AF105" s="163">
        <v>0</v>
      </c>
      <c r="AG105" s="163">
        <v>0</v>
      </c>
      <c r="AH105" s="163">
        <v>1989389</v>
      </c>
      <c r="AI105" s="163">
        <v>0</v>
      </c>
      <c r="AJ105" s="163">
        <v>103572</v>
      </c>
      <c r="AK105" s="163">
        <v>2092961</v>
      </c>
      <c r="AL105" s="163">
        <v>0</v>
      </c>
      <c r="AM105" s="163">
        <v>0</v>
      </c>
      <c r="AN105" s="163">
        <v>0</v>
      </c>
      <c r="AO105" s="163">
        <v>0</v>
      </c>
      <c r="AP105" s="164">
        <v>2092961</v>
      </c>
      <c r="AR105" s="161">
        <v>96</v>
      </c>
      <c r="AS105" s="162">
        <v>0</v>
      </c>
      <c r="AT105" s="163">
        <v>0</v>
      </c>
      <c r="AU105" s="163">
        <v>0</v>
      </c>
      <c r="AV105" s="163">
        <v>0</v>
      </c>
      <c r="AW105" s="164">
        <v>0</v>
      </c>
      <c r="BA105" s="161">
        <v>96</v>
      </c>
      <c r="BB105" s="150">
        <v>96</v>
      </c>
      <c r="BC105" s="151" t="s">
        <v>189</v>
      </c>
      <c r="BD105" s="165">
        <f t="shared" si="45"/>
        <v>1989389</v>
      </c>
      <c r="BE105" s="166">
        <v>1908151</v>
      </c>
      <c r="BF105" s="155">
        <f t="shared" si="46"/>
        <v>81238</v>
      </c>
      <c r="BG105" s="155">
        <v>234922.8</v>
      </c>
      <c r="BH105" s="155">
        <v>142407.20000000001</v>
      </c>
      <c r="BI105" s="155"/>
      <c r="BJ105" s="155"/>
      <c r="BK105" s="155"/>
      <c r="BL105" s="155">
        <f t="shared" si="47"/>
        <v>0</v>
      </c>
      <c r="BM105" s="166">
        <f t="shared" si="48"/>
        <v>458568</v>
      </c>
      <c r="BN105" s="168">
        <f t="shared" si="49"/>
        <v>135791.70647816634</v>
      </c>
      <c r="BZ105" s="155"/>
      <c r="CA105" s="161">
        <v>96</v>
      </c>
      <c r="CB105" s="151" t="s">
        <v>189</v>
      </c>
      <c r="CC105" s="153"/>
      <c r="CD105" s="153"/>
      <c r="CE105" s="153"/>
      <c r="CF105" s="153"/>
      <c r="CG105" s="169">
        <f t="shared" si="50"/>
        <v>0</v>
      </c>
      <c r="CH105" s="153"/>
      <c r="CI105" s="153"/>
      <c r="CJ105" s="153"/>
      <c r="CK105" s="169">
        <f t="shared" si="51"/>
        <v>0</v>
      </c>
      <c r="CL105" s="170">
        <f t="shared" si="35"/>
        <v>0</v>
      </c>
      <c r="CM105" s="155"/>
      <c r="CN105" s="170">
        <f t="shared" si="36"/>
        <v>0</v>
      </c>
      <c r="CO105" s="155"/>
      <c r="CP105" s="160">
        <f t="shared" si="37"/>
        <v>81238</v>
      </c>
      <c r="CQ105" s="153">
        <f t="shared" si="38"/>
        <v>81238</v>
      </c>
      <c r="CR105" s="153">
        <f t="shared" si="52"/>
        <v>0</v>
      </c>
      <c r="CS105" s="169"/>
      <c r="CT105" s="170">
        <f t="shared" si="53"/>
        <v>0</v>
      </c>
      <c r="CU105" s="155"/>
      <c r="CV105" s="171"/>
      <c r="CW105" s="172"/>
      <c r="CX105" s="172"/>
      <c r="CY105" s="172"/>
      <c r="CZ105" s="169"/>
      <c r="DA105" s="173"/>
      <c r="DB105" s="174"/>
      <c r="DC105" s="174">
        <f t="shared" si="39"/>
        <v>-96</v>
      </c>
      <c r="DD105" s="173"/>
      <c r="DE105" s="173"/>
      <c r="DF105" s="173"/>
      <c r="DG105" s="173"/>
      <c r="DH105" s="175"/>
      <c r="DI105" s="173"/>
      <c r="DJ105" s="173"/>
      <c r="DK105" s="173"/>
      <c r="DL105" s="173"/>
      <c r="DM105" s="173"/>
    </row>
    <row r="106" spans="1:117" s="39" customFormat="1" ht="12" x14ac:dyDescent="0.2">
      <c r="A106" s="149">
        <v>97</v>
      </c>
      <c r="B106" s="150">
        <v>97</v>
      </c>
      <c r="C106" s="151" t="s">
        <v>190</v>
      </c>
      <c r="D106" s="152">
        <f t="shared" si="40"/>
        <v>226.49642266133179</v>
      </c>
      <c r="E106" s="153">
        <f t="shared" si="41"/>
        <v>3037736</v>
      </c>
      <c r="F106" s="153">
        <f t="shared" si="41"/>
        <v>0</v>
      </c>
      <c r="G106" s="153">
        <f t="shared" si="41"/>
        <v>212372</v>
      </c>
      <c r="H106" s="154">
        <f t="shared" si="42"/>
        <v>3250108</v>
      </c>
      <c r="I106" s="155"/>
      <c r="J106" s="156">
        <f t="shared" si="43"/>
        <v>212372</v>
      </c>
      <c r="K106" s="157">
        <f t="shared" si="44"/>
        <v>463996.65831967612</v>
      </c>
      <c r="L106" s="158">
        <f t="shared" si="27"/>
        <v>676368.65831967606</v>
      </c>
      <c r="M106" s="155"/>
      <c r="N106" s="159">
        <f t="shared" si="28"/>
        <v>2573739.3416803237</v>
      </c>
      <c r="O106" s="155"/>
      <c r="P106" s="160">
        <f t="shared" si="29"/>
        <v>212372</v>
      </c>
      <c r="Q106" s="153">
        <f t="shared" si="30"/>
        <v>0</v>
      </c>
      <c r="R106" s="153">
        <f t="shared" si="31"/>
        <v>0</v>
      </c>
      <c r="S106" s="153">
        <f t="shared" si="32"/>
        <v>463996.65831967612</v>
      </c>
      <c r="T106" s="154">
        <f t="shared" si="33"/>
        <v>676368.65831967606</v>
      </c>
      <c r="U106" s="155"/>
      <c r="V106" s="159">
        <f t="shared" si="34"/>
        <v>891037</v>
      </c>
      <c r="Y106" s="161">
        <v>97</v>
      </c>
      <c r="Z106" s="162">
        <v>226.49642266133179</v>
      </c>
      <c r="AA106" s="162">
        <v>0</v>
      </c>
      <c r="AB106" s="162"/>
      <c r="AC106" s="162"/>
      <c r="AD106" s="162">
        <v>0</v>
      </c>
      <c r="AE106" s="163">
        <v>3037736</v>
      </c>
      <c r="AF106" s="163">
        <v>0</v>
      </c>
      <c r="AG106" s="163">
        <v>0</v>
      </c>
      <c r="AH106" s="163">
        <v>3037736</v>
      </c>
      <c r="AI106" s="163">
        <v>0</v>
      </c>
      <c r="AJ106" s="163">
        <v>212372</v>
      </c>
      <c r="AK106" s="163">
        <v>3250108</v>
      </c>
      <c r="AL106" s="163">
        <v>0</v>
      </c>
      <c r="AM106" s="163">
        <v>0</v>
      </c>
      <c r="AN106" s="163">
        <v>0</v>
      </c>
      <c r="AO106" s="163">
        <v>0</v>
      </c>
      <c r="AP106" s="164">
        <v>3250108</v>
      </c>
      <c r="AR106" s="161">
        <v>97</v>
      </c>
      <c r="AS106" s="162">
        <v>0</v>
      </c>
      <c r="AT106" s="163">
        <v>0</v>
      </c>
      <c r="AU106" s="163">
        <v>0</v>
      </c>
      <c r="AV106" s="163">
        <v>0</v>
      </c>
      <c r="AW106" s="164">
        <v>0</v>
      </c>
      <c r="BA106" s="161">
        <v>97</v>
      </c>
      <c r="BB106" s="150">
        <v>97</v>
      </c>
      <c r="BC106" s="151" t="s">
        <v>190</v>
      </c>
      <c r="BD106" s="165">
        <f t="shared" si="45"/>
        <v>3037736</v>
      </c>
      <c r="BE106" s="166">
        <v>2622310</v>
      </c>
      <c r="BF106" s="155">
        <f t="shared" si="46"/>
        <v>415426</v>
      </c>
      <c r="BG106" s="155">
        <v>209158.19999999998</v>
      </c>
      <c r="BH106" s="155">
        <v>54080.800000000003</v>
      </c>
      <c r="BI106" s="155"/>
      <c r="BJ106" s="155"/>
      <c r="BK106" s="155"/>
      <c r="BL106" s="155">
        <f t="shared" si="47"/>
        <v>0</v>
      </c>
      <c r="BM106" s="166">
        <f t="shared" si="48"/>
        <v>678665</v>
      </c>
      <c r="BN106" s="168">
        <f t="shared" si="49"/>
        <v>463996.65831967612</v>
      </c>
      <c r="BZ106" s="155"/>
      <c r="CA106" s="161">
        <v>97</v>
      </c>
      <c r="CB106" s="151" t="s">
        <v>190</v>
      </c>
      <c r="CC106" s="153"/>
      <c r="CD106" s="153"/>
      <c r="CE106" s="153"/>
      <c r="CF106" s="153"/>
      <c r="CG106" s="169">
        <f t="shared" si="50"/>
        <v>0</v>
      </c>
      <c r="CH106" s="153"/>
      <c r="CI106" s="153"/>
      <c r="CJ106" s="153"/>
      <c r="CK106" s="169">
        <f t="shared" si="51"/>
        <v>0</v>
      </c>
      <c r="CL106" s="170">
        <f t="shared" si="35"/>
        <v>0</v>
      </c>
      <c r="CM106" s="155"/>
      <c r="CN106" s="170">
        <f t="shared" si="36"/>
        <v>0</v>
      </c>
      <c r="CO106" s="155"/>
      <c r="CP106" s="160">
        <f t="shared" si="37"/>
        <v>415426</v>
      </c>
      <c r="CQ106" s="153">
        <f t="shared" si="38"/>
        <v>415426</v>
      </c>
      <c r="CR106" s="153">
        <f t="shared" si="52"/>
        <v>0</v>
      </c>
      <c r="CS106" s="169"/>
      <c r="CT106" s="170">
        <f t="shared" si="53"/>
        <v>0</v>
      </c>
      <c r="CU106" s="155"/>
      <c r="CV106" s="171"/>
      <c r="CW106" s="172"/>
      <c r="CX106" s="172"/>
      <c r="CY106" s="172"/>
      <c r="CZ106" s="169"/>
      <c r="DA106" s="173"/>
      <c r="DB106" s="174"/>
      <c r="DC106" s="174">
        <f t="shared" si="39"/>
        <v>-97</v>
      </c>
      <c r="DD106" s="173"/>
      <c r="DE106" s="173"/>
      <c r="DF106" s="173"/>
      <c r="DG106" s="173"/>
      <c r="DH106" s="175"/>
      <c r="DI106" s="173"/>
      <c r="DJ106" s="173"/>
      <c r="DK106" s="173"/>
      <c r="DL106" s="173"/>
      <c r="DM106" s="173"/>
    </row>
    <row r="107" spans="1:117" s="39" customFormat="1" ht="12" x14ac:dyDescent="0.2">
      <c r="A107" s="149">
        <v>98</v>
      </c>
      <c r="B107" s="150">
        <v>98</v>
      </c>
      <c r="C107" s="151" t="s">
        <v>191</v>
      </c>
      <c r="D107" s="152">
        <f t="shared" si="40"/>
        <v>2.92741935483871</v>
      </c>
      <c r="E107" s="153">
        <f t="shared" si="41"/>
        <v>66794</v>
      </c>
      <c r="F107" s="153">
        <f t="shared" si="41"/>
        <v>0</v>
      </c>
      <c r="G107" s="153">
        <f t="shared" si="41"/>
        <v>2744</v>
      </c>
      <c r="H107" s="154">
        <f t="shared" si="42"/>
        <v>69538</v>
      </c>
      <c r="I107" s="155"/>
      <c r="J107" s="156">
        <f t="shared" si="43"/>
        <v>2744</v>
      </c>
      <c r="K107" s="157">
        <f t="shared" si="44"/>
        <v>6444.2365193714822</v>
      </c>
      <c r="L107" s="158">
        <f t="shared" si="27"/>
        <v>9188.2365193714832</v>
      </c>
      <c r="M107" s="155"/>
      <c r="N107" s="159">
        <f t="shared" si="28"/>
        <v>60349.76348062852</v>
      </c>
      <c r="O107" s="155"/>
      <c r="P107" s="160">
        <f t="shared" si="29"/>
        <v>2744</v>
      </c>
      <c r="Q107" s="153">
        <f t="shared" si="30"/>
        <v>0</v>
      </c>
      <c r="R107" s="153">
        <f t="shared" si="31"/>
        <v>0</v>
      </c>
      <c r="S107" s="153">
        <f t="shared" si="32"/>
        <v>6444.2365193714822</v>
      </c>
      <c r="T107" s="154">
        <f t="shared" si="33"/>
        <v>9188.2365193714832</v>
      </c>
      <c r="U107" s="155"/>
      <c r="V107" s="159">
        <f t="shared" si="34"/>
        <v>40737.800000000003</v>
      </c>
      <c r="Y107" s="161">
        <v>98</v>
      </c>
      <c r="Z107" s="162">
        <v>2.92741935483871</v>
      </c>
      <c r="AA107" s="162">
        <v>0</v>
      </c>
      <c r="AB107" s="162"/>
      <c r="AC107" s="162"/>
      <c r="AD107" s="162">
        <v>0</v>
      </c>
      <c r="AE107" s="163">
        <v>66794</v>
      </c>
      <c r="AF107" s="163">
        <v>0</v>
      </c>
      <c r="AG107" s="163">
        <v>0</v>
      </c>
      <c r="AH107" s="163">
        <v>66794</v>
      </c>
      <c r="AI107" s="163">
        <v>0</v>
      </c>
      <c r="AJ107" s="163">
        <v>2744</v>
      </c>
      <c r="AK107" s="163">
        <v>69538</v>
      </c>
      <c r="AL107" s="163">
        <v>0</v>
      </c>
      <c r="AM107" s="163">
        <v>0</v>
      </c>
      <c r="AN107" s="163">
        <v>0</v>
      </c>
      <c r="AO107" s="163">
        <v>0</v>
      </c>
      <c r="AP107" s="164">
        <v>69538</v>
      </c>
      <c r="AR107" s="161">
        <v>98</v>
      </c>
      <c r="AS107" s="162">
        <v>0</v>
      </c>
      <c r="AT107" s="163">
        <v>0</v>
      </c>
      <c r="AU107" s="163">
        <v>0</v>
      </c>
      <c r="AV107" s="163">
        <v>0</v>
      </c>
      <c r="AW107" s="164">
        <v>0</v>
      </c>
      <c r="BA107" s="161">
        <v>98</v>
      </c>
      <c r="BB107" s="150">
        <v>98</v>
      </c>
      <c r="BC107" s="151" t="s">
        <v>191</v>
      </c>
      <c r="BD107" s="165">
        <f t="shared" si="45"/>
        <v>66794</v>
      </c>
      <c r="BE107" s="166">
        <v>71859</v>
      </c>
      <c r="BF107" s="155">
        <f t="shared" si="46"/>
        <v>0</v>
      </c>
      <c r="BG107" s="155">
        <v>27750.6</v>
      </c>
      <c r="BH107" s="155">
        <v>10243.200000000001</v>
      </c>
      <c r="BI107" s="155"/>
      <c r="BJ107" s="155"/>
      <c r="BK107" s="155"/>
      <c r="BL107" s="155">
        <f t="shared" si="47"/>
        <v>0</v>
      </c>
      <c r="BM107" s="166">
        <f t="shared" si="48"/>
        <v>37993.800000000003</v>
      </c>
      <c r="BN107" s="168">
        <f t="shared" si="49"/>
        <v>6444.2365193714822</v>
      </c>
      <c r="BZ107" s="155"/>
      <c r="CA107" s="161">
        <v>98</v>
      </c>
      <c r="CB107" s="151" t="s">
        <v>191</v>
      </c>
      <c r="CC107" s="153"/>
      <c r="CD107" s="153"/>
      <c r="CE107" s="153"/>
      <c r="CF107" s="153"/>
      <c r="CG107" s="169">
        <f t="shared" si="50"/>
        <v>0</v>
      </c>
      <c r="CH107" s="153"/>
      <c r="CI107" s="153"/>
      <c r="CJ107" s="153"/>
      <c r="CK107" s="169">
        <f t="shared" si="51"/>
        <v>0</v>
      </c>
      <c r="CL107" s="170">
        <f t="shared" si="35"/>
        <v>0</v>
      </c>
      <c r="CM107" s="155"/>
      <c r="CN107" s="170">
        <f t="shared" si="36"/>
        <v>0</v>
      </c>
      <c r="CO107" s="155"/>
      <c r="CP107" s="160">
        <f t="shared" si="37"/>
        <v>0</v>
      </c>
      <c r="CQ107" s="153">
        <f t="shared" si="38"/>
        <v>0</v>
      </c>
      <c r="CR107" s="153">
        <f t="shared" si="52"/>
        <v>0</v>
      </c>
      <c r="CS107" s="169"/>
      <c r="CT107" s="170">
        <f t="shared" si="53"/>
        <v>0</v>
      </c>
      <c r="CU107" s="155"/>
      <c r="CV107" s="171"/>
      <c r="CW107" s="172"/>
      <c r="CX107" s="172"/>
      <c r="CY107" s="172"/>
      <c r="CZ107" s="169"/>
      <c r="DA107" s="173"/>
      <c r="DB107" s="174"/>
      <c r="DC107" s="174">
        <f t="shared" si="39"/>
        <v>-98</v>
      </c>
      <c r="DD107" s="173"/>
      <c r="DE107" s="173"/>
      <c r="DF107" s="173"/>
      <c r="DG107" s="173"/>
      <c r="DH107" s="175"/>
      <c r="DI107" s="173"/>
      <c r="DJ107" s="173"/>
      <c r="DK107" s="173"/>
      <c r="DL107" s="173"/>
      <c r="DM107" s="173"/>
    </row>
    <row r="108" spans="1:117" s="39" customFormat="1" ht="12" x14ac:dyDescent="0.2">
      <c r="A108" s="149">
        <v>99</v>
      </c>
      <c r="B108" s="150">
        <v>99</v>
      </c>
      <c r="C108" s="151" t="s">
        <v>192</v>
      </c>
      <c r="D108" s="152">
        <f t="shared" si="40"/>
        <v>117.07057243137791</v>
      </c>
      <c r="E108" s="153">
        <f t="shared" si="41"/>
        <v>2054027</v>
      </c>
      <c r="F108" s="153">
        <f t="shared" si="41"/>
        <v>0</v>
      </c>
      <c r="G108" s="153">
        <f t="shared" si="41"/>
        <v>109775</v>
      </c>
      <c r="H108" s="154">
        <f t="shared" si="42"/>
        <v>2163802</v>
      </c>
      <c r="I108" s="155"/>
      <c r="J108" s="156">
        <f t="shared" si="43"/>
        <v>109775</v>
      </c>
      <c r="K108" s="157">
        <f t="shared" si="44"/>
        <v>182982.93168116317</v>
      </c>
      <c r="L108" s="158">
        <f t="shared" si="27"/>
        <v>292757.93168116314</v>
      </c>
      <c r="M108" s="155"/>
      <c r="N108" s="159">
        <f t="shared" si="28"/>
        <v>1871044.0683188369</v>
      </c>
      <c r="O108" s="155"/>
      <c r="P108" s="160">
        <f t="shared" si="29"/>
        <v>109775</v>
      </c>
      <c r="Q108" s="153">
        <f t="shared" si="30"/>
        <v>0</v>
      </c>
      <c r="R108" s="153">
        <f t="shared" si="31"/>
        <v>0</v>
      </c>
      <c r="S108" s="153">
        <f t="shared" si="32"/>
        <v>182982.93168116317</v>
      </c>
      <c r="T108" s="154">
        <f t="shared" si="33"/>
        <v>292757.93168116314</v>
      </c>
      <c r="U108" s="155"/>
      <c r="V108" s="159">
        <f t="shared" si="34"/>
        <v>329640.8</v>
      </c>
      <c r="Y108" s="161">
        <v>99</v>
      </c>
      <c r="Z108" s="162">
        <v>117.07057243137791</v>
      </c>
      <c r="AA108" s="162">
        <v>0</v>
      </c>
      <c r="AB108" s="162"/>
      <c r="AC108" s="162"/>
      <c r="AD108" s="162">
        <v>0</v>
      </c>
      <c r="AE108" s="163">
        <v>2054027</v>
      </c>
      <c r="AF108" s="163">
        <v>0</v>
      </c>
      <c r="AG108" s="163">
        <v>0</v>
      </c>
      <c r="AH108" s="163">
        <v>2054027</v>
      </c>
      <c r="AI108" s="163">
        <v>0</v>
      </c>
      <c r="AJ108" s="163">
        <v>109775</v>
      </c>
      <c r="AK108" s="163">
        <v>2163802</v>
      </c>
      <c r="AL108" s="163">
        <v>0</v>
      </c>
      <c r="AM108" s="163">
        <v>0</v>
      </c>
      <c r="AN108" s="163">
        <v>0</v>
      </c>
      <c r="AO108" s="163">
        <v>0</v>
      </c>
      <c r="AP108" s="164">
        <v>2163802</v>
      </c>
      <c r="AR108" s="161">
        <v>99</v>
      </c>
      <c r="AS108" s="162">
        <v>0</v>
      </c>
      <c r="AT108" s="163">
        <v>0</v>
      </c>
      <c r="AU108" s="163">
        <v>0</v>
      </c>
      <c r="AV108" s="163">
        <v>0</v>
      </c>
      <c r="AW108" s="164">
        <v>0</v>
      </c>
      <c r="BA108" s="161">
        <v>99</v>
      </c>
      <c r="BB108" s="150">
        <v>99</v>
      </c>
      <c r="BC108" s="151" t="s">
        <v>192</v>
      </c>
      <c r="BD108" s="165">
        <f t="shared" si="45"/>
        <v>2054027</v>
      </c>
      <c r="BE108" s="166">
        <v>1880905</v>
      </c>
      <c r="BF108" s="155">
        <f t="shared" si="46"/>
        <v>173122</v>
      </c>
      <c r="BG108" s="155">
        <v>42463.799999999996</v>
      </c>
      <c r="BH108" s="155">
        <v>4280</v>
      </c>
      <c r="BI108" s="155"/>
      <c r="BJ108" s="155"/>
      <c r="BK108" s="155"/>
      <c r="BL108" s="155">
        <f t="shared" si="47"/>
        <v>0</v>
      </c>
      <c r="BM108" s="166">
        <f t="shared" si="48"/>
        <v>219865.8</v>
      </c>
      <c r="BN108" s="168">
        <f t="shared" si="49"/>
        <v>182982.93168116317</v>
      </c>
      <c r="BZ108" s="155"/>
      <c r="CA108" s="161">
        <v>99</v>
      </c>
      <c r="CB108" s="151" t="s">
        <v>192</v>
      </c>
      <c r="CC108" s="153"/>
      <c r="CD108" s="153"/>
      <c r="CE108" s="153"/>
      <c r="CF108" s="153"/>
      <c r="CG108" s="169">
        <f t="shared" si="50"/>
        <v>0</v>
      </c>
      <c r="CH108" s="153"/>
      <c r="CI108" s="153"/>
      <c r="CJ108" s="153"/>
      <c r="CK108" s="169">
        <f t="shared" si="51"/>
        <v>0</v>
      </c>
      <c r="CL108" s="170">
        <f t="shared" si="35"/>
        <v>0</v>
      </c>
      <c r="CM108" s="155"/>
      <c r="CN108" s="170">
        <f t="shared" si="36"/>
        <v>0</v>
      </c>
      <c r="CO108" s="155"/>
      <c r="CP108" s="160">
        <f t="shared" si="37"/>
        <v>173122</v>
      </c>
      <c r="CQ108" s="153">
        <f t="shared" si="38"/>
        <v>173122</v>
      </c>
      <c r="CR108" s="153">
        <f t="shared" si="52"/>
        <v>0</v>
      </c>
      <c r="CS108" s="169"/>
      <c r="CT108" s="170">
        <f t="shared" si="53"/>
        <v>0</v>
      </c>
      <c r="CU108" s="155"/>
      <c r="CV108" s="171"/>
      <c r="CW108" s="172"/>
      <c r="CX108" s="172"/>
      <c r="CY108" s="172"/>
      <c r="CZ108" s="169"/>
      <c r="DA108" s="173"/>
      <c r="DB108" s="174"/>
      <c r="DC108" s="174">
        <f t="shared" si="39"/>
        <v>-99</v>
      </c>
      <c r="DD108" s="173"/>
      <c r="DE108" s="173"/>
      <c r="DF108" s="173"/>
      <c r="DG108" s="173"/>
      <c r="DH108" s="175"/>
      <c r="DI108" s="173"/>
      <c r="DJ108" s="173"/>
      <c r="DK108" s="173"/>
      <c r="DL108" s="173"/>
      <c r="DM108" s="173"/>
    </row>
    <row r="109" spans="1:117" s="39" customFormat="1" ht="12" x14ac:dyDescent="0.2">
      <c r="A109" s="149">
        <v>100</v>
      </c>
      <c r="B109" s="150">
        <v>100</v>
      </c>
      <c r="C109" s="151" t="s">
        <v>193</v>
      </c>
      <c r="D109" s="152">
        <f t="shared" si="40"/>
        <v>365.71994423399144</v>
      </c>
      <c r="E109" s="153">
        <f t="shared" si="41"/>
        <v>6107752</v>
      </c>
      <c r="F109" s="153">
        <f t="shared" si="41"/>
        <v>0</v>
      </c>
      <c r="G109" s="153">
        <f t="shared" si="41"/>
        <v>342917</v>
      </c>
      <c r="H109" s="154">
        <f t="shared" si="42"/>
        <v>6450669</v>
      </c>
      <c r="I109" s="155"/>
      <c r="J109" s="156">
        <f t="shared" si="43"/>
        <v>342917</v>
      </c>
      <c r="K109" s="157">
        <f t="shared" si="44"/>
        <v>640938.73145225656</v>
      </c>
      <c r="L109" s="158">
        <f t="shared" si="27"/>
        <v>983855.73145225656</v>
      </c>
      <c r="M109" s="155"/>
      <c r="N109" s="159">
        <f t="shared" si="28"/>
        <v>5466813.2685477436</v>
      </c>
      <c r="O109" s="155"/>
      <c r="P109" s="160">
        <f t="shared" si="29"/>
        <v>342917</v>
      </c>
      <c r="Q109" s="153">
        <f t="shared" si="30"/>
        <v>0</v>
      </c>
      <c r="R109" s="153">
        <f t="shared" si="31"/>
        <v>0</v>
      </c>
      <c r="S109" s="153">
        <f t="shared" si="32"/>
        <v>640938.73145225656</v>
      </c>
      <c r="T109" s="154">
        <f t="shared" si="33"/>
        <v>983855.73145225656</v>
      </c>
      <c r="U109" s="155"/>
      <c r="V109" s="159">
        <f t="shared" si="34"/>
        <v>1241860</v>
      </c>
      <c r="Y109" s="161">
        <v>100</v>
      </c>
      <c r="Z109" s="162">
        <v>365.71994423399144</v>
      </c>
      <c r="AA109" s="162">
        <v>0</v>
      </c>
      <c r="AB109" s="162"/>
      <c r="AC109" s="162"/>
      <c r="AD109" s="162">
        <v>0</v>
      </c>
      <c r="AE109" s="163">
        <v>6107752</v>
      </c>
      <c r="AF109" s="163">
        <v>0</v>
      </c>
      <c r="AG109" s="163">
        <v>0</v>
      </c>
      <c r="AH109" s="163">
        <v>6107752</v>
      </c>
      <c r="AI109" s="163">
        <v>0</v>
      </c>
      <c r="AJ109" s="163">
        <v>342917</v>
      </c>
      <c r="AK109" s="163">
        <v>6450669</v>
      </c>
      <c r="AL109" s="163">
        <v>0</v>
      </c>
      <c r="AM109" s="163">
        <v>0</v>
      </c>
      <c r="AN109" s="163">
        <v>0</v>
      </c>
      <c r="AO109" s="163">
        <v>0</v>
      </c>
      <c r="AP109" s="164">
        <v>6450669</v>
      </c>
      <c r="AR109" s="161">
        <v>100</v>
      </c>
      <c r="AS109" s="162">
        <v>0</v>
      </c>
      <c r="AT109" s="163">
        <v>0</v>
      </c>
      <c r="AU109" s="163">
        <v>0</v>
      </c>
      <c r="AV109" s="163">
        <v>0</v>
      </c>
      <c r="AW109" s="164">
        <v>0</v>
      </c>
      <c r="BA109" s="161">
        <v>100</v>
      </c>
      <c r="BB109" s="150">
        <v>100</v>
      </c>
      <c r="BC109" s="151" t="s">
        <v>193</v>
      </c>
      <c r="BD109" s="165">
        <f t="shared" si="45"/>
        <v>6107752</v>
      </c>
      <c r="BE109" s="166">
        <v>5530366</v>
      </c>
      <c r="BF109" s="155">
        <f t="shared" si="46"/>
        <v>577386</v>
      </c>
      <c r="BG109" s="155">
        <v>273675</v>
      </c>
      <c r="BH109" s="155">
        <v>47882</v>
      </c>
      <c r="BI109" s="155"/>
      <c r="BJ109" s="155"/>
      <c r="BK109" s="155"/>
      <c r="BL109" s="155">
        <f t="shared" si="47"/>
        <v>0</v>
      </c>
      <c r="BM109" s="166">
        <f t="shared" si="48"/>
        <v>898943</v>
      </c>
      <c r="BN109" s="168">
        <f t="shared" si="49"/>
        <v>640938.73145225656</v>
      </c>
      <c r="BZ109" s="155"/>
      <c r="CA109" s="161">
        <v>100</v>
      </c>
      <c r="CB109" s="151" t="s">
        <v>193</v>
      </c>
      <c r="CC109" s="153"/>
      <c r="CD109" s="153"/>
      <c r="CE109" s="153"/>
      <c r="CF109" s="153"/>
      <c r="CG109" s="169">
        <f t="shared" si="50"/>
        <v>0</v>
      </c>
      <c r="CH109" s="153"/>
      <c r="CI109" s="153"/>
      <c r="CJ109" s="153"/>
      <c r="CK109" s="169">
        <f t="shared" si="51"/>
        <v>0</v>
      </c>
      <c r="CL109" s="170">
        <f t="shared" si="35"/>
        <v>0</v>
      </c>
      <c r="CM109" s="155"/>
      <c r="CN109" s="170">
        <f t="shared" si="36"/>
        <v>0</v>
      </c>
      <c r="CO109" s="155"/>
      <c r="CP109" s="160">
        <f t="shared" si="37"/>
        <v>577386</v>
      </c>
      <c r="CQ109" s="153">
        <f t="shared" si="38"/>
        <v>577386</v>
      </c>
      <c r="CR109" s="153">
        <f t="shared" si="52"/>
        <v>0</v>
      </c>
      <c r="CS109" s="169"/>
      <c r="CT109" s="170">
        <f t="shared" si="53"/>
        <v>0</v>
      </c>
      <c r="CU109" s="155"/>
      <c r="CV109" s="171"/>
      <c r="CW109" s="172"/>
      <c r="CX109" s="172"/>
      <c r="CY109" s="172"/>
      <c r="CZ109" s="169"/>
      <c r="DA109" s="173"/>
      <c r="DB109" s="174"/>
      <c r="DC109" s="174">
        <f t="shared" si="39"/>
        <v>-100</v>
      </c>
      <c r="DD109" s="173"/>
      <c r="DE109" s="173"/>
      <c r="DF109" s="173"/>
      <c r="DG109" s="173"/>
      <c r="DH109" s="175"/>
      <c r="DI109" s="173"/>
      <c r="DJ109" s="173"/>
      <c r="DK109" s="173"/>
      <c r="DL109" s="173"/>
      <c r="DM109" s="173"/>
    </row>
    <row r="110" spans="1:117" s="39" customFormat="1" ht="12" x14ac:dyDescent="0.2">
      <c r="A110" s="149">
        <v>101</v>
      </c>
      <c r="B110" s="150">
        <v>101</v>
      </c>
      <c r="C110" s="151" t="s">
        <v>194</v>
      </c>
      <c r="D110" s="152">
        <f t="shared" si="40"/>
        <v>392.92335474739525</v>
      </c>
      <c r="E110" s="153">
        <f t="shared" si="41"/>
        <v>5011553</v>
      </c>
      <c r="F110" s="153">
        <f t="shared" si="41"/>
        <v>0</v>
      </c>
      <c r="G110" s="153">
        <f t="shared" si="41"/>
        <v>368421</v>
      </c>
      <c r="H110" s="154">
        <f t="shared" si="42"/>
        <v>5379974</v>
      </c>
      <c r="I110" s="155"/>
      <c r="J110" s="156">
        <f t="shared" si="43"/>
        <v>368421</v>
      </c>
      <c r="K110" s="157">
        <f t="shared" si="44"/>
        <v>570120.93356983201</v>
      </c>
      <c r="L110" s="158">
        <f t="shared" si="27"/>
        <v>938541.93356983201</v>
      </c>
      <c r="M110" s="155"/>
      <c r="N110" s="159">
        <f t="shared" si="28"/>
        <v>4441432.0664301682</v>
      </c>
      <c r="O110" s="155"/>
      <c r="P110" s="160">
        <f t="shared" si="29"/>
        <v>368421</v>
      </c>
      <c r="Q110" s="153">
        <f t="shared" si="30"/>
        <v>0</v>
      </c>
      <c r="R110" s="153">
        <f t="shared" si="31"/>
        <v>0</v>
      </c>
      <c r="S110" s="153">
        <f t="shared" si="32"/>
        <v>570120.93356983201</v>
      </c>
      <c r="T110" s="154">
        <f t="shared" si="33"/>
        <v>938541.93356983201</v>
      </c>
      <c r="U110" s="155"/>
      <c r="V110" s="159">
        <f t="shared" si="34"/>
        <v>1402556.4</v>
      </c>
      <c r="Y110" s="161">
        <v>101</v>
      </c>
      <c r="Z110" s="162">
        <v>392.92335474739525</v>
      </c>
      <c r="AA110" s="162">
        <v>0</v>
      </c>
      <c r="AB110" s="162"/>
      <c r="AC110" s="162"/>
      <c r="AD110" s="162">
        <v>0</v>
      </c>
      <c r="AE110" s="163">
        <v>5011553</v>
      </c>
      <c r="AF110" s="163">
        <v>0</v>
      </c>
      <c r="AG110" s="163">
        <v>0</v>
      </c>
      <c r="AH110" s="163">
        <v>5011553</v>
      </c>
      <c r="AI110" s="163">
        <v>0</v>
      </c>
      <c r="AJ110" s="163">
        <v>368421</v>
      </c>
      <c r="AK110" s="163">
        <v>5379974</v>
      </c>
      <c r="AL110" s="163">
        <v>0</v>
      </c>
      <c r="AM110" s="163">
        <v>0</v>
      </c>
      <c r="AN110" s="163">
        <v>0</v>
      </c>
      <c r="AO110" s="163">
        <v>0</v>
      </c>
      <c r="AP110" s="164">
        <v>5379974</v>
      </c>
      <c r="AR110" s="161">
        <v>101</v>
      </c>
      <c r="AS110" s="162">
        <v>0</v>
      </c>
      <c r="AT110" s="163">
        <v>0</v>
      </c>
      <c r="AU110" s="163">
        <v>0</v>
      </c>
      <c r="AV110" s="163">
        <v>0</v>
      </c>
      <c r="AW110" s="164">
        <v>0</v>
      </c>
      <c r="BA110" s="161">
        <v>101</v>
      </c>
      <c r="BB110" s="150">
        <v>101</v>
      </c>
      <c r="BC110" s="151" t="s">
        <v>194</v>
      </c>
      <c r="BD110" s="165">
        <f t="shared" si="45"/>
        <v>5011553</v>
      </c>
      <c r="BE110" s="166">
        <v>4567672</v>
      </c>
      <c r="BF110" s="155">
        <f t="shared" si="46"/>
        <v>443881</v>
      </c>
      <c r="BG110" s="155">
        <v>543622.79999999993</v>
      </c>
      <c r="BH110" s="155">
        <v>46631.600000000006</v>
      </c>
      <c r="BI110" s="155"/>
      <c r="BJ110" s="155"/>
      <c r="BK110" s="155"/>
      <c r="BL110" s="155">
        <f t="shared" si="47"/>
        <v>0</v>
      </c>
      <c r="BM110" s="166">
        <f t="shared" si="48"/>
        <v>1034135.3999999999</v>
      </c>
      <c r="BN110" s="168">
        <f t="shared" si="49"/>
        <v>570120.93356983201</v>
      </c>
      <c r="BZ110" s="155"/>
      <c r="CA110" s="161">
        <v>101</v>
      </c>
      <c r="CB110" s="151" t="s">
        <v>194</v>
      </c>
      <c r="CC110" s="153"/>
      <c r="CD110" s="153"/>
      <c r="CE110" s="153"/>
      <c r="CF110" s="153"/>
      <c r="CG110" s="169">
        <f t="shared" si="50"/>
        <v>0</v>
      </c>
      <c r="CH110" s="153"/>
      <c r="CI110" s="153"/>
      <c r="CJ110" s="153"/>
      <c r="CK110" s="169">
        <f t="shared" si="51"/>
        <v>0</v>
      </c>
      <c r="CL110" s="170">
        <f t="shared" si="35"/>
        <v>0</v>
      </c>
      <c r="CM110" s="155"/>
      <c r="CN110" s="170">
        <f t="shared" si="36"/>
        <v>0</v>
      </c>
      <c r="CO110" s="155"/>
      <c r="CP110" s="160">
        <f t="shared" si="37"/>
        <v>443881</v>
      </c>
      <c r="CQ110" s="153">
        <f t="shared" si="38"/>
        <v>443881</v>
      </c>
      <c r="CR110" s="153">
        <f t="shared" si="52"/>
        <v>0</v>
      </c>
      <c r="CS110" s="169"/>
      <c r="CT110" s="170">
        <f t="shared" si="53"/>
        <v>0</v>
      </c>
      <c r="CU110" s="155"/>
      <c r="CV110" s="171"/>
      <c r="CW110" s="172"/>
      <c r="CX110" s="172"/>
      <c r="CY110" s="172"/>
      <c r="CZ110" s="169"/>
      <c r="DA110" s="173"/>
      <c r="DB110" s="174"/>
      <c r="DC110" s="174">
        <f t="shared" si="39"/>
        <v>-101</v>
      </c>
      <c r="DD110" s="173"/>
      <c r="DE110" s="173"/>
      <c r="DF110" s="173"/>
      <c r="DG110" s="173"/>
      <c r="DH110" s="175"/>
      <c r="DI110" s="173"/>
      <c r="DJ110" s="173"/>
      <c r="DK110" s="173"/>
      <c r="DL110" s="173"/>
      <c r="DM110" s="173"/>
    </row>
    <row r="111" spans="1:117" s="39" customFormat="1" ht="12" x14ac:dyDescent="0.2">
      <c r="A111" s="149">
        <v>102</v>
      </c>
      <c r="B111" s="150">
        <v>102</v>
      </c>
      <c r="C111" s="151" t="s">
        <v>195</v>
      </c>
      <c r="D111" s="152">
        <f t="shared" si="40"/>
        <v>0</v>
      </c>
      <c r="E111" s="153">
        <f t="shared" si="41"/>
        <v>0</v>
      </c>
      <c r="F111" s="153">
        <f t="shared" si="41"/>
        <v>0</v>
      </c>
      <c r="G111" s="153">
        <f t="shared" si="41"/>
        <v>0</v>
      </c>
      <c r="H111" s="154">
        <f t="shared" si="42"/>
        <v>0</v>
      </c>
      <c r="I111" s="155"/>
      <c r="J111" s="156">
        <f t="shared" si="43"/>
        <v>0</v>
      </c>
      <c r="K111" s="157">
        <f t="shared" si="44"/>
        <v>0</v>
      </c>
      <c r="L111" s="158">
        <f t="shared" si="27"/>
        <v>0</v>
      </c>
      <c r="M111" s="155"/>
      <c r="N111" s="159">
        <f t="shared" si="28"/>
        <v>0</v>
      </c>
      <c r="O111" s="155"/>
      <c r="P111" s="160">
        <f t="shared" si="29"/>
        <v>0</v>
      </c>
      <c r="Q111" s="153">
        <f t="shared" si="30"/>
        <v>0</v>
      </c>
      <c r="R111" s="153">
        <f t="shared" si="31"/>
        <v>0</v>
      </c>
      <c r="S111" s="153">
        <f t="shared" si="32"/>
        <v>0</v>
      </c>
      <c r="T111" s="154">
        <f t="shared" si="33"/>
        <v>0</v>
      </c>
      <c r="U111" s="155"/>
      <c r="V111" s="159">
        <f t="shared" si="34"/>
        <v>0</v>
      </c>
      <c r="Y111" s="161">
        <v>102</v>
      </c>
      <c r="Z111" s="162"/>
      <c r="AA111" s="162"/>
      <c r="AB111" s="162"/>
      <c r="AC111" s="162"/>
      <c r="AD111" s="162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4"/>
      <c r="AR111" s="161">
        <v>102</v>
      </c>
      <c r="AS111" s="162">
        <v>0</v>
      </c>
      <c r="AT111" s="163">
        <v>0</v>
      </c>
      <c r="AU111" s="163">
        <v>0</v>
      </c>
      <c r="AV111" s="163">
        <v>0</v>
      </c>
      <c r="AW111" s="164">
        <v>0</v>
      </c>
      <c r="BA111" s="161">
        <v>102</v>
      </c>
      <c r="BB111" s="150">
        <v>102</v>
      </c>
      <c r="BC111" s="151" t="s">
        <v>195</v>
      </c>
      <c r="BD111" s="165">
        <f t="shared" si="45"/>
        <v>0</v>
      </c>
      <c r="BE111" s="166">
        <v>0</v>
      </c>
      <c r="BF111" s="155">
        <f t="shared" si="46"/>
        <v>0</v>
      </c>
      <c r="BG111" s="155">
        <v>0</v>
      </c>
      <c r="BH111" s="155">
        <v>0</v>
      </c>
      <c r="BI111" s="155"/>
      <c r="BJ111" s="155"/>
      <c r="BK111" s="155"/>
      <c r="BL111" s="155">
        <f t="shared" si="47"/>
        <v>0</v>
      </c>
      <c r="BM111" s="166">
        <f t="shared" si="48"/>
        <v>0</v>
      </c>
      <c r="BN111" s="168">
        <f t="shared" si="49"/>
        <v>0</v>
      </c>
      <c r="BZ111" s="155"/>
      <c r="CA111" s="161">
        <v>102</v>
      </c>
      <c r="CB111" s="151" t="s">
        <v>195</v>
      </c>
      <c r="CC111" s="153"/>
      <c r="CD111" s="153"/>
      <c r="CE111" s="153"/>
      <c r="CF111" s="153"/>
      <c r="CG111" s="169">
        <f t="shared" si="50"/>
        <v>0</v>
      </c>
      <c r="CH111" s="153"/>
      <c r="CI111" s="153"/>
      <c r="CJ111" s="153"/>
      <c r="CK111" s="169">
        <f t="shared" si="51"/>
        <v>0</v>
      </c>
      <c r="CL111" s="170">
        <f t="shared" si="35"/>
        <v>0</v>
      </c>
      <c r="CM111" s="155"/>
      <c r="CN111" s="170">
        <f t="shared" si="36"/>
        <v>0</v>
      </c>
      <c r="CO111" s="155"/>
      <c r="CP111" s="160">
        <f t="shared" si="37"/>
        <v>0</v>
      </c>
      <c r="CQ111" s="153">
        <f t="shared" si="38"/>
        <v>0</v>
      </c>
      <c r="CR111" s="153">
        <f t="shared" si="52"/>
        <v>0</v>
      </c>
      <c r="CS111" s="169"/>
      <c r="CT111" s="170">
        <f t="shared" si="53"/>
        <v>0</v>
      </c>
      <c r="CU111" s="155"/>
      <c r="CV111" s="171"/>
      <c r="CW111" s="172"/>
      <c r="CX111" s="172"/>
      <c r="CY111" s="172"/>
      <c r="CZ111" s="169"/>
      <c r="DA111" s="173"/>
      <c r="DB111" s="174" t="s">
        <v>110</v>
      </c>
      <c r="DC111" s="174">
        <f t="shared" si="39"/>
        <v>-102</v>
      </c>
      <c r="DD111" s="173"/>
      <c r="DE111" s="173"/>
      <c r="DF111" s="173"/>
      <c r="DG111" s="173"/>
      <c r="DH111" s="175"/>
      <c r="DI111" s="173"/>
      <c r="DJ111" s="173"/>
      <c r="DK111" s="173"/>
      <c r="DL111" s="173"/>
      <c r="DM111" s="173"/>
    </row>
    <row r="112" spans="1:117" s="39" customFormat="1" ht="12" x14ac:dyDescent="0.2">
      <c r="A112" s="149">
        <v>103</v>
      </c>
      <c r="B112" s="150">
        <v>103</v>
      </c>
      <c r="C112" s="151" t="s">
        <v>196</v>
      </c>
      <c r="D112" s="152">
        <f t="shared" si="40"/>
        <v>25.584881382803104</v>
      </c>
      <c r="E112" s="153">
        <f t="shared" si="41"/>
        <v>366312</v>
      </c>
      <c r="F112" s="153">
        <f t="shared" si="41"/>
        <v>0</v>
      </c>
      <c r="G112" s="153">
        <f t="shared" si="41"/>
        <v>23984</v>
      </c>
      <c r="H112" s="154">
        <f t="shared" si="42"/>
        <v>390296</v>
      </c>
      <c r="I112" s="155"/>
      <c r="J112" s="156">
        <f t="shared" si="43"/>
        <v>23984</v>
      </c>
      <c r="K112" s="157">
        <f t="shared" si="44"/>
        <v>73865.404815208487</v>
      </c>
      <c r="L112" s="158">
        <f t="shared" si="27"/>
        <v>97849.404815208487</v>
      </c>
      <c r="M112" s="155"/>
      <c r="N112" s="159">
        <f t="shared" si="28"/>
        <v>292446.59518479148</v>
      </c>
      <c r="O112" s="155"/>
      <c r="P112" s="160">
        <f t="shared" si="29"/>
        <v>23984</v>
      </c>
      <c r="Q112" s="153">
        <f t="shared" si="30"/>
        <v>0</v>
      </c>
      <c r="R112" s="153">
        <f t="shared" si="31"/>
        <v>0</v>
      </c>
      <c r="S112" s="153">
        <f t="shared" si="32"/>
        <v>73865.404815208487</v>
      </c>
      <c r="T112" s="154">
        <f t="shared" si="33"/>
        <v>97849.404815208487</v>
      </c>
      <c r="U112" s="155"/>
      <c r="V112" s="159">
        <f t="shared" si="34"/>
        <v>132966.6</v>
      </c>
      <c r="Y112" s="161">
        <v>103</v>
      </c>
      <c r="Z112" s="162">
        <v>25.584881382803104</v>
      </c>
      <c r="AA112" s="162">
        <v>0</v>
      </c>
      <c r="AB112" s="162"/>
      <c r="AC112" s="162"/>
      <c r="AD112" s="162">
        <v>0</v>
      </c>
      <c r="AE112" s="163">
        <v>366312</v>
      </c>
      <c r="AF112" s="163">
        <v>0</v>
      </c>
      <c r="AG112" s="163">
        <v>0</v>
      </c>
      <c r="AH112" s="163">
        <v>366312</v>
      </c>
      <c r="AI112" s="163">
        <v>0</v>
      </c>
      <c r="AJ112" s="163">
        <v>23984</v>
      </c>
      <c r="AK112" s="163">
        <v>390296</v>
      </c>
      <c r="AL112" s="163">
        <v>0</v>
      </c>
      <c r="AM112" s="163">
        <v>0</v>
      </c>
      <c r="AN112" s="163">
        <v>0</v>
      </c>
      <c r="AO112" s="163">
        <v>0</v>
      </c>
      <c r="AP112" s="164">
        <v>390296</v>
      </c>
      <c r="AR112" s="161">
        <v>103</v>
      </c>
      <c r="AS112" s="162">
        <v>0</v>
      </c>
      <c r="AT112" s="163">
        <v>0</v>
      </c>
      <c r="AU112" s="163">
        <v>0</v>
      </c>
      <c r="AV112" s="163">
        <v>0</v>
      </c>
      <c r="AW112" s="164">
        <v>0</v>
      </c>
      <c r="BA112" s="161">
        <v>103</v>
      </c>
      <c r="BB112" s="150">
        <v>103</v>
      </c>
      <c r="BC112" s="151" t="s">
        <v>196</v>
      </c>
      <c r="BD112" s="165">
        <f t="shared" si="45"/>
        <v>366312</v>
      </c>
      <c r="BE112" s="166">
        <v>303068</v>
      </c>
      <c r="BF112" s="155">
        <f t="shared" si="46"/>
        <v>63244</v>
      </c>
      <c r="BG112" s="155">
        <v>45738.6</v>
      </c>
      <c r="BH112" s="155">
        <v>0</v>
      </c>
      <c r="BI112" s="155"/>
      <c r="BJ112" s="155"/>
      <c r="BK112" s="155"/>
      <c r="BL112" s="155">
        <f t="shared" si="47"/>
        <v>0</v>
      </c>
      <c r="BM112" s="166">
        <f t="shared" si="48"/>
        <v>108982.6</v>
      </c>
      <c r="BN112" s="168">
        <f t="shared" si="49"/>
        <v>73865.404815208487</v>
      </c>
      <c r="BZ112" s="155"/>
      <c r="CA112" s="161">
        <v>103</v>
      </c>
      <c r="CB112" s="151" t="s">
        <v>196</v>
      </c>
      <c r="CC112" s="153"/>
      <c r="CD112" s="153"/>
      <c r="CE112" s="153"/>
      <c r="CF112" s="153"/>
      <c r="CG112" s="169">
        <f t="shared" si="50"/>
        <v>0</v>
      </c>
      <c r="CH112" s="153"/>
      <c r="CI112" s="153"/>
      <c r="CJ112" s="153"/>
      <c r="CK112" s="169">
        <f t="shared" si="51"/>
        <v>0</v>
      </c>
      <c r="CL112" s="170">
        <f t="shared" si="35"/>
        <v>0</v>
      </c>
      <c r="CM112" s="155"/>
      <c r="CN112" s="170">
        <f t="shared" si="36"/>
        <v>0</v>
      </c>
      <c r="CO112" s="155"/>
      <c r="CP112" s="160">
        <f t="shared" si="37"/>
        <v>63244</v>
      </c>
      <c r="CQ112" s="153">
        <f t="shared" si="38"/>
        <v>63244</v>
      </c>
      <c r="CR112" s="153">
        <f t="shared" si="52"/>
        <v>0</v>
      </c>
      <c r="CS112" s="169"/>
      <c r="CT112" s="170">
        <f t="shared" si="53"/>
        <v>0</v>
      </c>
      <c r="CU112" s="155"/>
      <c r="CV112" s="171"/>
      <c r="CW112" s="172"/>
      <c r="CX112" s="172"/>
      <c r="CY112" s="172"/>
      <c r="CZ112" s="169"/>
      <c r="DA112" s="173"/>
      <c r="DB112" s="174"/>
      <c r="DC112" s="174">
        <f t="shared" si="39"/>
        <v>-103</v>
      </c>
      <c r="DD112" s="173"/>
      <c r="DE112" s="173"/>
      <c r="DF112" s="173"/>
      <c r="DG112" s="173"/>
      <c r="DH112" s="175"/>
      <c r="DI112" s="173"/>
      <c r="DJ112" s="173"/>
      <c r="DK112" s="173"/>
      <c r="DL112" s="173"/>
      <c r="DM112" s="173"/>
    </row>
    <row r="113" spans="1:117" s="39" customFormat="1" ht="12" x14ac:dyDescent="0.2">
      <c r="A113" s="149">
        <v>104</v>
      </c>
      <c r="B113" s="150">
        <v>104</v>
      </c>
      <c r="C113" s="151" t="s">
        <v>197</v>
      </c>
      <c r="D113" s="152">
        <f t="shared" si="40"/>
        <v>0</v>
      </c>
      <c r="E113" s="153">
        <f t="shared" si="41"/>
        <v>0</v>
      </c>
      <c r="F113" s="153">
        <f t="shared" si="41"/>
        <v>0</v>
      </c>
      <c r="G113" s="153">
        <f t="shared" si="41"/>
        <v>0</v>
      </c>
      <c r="H113" s="154">
        <f t="shared" si="42"/>
        <v>0</v>
      </c>
      <c r="I113" s="155"/>
      <c r="J113" s="156">
        <f t="shared" si="43"/>
        <v>0</v>
      </c>
      <c r="K113" s="157">
        <f t="shared" si="44"/>
        <v>0</v>
      </c>
      <c r="L113" s="158">
        <f t="shared" si="27"/>
        <v>0</v>
      </c>
      <c r="M113" s="155"/>
      <c r="N113" s="159">
        <f t="shared" si="28"/>
        <v>0</v>
      </c>
      <c r="O113" s="155"/>
      <c r="P113" s="160">
        <f t="shared" si="29"/>
        <v>0</v>
      </c>
      <c r="Q113" s="153">
        <f t="shared" si="30"/>
        <v>0</v>
      </c>
      <c r="R113" s="153">
        <f t="shared" si="31"/>
        <v>0</v>
      </c>
      <c r="S113" s="153">
        <f t="shared" si="32"/>
        <v>0</v>
      </c>
      <c r="T113" s="154">
        <f t="shared" si="33"/>
        <v>0</v>
      </c>
      <c r="U113" s="155"/>
      <c r="V113" s="159">
        <f t="shared" si="34"/>
        <v>0</v>
      </c>
      <c r="Y113" s="161">
        <v>104</v>
      </c>
      <c r="Z113" s="162"/>
      <c r="AA113" s="162"/>
      <c r="AB113" s="162"/>
      <c r="AC113" s="162"/>
      <c r="AD113" s="162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4"/>
      <c r="AR113" s="161">
        <v>104</v>
      </c>
      <c r="AS113" s="162">
        <v>0</v>
      </c>
      <c r="AT113" s="163">
        <v>0</v>
      </c>
      <c r="AU113" s="163">
        <v>0</v>
      </c>
      <c r="AV113" s="163">
        <v>0</v>
      </c>
      <c r="AW113" s="164">
        <v>0</v>
      </c>
      <c r="BA113" s="161">
        <v>104</v>
      </c>
      <c r="BB113" s="150">
        <v>104</v>
      </c>
      <c r="BC113" s="151" t="s">
        <v>197</v>
      </c>
      <c r="BD113" s="165">
        <f t="shared" si="45"/>
        <v>0</v>
      </c>
      <c r="BE113" s="166">
        <v>0</v>
      </c>
      <c r="BF113" s="155">
        <f t="shared" si="46"/>
        <v>0</v>
      </c>
      <c r="BG113" s="155">
        <v>0</v>
      </c>
      <c r="BH113" s="155">
        <v>0</v>
      </c>
      <c r="BI113" s="155"/>
      <c r="BJ113" s="155"/>
      <c r="BK113" s="155"/>
      <c r="BL113" s="155">
        <f t="shared" si="47"/>
        <v>0</v>
      </c>
      <c r="BM113" s="166">
        <f t="shared" si="48"/>
        <v>0</v>
      </c>
      <c r="BN113" s="168">
        <f t="shared" si="49"/>
        <v>0</v>
      </c>
      <c r="BZ113" s="155"/>
      <c r="CA113" s="161">
        <v>104</v>
      </c>
      <c r="CB113" s="151" t="s">
        <v>197</v>
      </c>
      <c r="CC113" s="153"/>
      <c r="CD113" s="153"/>
      <c r="CE113" s="153"/>
      <c r="CF113" s="153"/>
      <c r="CG113" s="169">
        <f t="shared" si="50"/>
        <v>0</v>
      </c>
      <c r="CH113" s="153"/>
      <c r="CI113" s="153"/>
      <c r="CJ113" s="153"/>
      <c r="CK113" s="169">
        <f t="shared" si="51"/>
        <v>0</v>
      </c>
      <c r="CL113" s="170">
        <f t="shared" si="35"/>
        <v>0</v>
      </c>
      <c r="CM113" s="155"/>
      <c r="CN113" s="170">
        <f t="shared" si="36"/>
        <v>0</v>
      </c>
      <c r="CO113" s="155"/>
      <c r="CP113" s="160">
        <f t="shared" si="37"/>
        <v>0</v>
      </c>
      <c r="CQ113" s="153">
        <f t="shared" si="38"/>
        <v>0</v>
      </c>
      <c r="CR113" s="153">
        <f t="shared" si="52"/>
        <v>0</v>
      </c>
      <c r="CS113" s="169"/>
      <c r="CT113" s="170">
        <f t="shared" si="53"/>
        <v>0</v>
      </c>
      <c r="CU113" s="155"/>
      <c r="CV113" s="171"/>
      <c r="CW113" s="172"/>
      <c r="CX113" s="172"/>
      <c r="CY113" s="172"/>
      <c r="CZ113" s="169"/>
      <c r="DA113" s="173"/>
      <c r="DB113" s="174"/>
      <c r="DC113" s="174">
        <f t="shared" si="39"/>
        <v>-104</v>
      </c>
      <c r="DD113" s="173"/>
      <c r="DE113" s="173"/>
      <c r="DF113" s="173"/>
      <c r="DG113" s="173"/>
      <c r="DH113" s="175"/>
      <c r="DI113" s="173"/>
      <c r="DJ113" s="173"/>
      <c r="DK113" s="173"/>
      <c r="DL113" s="173"/>
      <c r="DM113" s="173"/>
    </row>
    <row r="114" spans="1:117" s="39" customFormat="1" ht="12" x14ac:dyDescent="0.2">
      <c r="A114" s="149">
        <v>105</v>
      </c>
      <c r="B114" s="150">
        <v>105</v>
      </c>
      <c r="C114" s="151" t="s">
        <v>198</v>
      </c>
      <c r="D114" s="152">
        <f t="shared" si="40"/>
        <v>3</v>
      </c>
      <c r="E114" s="153">
        <f t="shared" si="41"/>
        <v>38439</v>
      </c>
      <c r="F114" s="153">
        <f t="shared" si="41"/>
        <v>0</v>
      </c>
      <c r="G114" s="153">
        <f t="shared" si="41"/>
        <v>2817</v>
      </c>
      <c r="H114" s="154">
        <f t="shared" si="42"/>
        <v>41256</v>
      </c>
      <c r="I114" s="155"/>
      <c r="J114" s="156">
        <f t="shared" si="43"/>
        <v>2817</v>
      </c>
      <c r="K114" s="157">
        <f t="shared" si="44"/>
        <v>1287</v>
      </c>
      <c r="L114" s="158">
        <f t="shared" si="27"/>
        <v>4104</v>
      </c>
      <c r="M114" s="155"/>
      <c r="N114" s="159">
        <f t="shared" si="28"/>
        <v>37152</v>
      </c>
      <c r="O114" s="155"/>
      <c r="P114" s="160">
        <f t="shared" si="29"/>
        <v>2817</v>
      </c>
      <c r="Q114" s="153">
        <f t="shared" si="30"/>
        <v>0</v>
      </c>
      <c r="R114" s="153">
        <f t="shared" si="31"/>
        <v>0</v>
      </c>
      <c r="S114" s="153">
        <f t="shared" si="32"/>
        <v>1287</v>
      </c>
      <c r="T114" s="154">
        <f t="shared" si="33"/>
        <v>4104</v>
      </c>
      <c r="U114" s="155"/>
      <c r="V114" s="159">
        <f t="shared" si="34"/>
        <v>4900.8</v>
      </c>
      <c r="Y114" s="161">
        <v>105</v>
      </c>
      <c r="Z114" s="162">
        <v>3</v>
      </c>
      <c r="AA114" s="162">
        <v>0</v>
      </c>
      <c r="AB114" s="162"/>
      <c r="AC114" s="162"/>
      <c r="AD114" s="162">
        <v>0</v>
      </c>
      <c r="AE114" s="163">
        <v>38439</v>
      </c>
      <c r="AF114" s="163">
        <v>0</v>
      </c>
      <c r="AG114" s="163">
        <v>0</v>
      </c>
      <c r="AH114" s="163">
        <v>38439</v>
      </c>
      <c r="AI114" s="163">
        <v>0</v>
      </c>
      <c r="AJ114" s="163">
        <v>2817</v>
      </c>
      <c r="AK114" s="163">
        <v>41256</v>
      </c>
      <c r="AL114" s="163">
        <v>0</v>
      </c>
      <c r="AM114" s="163">
        <v>0</v>
      </c>
      <c r="AN114" s="163">
        <v>0</v>
      </c>
      <c r="AO114" s="163">
        <v>0</v>
      </c>
      <c r="AP114" s="164">
        <v>41256</v>
      </c>
      <c r="AR114" s="161">
        <v>105</v>
      </c>
      <c r="AS114" s="162">
        <v>0</v>
      </c>
      <c r="AT114" s="163">
        <v>0</v>
      </c>
      <c r="AU114" s="163">
        <v>0</v>
      </c>
      <c r="AV114" s="163">
        <v>0</v>
      </c>
      <c r="AW114" s="164">
        <v>0</v>
      </c>
      <c r="BA114" s="161">
        <v>105</v>
      </c>
      <c r="BB114" s="150">
        <v>105</v>
      </c>
      <c r="BC114" s="151" t="s">
        <v>198</v>
      </c>
      <c r="BD114" s="165">
        <f t="shared" si="45"/>
        <v>38439</v>
      </c>
      <c r="BE114" s="166">
        <v>37152</v>
      </c>
      <c r="BF114" s="155">
        <f t="shared" si="46"/>
        <v>1287</v>
      </c>
      <c r="BG114" s="155">
        <v>0</v>
      </c>
      <c r="BH114" s="155">
        <v>796.80000000000007</v>
      </c>
      <c r="BI114" s="155"/>
      <c r="BJ114" s="155"/>
      <c r="BK114" s="155"/>
      <c r="BL114" s="155">
        <f t="shared" si="47"/>
        <v>0</v>
      </c>
      <c r="BM114" s="166">
        <f t="shared" si="48"/>
        <v>2083.8000000000002</v>
      </c>
      <c r="BN114" s="168">
        <f t="shared" si="49"/>
        <v>1287</v>
      </c>
      <c r="BZ114" s="155"/>
      <c r="CA114" s="161">
        <v>105</v>
      </c>
      <c r="CB114" s="151" t="s">
        <v>198</v>
      </c>
      <c r="CC114" s="153"/>
      <c r="CD114" s="153"/>
      <c r="CE114" s="153"/>
      <c r="CF114" s="153"/>
      <c r="CG114" s="169">
        <f t="shared" si="50"/>
        <v>0</v>
      </c>
      <c r="CH114" s="153"/>
      <c r="CI114" s="153"/>
      <c r="CJ114" s="153"/>
      <c r="CK114" s="169">
        <f t="shared" si="51"/>
        <v>0</v>
      </c>
      <c r="CL114" s="170">
        <f t="shared" si="35"/>
        <v>0</v>
      </c>
      <c r="CM114" s="155"/>
      <c r="CN114" s="170">
        <f t="shared" si="36"/>
        <v>0</v>
      </c>
      <c r="CO114" s="155"/>
      <c r="CP114" s="160">
        <f t="shared" si="37"/>
        <v>1287</v>
      </c>
      <c r="CQ114" s="153">
        <f t="shared" si="38"/>
        <v>1287</v>
      </c>
      <c r="CR114" s="153">
        <f t="shared" si="52"/>
        <v>0</v>
      </c>
      <c r="CS114" s="169"/>
      <c r="CT114" s="170">
        <f t="shared" si="53"/>
        <v>0</v>
      </c>
      <c r="CU114" s="155"/>
      <c r="CV114" s="171"/>
      <c r="CW114" s="172"/>
      <c r="CX114" s="172"/>
      <c r="CY114" s="172"/>
      <c r="CZ114" s="169"/>
      <c r="DA114" s="173"/>
      <c r="DB114" s="174"/>
      <c r="DC114" s="174">
        <f t="shared" si="39"/>
        <v>-105</v>
      </c>
      <c r="DD114" s="173"/>
      <c r="DE114" s="173"/>
      <c r="DF114" s="173"/>
      <c r="DG114" s="173"/>
      <c r="DH114" s="175"/>
      <c r="DI114" s="173"/>
      <c r="DJ114" s="173"/>
      <c r="DK114" s="173"/>
      <c r="DL114" s="173"/>
      <c r="DM114" s="173"/>
    </row>
    <row r="115" spans="1:117" s="39" customFormat="1" ht="12" x14ac:dyDescent="0.2">
      <c r="A115" s="149">
        <v>106</v>
      </c>
      <c r="B115" s="150">
        <v>106</v>
      </c>
      <c r="C115" s="151" t="s">
        <v>199</v>
      </c>
      <c r="D115" s="152">
        <f t="shared" si="40"/>
        <v>0</v>
      </c>
      <c r="E115" s="153">
        <f t="shared" si="41"/>
        <v>0</v>
      </c>
      <c r="F115" s="153">
        <f t="shared" si="41"/>
        <v>0</v>
      </c>
      <c r="G115" s="153">
        <f t="shared" si="41"/>
        <v>0</v>
      </c>
      <c r="H115" s="154">
        <f t="shared" si="42"/>
        <v>0</v>
      </c>
      <c r="I115" s="155"/>
      <c r="J115" s="156">
        <f t="shared" si="43"/>
        <v>0</v>
      </c>
      <c r="K115" s="157">
        <f t="shared" si="44"/>
        <v>0</v>
      </c>
      <c r="L115" s="158">
        <f t="shared" si="27"/>
        <v>0</v>
      </c>
      <c r="M115" s="155"/>
      <c r="N115" s="159">
        <f t="shared" si="28"/>
        <v>0</v>
      </c>
      <c r="O115" s="155"/>
      <c r="P115" s="160">
        <f t="shared" si="29"/>
        <v>0</v>
      </c>
      <c r="Q115" s="153">
        <f t="shared" si="30"/>
        <v>0</v>
      </c>
      <c r="R115" s="153">
        <f t="shared" si="31"/>
        <v>0</v>
      </c>
      <c r="S115" s="153">
        <f t="shared" si="32"/>
        <v>0</v>
      </c>
      <c r="T115" s="154">
        <f t="shared" si="33"/>
        <v>0</v>
      </c>
      <c r="U115" s="155"/>
      <c r="V115" s="159">
        <f t="shared" si="34"/>
        <v>0</v>
      </c>
      <c r="Y115" s="161">
        <v>106</v>
      </c>
      <c r="Z115" s="162"/>
      <c r="AA115" s="162"/>
      <c r="AB115" s="162"/>
      <c r="AC115" s="162"/>
      <c r="AD115" s="162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4"/>
      <c r="AR115" s="161">
        <v>106</v>
      </c>
      <c r="AS115" s="162">
        <v>0</v>
      </c>
      <c r="AT115" s="163">
        <v>0</v>
      </c>
      <c r="AU115" s="163">
        <v>0</v>
      </c>
      <c r="AV115" s="163">
        <v>0</v>
      </c>
      <c r="AW115" s="164">
        <v>0</v>
      </c>
      <c r="BA115" s="161">
        <v>106</v>
      </c>
      <c r="BB115" s="150">
        <v>106</v>
      </c>
      <c r="BC115" s="151" t="s">
        <v>199</v>
      </c>
      <c r="BD115" s="165">
        <f t="shared" si="45"/>
        <v>0</v>
      </c>
      <c r="BE115" s="166">
        <v>0</v>
      </c>
      <c r="BF115" s="155">
        <f t="shared" si="46"/>
        <v>0</v>
      </c>
      <c r="BG115" s="155">
        <v>0</v>
      </c>
      <c r="BH115" s="155">
        <v>0</v>
      </c>
      <c r="BI115" s="155"/>
      <c r="BJ115" s="155"/>
      <c r="BK115" s="155"/>
      <c r="BL115" s="155">
        <f t="shared" si="47"/>
        <v>0</v>
      </c>
      <c r="BM115" s="166">
        <f t="shared" si="48"/>
        <v>0</v>
      </c>
      <c r="BN115" s="168">
        <f t="shared" si="49"/>
        <v>0</v>
      </c>
      <c r="BZ115" s="155"/>
      <c r="CA115" s="161">
        <v>106</v>
      </c>
      <c r="CB115" s="151" t="s">
        <v>199</v>
      </c>
      <c r="CC115" s="153"/>
      <c r="CD115" s="153"/>
      <c r="CE115" s="153"/>
      <c r="CF115" s="153"/>
      <c r="CG115" s="169">
        <f t="shared" si="50"/>
        <v>0</v>
      </c>
      <c r="CH115" s="153"/>
      <c r="CI115" s="153"/>
      <c r="CJ115" s="153"/>
      <c r="CK115" s="169">
        <f t="shared" si="51"/>
        <v>0</v>
      </c>
      <c r="CL115" s="170">
        <f t="shared" si="35"/>
        <v>0</v>
      </c>
      <c r="CM115" s="155"/>
      <c r="CN115" s="170">
        <f t="shared" si="36"/>
        <v>0</v>
      </c>
      <c r="CO115" s="155"/>
      <c r="CP115" s="160">
        <f t="shared" si="37"/>
        <v>0</v>
      </c>
      <c r="CQ115" s="153">
        <f t="shared" si="38"/>
        <v>0</v>
      </c>
      <c r="CR115" s="153">
        <f t="shared" si="52"/>
        <v>0</v>
      </c>
      <c r="CS115" s="169"/>
      <c r="CT115" s="170">
        <f t="shared" si="53"/>
        <v>0</v>
      </c>
      <c r="CU115" s="155"/>
      <c r="CV115" s="171"/>
      <c r="CW115" s="172"/>
      <c r="CX115" s="172"/>
      <c r="CY115" s="172"/>
      <c r="CZ115" s="169"/>
      <c r="DA115" s="173"/>
      <c r="DB115" s="174"/>
      <c r="DC115" s="174">
        <f t="shared" si="39"/>
        <v>-106</v>
      </c>
      <c r="DD115" s="173"/>
      <c r="DE115" s="173"/>
      <c r="DF115" s="173"/>
      <c r="DG115" s="173"/>
      <c r="DH115" s="175"/>
      <c r="DI115" s="173"/>
      <c r="DJ115" s="173"/>
      <c r="DK115" s="173"/>
      <c r="DL115" s="173"/>
      <c r="DM115" s="173"/>
    </row>
    <row r="116" spans="1:117" s="39" customFormat="1" ht="12" x14ac:dyDescent="0.2">
      <c r="A116" s="149">
        <v>107</v>
      </c>
      <c r="B116" s="150">
        <v>107</v>
      </c>
      <c r="C116" s="151" t="s">
        <v>200</v>
      </c>
      <c r="D116" s="152">
        <f t="shared" si="40"/>
        <v>0.96969696969696961</v>
      </c>
      <c r="E116" s="153">
        <f t="shared" si="41"/>
        <v>14161</v>
      </c>
      <c r="F116" s="153">
        <f t="shared" si="41"/>
        <v>0</v>
      </c>
      <c r="G116" s="153">
        <f t="shared" si="41"/>
        <v>910</v>
      </c>
      <c r="H116" s="154">
        <f t="shared" si="42"/>
        <v>15071</v>
      </c>
      <c r="I116" s="155"/>
      <c r="J116" s="156">
        <f t="shared" si="43"/>
        <v>910</v>
      </c>
      <c r="K116" s="157">
        <f t="shared" si="44"/>
        <v>2283.7792689309736</v>
      </c>
      <c r="L116" s="158">
        <f t="shared" si="27"/>
        <v>3193.7792689309736</v>
      </c>
      <c r="M116" s="155"/>
      <c r="N116" s="159">
        <f t="shared" si="28"/>
        <v>11877.220731069026</v>
      </c>
      <c r="O116" s="155"/>
      <c r="P116" s="160">
        <f t="shared" si="29"/>
        <v>910</v>
      </c>
      <c r="Q116" s="153">
        <f t="shared" si="30"/>
        <v>0</v>
      </c>
      <c r="R116" s="153">
        <f t="shared" si="31"/>
        <v>0</v>
      </c>
      <c r="S116" s="153">
        <f t="shared" si="32"/>
        <v>2283.7792689309736</v>
      </c>
      <c r="T116" s="154">
        <f t="shared" si="33"/>
        <v>3193.7792689309736</v>
      </c>
      <c r="U116" s="155"/>
      <c r="V116" s="159">
        <f t="shared" si="34"/>
        <v>9551</v>
      </c>
      <c r="Y116" s="161">
        <v>107</v>
      </c>
      <c r="Z116" s="162">
        <v>0.96969696969696961</v>
      </c>
      <c r="AA116" s="162">
        <v>0</v>
      </c>
      <c r="AB116" s="162"/>
      <c r="AC116" s="162"/>
      <c r="AD116" s="162">
        <v>0</v>
      </c>
      <c r="AE116" s="163">
        <v>14161</v>
      </c>
      <c r="AF116" s="163">
        <v>0</v>
      </c>
      <c r="AG116" s="163">
        <v>0</v>
      </c>
      <c r="AH116" s="163">
        <v>14161</v>
      </c>
      <c r="AI116" s="163">
        <v>0</v>
      </c>
      <c r="AJ116" s="163">
        <v>910</v>
      </c>
      <c r="AK116" s="163">
        <v>15071</v>
      </c>
      <c r="AL116" s="163">
        <v>0</v>
      </c>
      <c r="AM116" s="163">
        <v>0</v>
      </c>
      <c r="AN116" s="163">
        <v>0</v>
      </c>
      <c r="AO116" s="163">
        <v>0</v>
      </c>
      <c r="AP116" s="164">
        <v>15071</v>
      </c>
      <c r="AR116" s="161">
        <v>107</v>
      </c>
      <c r="AS116" s="162">
        <v>0</v>
      </c>
      <c r="AT116" s="163">
        <v>0</v>
      </c>
      <c r="AU116" s="163">
        <v>0</v>
      </c>
      <c r="AV116" s="163">
        <v>0</v>
      </c>
      <c r="AW116" s="164">
        <v>0</v>
      </c>
      <c r="BA116" s="161">
        <v>107</v>
      </c>
      <c r="BB116" s="150">
        <v>107</v>
      </c>
      <c r="BC116" s="151" t="s">
        <v>200</v>
      </c>
      <c r="BD116" s="165">
        <f t="shared" si="45"/>
        <v>14161</v>
      </c>
      <c r="BE116" s="166">
        <v>13800</v>
      </c>
      <c r="BF116" s="155">
        <f t="shared" si="46"/>
        <v>361</v>
      </c>
      <c r="BG116" s="155">
        <v>8280</v>
      </c>
      <c r="BH116" s="155">
        <v>0</v>
      </c>
      <c r="BI116" s="155"/>
      <c r="BJ116" s="155"/>
      <c r="BK116" s="155"/>
      <c r="BL116" s="155">
        <f t="shared" si="47"/>
        <v>0</v>
      </c>
      <c r="BM116" s="166">
        <f t="shared" si="48"/>
        <v>8641</v>
      </c>
      <c r="BN116" s="168">
        <f t="shared" si="49"/>
        <v>2283.7792689309736</v>
      </c>
      <c r="BZ116" s="155"/>
      <c r="CA116" s="161">
        <v>107</v>
      </c>
      <c r="CB116" s="151" t="s">
        <v>200</v>
      </c>
      <c r="CC116" s="153"/>
      <c r="CD116" s="153"/>
      <c r="CE116" s="153"/>
      <c r="CF116" s="153"/>
      <c r="CG116" s="169">
        <f t="shared" si="50"/>
        <v>0</v>
      </c>
      <c r="CH116" s="153"/>
      <c r="CI116" s="153"/>
      <c r="CJ116" s="153"/>
      <c r="CK116" s="169">
        <f t="shared" si="51"/>
        <v>0</v>
      </c>
      <c r="CL116" s="170">
        <f t="shared" si="35"/>
        <v>0</v>
      </c>
      <c r="CM116" s="155"/>
      <c r="CN116" s="170">
        <f t="shared" si="36"/>
        <v>0</v>
      </c>
      <c r="CO116" s="155"/>
      <c r="CP116" s="160">
        <f t="shared" si="37"/>
        <v>361</v>
      </c>
      <c r="CQ116" s="153">
        <f t="shared" si="38"/>
        <v>361</v>
      </c>
      <c r="CR116" s="153">
        <f t="shared" si="52"/>
        <v>0</v>
      </c>
      <c r="CS116" s="169"/>
      <c r="CT116" s="170">
        <f t="shared" si="53"/>
        <v>0</v>
      </c>
      <c r="CU116" s="155"/>
      <c r="CV116" s="171"/>
      <c r="CW116" s="172"/>
      <c r="CX116" s="172"/>
      <c r="CY116" s="172"/>
      <c r="CZ116" s="169"/>
      <c r="DA116" s="173"/>
      <c r="DB116" s="174"/>
      <c r="DC116" s="174">
        <f t="shared" si="39"/>
        <v>-107</v>
      </c>
      <c r="DD116" s="173"/>
      <c r="DE116" s="173"/>
      <c r="DF116" s="173"/>
      <c r="DG116" s="173"/>
      <c r="DH116" s="175"/>
      <c r="DI116" s="173"/>
      <c r="DJ116" s="173"/>
      <c r="DK116" s="173"/>
      <c r="DL116" s="173"/>
      <c r="DM116" s="173"/>
    </row>
    <row r="117" spans="1:117" s="39" customFormat="1" ht="12" x14ac:dyDescent="0.2">
      <c r="A117" s="149">
        <v>108</v>
      </c>
      <c r="B117" s="150">
        <v>108</v>
      </c>
      <c r="C117" s="151" t="s">
        <v>201</v>
      </c>
      <c r="D117" s="152">
        <f t="shared" si="40"/>
        <v>0</v>
      </c>
      <c r="E117" s="153">
        <f t="shared" si="41"/>
        <v>0</v>
      </c>
      <c r="F117" s="153">
        <f t="shared" si="41"/>
        <v>0</v>
      </c>
      <c r="G117" s="153">
        <f t="shared" si="41"/>
        <v>0</v>
      </c>
      <c r="H117" s="154">
        <f t="shared" si="42"/>
        <v>0</v>
      </c>
      <c r="I117" s="155"/>
      <c r="J117" s="156">
        <f t="shared" si="43"/>
        <v>0</v>
      </c>
      <c r="K117" s="157">
        <f t="shared" si="44"/>
        <v>0</v>
      </c>
      <c r="L117" s="158">
        <f t="shared" si="27"/>
        <v>0</v>
      </c>
      <c r="M117" s="155"/>
      <c r="N117" s="159">
        <f t="shared" si="28"/>
        <v>0</v>
      </c>
      <c r="O117" s="155"/>
      <c r="P117" s="160">
        <f t="shared" si="29"/>
        <v>0</v>
      </c>
      <c r="Q117" s="153">
        <f t="shared" si="30"/>
        <v>0</v>
      </c>
      <c r="R117" s="153">
        <f t="shared" si="31"/>
        <v>0</v>
      </c>
      <c r="S117" s="153">
        <f t="shared" si="32"/>
        <v>0</v>
      </c>
      <c r="T117" s="154">
        <f t="shared" si="33"/>
        <v>0</v>
      </c>
      <c r="U117" s="155"/>
      <c r="V117" s="159">
        <f t="shared" si="34"/>
        <v>0</v>
      </c>
      <c r="Y117" s="161">
        <v>108</v>
      </c>
      <c r="Z117" s="162"/>
      <c r="AA117" s="162"/>
      <c r="AB117" s="162"/>
      <c r="AC117" s="162"/>
      <c r="AD117" s="162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4"/>
      <c r="AR117" s="161">
        <v>108</v>
      </c>
      <c r="AS117" s="162">
        <v>0</v>
      </c>
      <c r="AT117" s="163">
        <v>0</v>
      </c>
      <c r="AU117" s="163">
        <v>0</v>
      </c>
      <c r="AV117" s="163">
        <v>0</v>
      </c>
      <c r="AW117" s="164">
        <v>0</v>
      </c>
      <c r="BA117" s="161">
        <v>108</v>
      </c>
      <c r="BB117" s="150">
        <v>108</v>
      </c>
      <c r="BC117" s="151" t="s">
        <v>201</v>
      </c>
      <c r="BD117" s="165">
        <f t="shared" si="45"/>
        <v>0</v>
      </c>
      <c r="BE117" s="166">
        <v>0</v>
      </c>
      <c r="BF117" s="155">
        <f t="shared" si="46"/>
        <v>0</v>
      </c>
      <c r="BG117" s="155">
        <v>0</v>
      </c>
      <c r="BH117" s="155">
        <v>0</v>
      </c>
      <c r="BI117" s="155"/>
      <c r="BJ117" s="155"/>
      <c r="BK117" s="155"/>
      <c r="BL117" s="155">
        <f t="shared" si="47"/>
        <v>0</v>
      </c>
      <c r="BM117" s="166">
        <f t="shared" si="48"/>
        <v>0</v>
      </c>
      <c r="BN117" s="168">
        <f t="shared" si="49"/>
        <v>0</v>
      </c>
      <c r="BZ117" s="155"/>
      <c r="CA117" s="161">
        <v>108</v>
      </c>
      <c r="CB117" s="151" t="s">
        <v>201</v>
      </c>
      <c r="CC117" s="153"/>
      <c r="CD117" s="153"/>
      <c r="CE117" s="153"/>
      <c r="CF117" s="153"/>
      <c r="CG117" s="169">
        <f t="shared" si="50"/>
        <v>0</v>
      </c>
      <c r="CH117" s="153"/>
      <c r="CI117" s="153"/>
      <c r="CJ117" s="153"/>
      <c r="CK117" s="169">
        <f t="shared" si="51"/>
        <v>0</v>
      </c>
      <c r="CL117" s="170">
        <f t="shared" si="35"/>
        <v>0</v>
      </c>
      <c r="CM117" s="155"/>
      <c r="CN117" s="170">
        <f t="shared" si="36"/>
        <v>0</v>
      </c>
      <c r="CO117" s="155"/>
      <c r="CP117" s="160">
        <f t="shared" si="37"/>
        <v>0</v>
      </c>
      <c r="CQ117" s="153">
        <f t="shared" si="38"/>
        <v>0</v>
      </c>
      <c r="CR117" s="153">
        <f t="shared" si="52"/>
        <v>0</v>
      </c>
      <c r="CS117" s="169"/>
      <c r="CT117" s="170">
        <f t="shared" si="53"/>
        <v>0</v>
      </c>
      <c r="CU117" s="155"/>
      <c r="CV117" s="171"/>
      <c r="CW117" s="172"/>
      <c r="CX117" s="172"/>
      <c r="CY117" s="172"/>
      <c r="CZ117" s="169"/>
      <c r="DA117" s="173"/>
      <c r="DB117" s="174"/>
      <c r="DC117" s="174">
        <f t="shared" si="39"/>
        <v>-108</v>
      </c>
      <c r="DD117" s="173"/>
      <c r="DE117" s="173"/>
      <c r="DF117" s="173"/>
      <c r="DG117" s="173"/>
      <c r="DH117" s="175"/>
      <c r="DI117" s="173"/>
      <c r="DJ117" s="173"/>
      <c r="DK117" s="173"/>
      <c r="DL117" s="173"/>
      <c r="DM117" s="173"/>
    </row>
    <row r="118" spans="1:117" s="39" customFormat="1" ht="12" x14ac:dyDescent="0.2">
      <c r="A118" s="149">
        <v>109</v>
      </c>
      <c r="B118" s="150">
        <v>109</v>
      </c>
      <c r="C118" s="151" t="s">
        <v>202</v>
      </c>
      <c r="D118" s="152">
        <f t="shared" si="40"/>
        <v>0</v>
      </c>
      <c r="E118" s="153">
        <f t="shared" si="41"/>
        <v>0</v>
      </c>
      <c r="F118" s="153">
        <f t="shared" si="41"/>
        <v>0</v>
      </c>
      <c r="G118" s="153">
        <f t="shared" si="41"/>
        <v>0</v>
      </c>
      <c r="H118" s="154">
        <f t="shared" si="42"/>
        <v>0</v>
      </c>
      <c r="I118" s="155"/>
      <c r="J118" s="156">
        <f t="shared" si="43"/>
        <v>0</v>
      </c>
      <c r="K118" s="157">
        <f t="shared" si="44"/>
        <v>0</v>
      </c>
      <c r="L118" s="158">
        <f t="shared" si="27"/>
        <v>0</v>
      </c>
      <c r="M118" s="155"/>
      <c r="N118" s="159">
        <f t="shared" si="28"/>
        <v>0</v>
      </c>
      <c r="O118" s="155"/>
      <c r="P118" s="160">
        <f t="shared" si="29"/>
        <v>0</v>
      </c>
      <c r="Q118" s="153">
        <f t="shared" si="30"/>
        <v>0</v>
      </c>
      <c r="R118" s="153">
        <f t="shared" si="31"/>
        <v>0</v>
      </c>
      <c r="S118" s="153">
        <f t="shared" si="32"/>
        <v>0</v>
      </c>
      <c r="T118" s="154">
        <f t="shared" si="33"/>
        <v>0</v>
      </c>
      <c r="U118" s="155"/>
      <c r="V118" s="159">
        <f t="shared" si="34"/>
        <v>0</v>
      </c>
      <c r="Y118" s="161">
        <v>109</v>
      </c>
      <c r="Z118" s="162"/>
      <c r="AA118" s="162"/>
      <c r="AB118" s="162"/>
      <c r="AC118" s="162"/>
      <c r="AD118" s="162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4"/>
      <c r="AR118" s="161">
        <v>109</v>
      </c>
      <c r="AS118" s="162">
        <v>0</v>
      </c>
      <c r="AT118" s="163">
        <v>0</v>
      </c>
      <c r="AU118" s="163">
        <v>0</v>
      </c>
      <c r="AV118" s="163">
        <v>0</v>
      </c>
      <c r="AW118" s="164">
        <v>0</v>
      </c>
      <c r="BA118" s="161">
        <v>109</v>
      </c>
      <c r="BB118" s="150">
        <v>109</v>
      </c>
      <c r="BC118" s="151" t="s">
        <v>202</v>
      </c>
      <c r="BD118" s="165">
        <f t="shared" si="45"/>
        <v>0</v>
      </c>
      <c r="BE118" s="166">
        <v>0</v>
      </c>
      <c r="BF118" s="155">
        <f t="shared" si="46"/>
        <v>0</v>
      </c>
      <c r="BG118" s="155">
        <v>0</v>
      </c>
      <c r="BH118" s="155">
        <v>0</v>
      </c>
      <c r="BI118" s="155"/>
      <c r="BJ118" s="155"/>
      <c r="BK118" s="155"/>
      <c r="BL118" s="155">
        <f t="shared" si="47"/>
        <v>0</v>
      </c>
      <c r="BM118" s="166">
        <f t="shared" si="48"/>
        <v>0</v>
      </c>
      <c r="BN118" s="168">
        <f t="shared" si="49"/>
        <v>0</v>
      </c>
      <c r="BZ118" s="155"/>
      <c r="CA118" s="161">
        <v>109</v>
      </c>
      <c r="CB118" s="151" t="s">
        <v>202</v>
      </c>
      <c r="CC118" s="153"/>
      <c r="CD118" s="153"/>
      <c r="CE118" s="153"/>
      <c r="CF118" s="153"/>
      <c r="CG118" s="169">
        <f t="shared" si="50"/>
        <v>0</v>
      </c>
      <c r="CH118" s="153"/>
      <c r="CI118" s="153"/>
      <c r="CJ118" s="153"/>
      <c r="CK118" s="169">
        <f t="shared" si="51"/>
        <v>0</v>
      </c>
      <c r="CL118" s="170">
        <f t="shared" si="35"/>
        <v>0</v>
      </c>
      <c r="CM118" s="155"/>
      <c r="CN118" s="170">
        <f t="shared" si="36"/>
        <v>0</v>
      </c>
      <c r="CO118" s="155"/>
      <c r="CP118" s="160">
        <f t="shared" si="37"/>
        <v>0</v>
      </c>
      <c r="CQ118" s="153">
        <f t="shared" si="38"/>
        <v>0</v>
      </c>
      <c r="CR118" s="153">
        <f t="shared" si="52"/>
        <v>0</v>
      </c>
      <c r="CS118" s="169"/>
      <c r="CT118" s="170">
        <f t="shared" si="53"/>
        <v>0</v>
      </c>
      <c r="CU118" s="155"/>
      <c r="CV118" s="171"/>
      <c r="CW118" s="172"/>
      <c r="CX118" s="172"/>
      <c r="CY118" s="172"/>
      <c r="CZ118" s="169"/>
      <c r="DA118" s="173"/>
      <c r="DB118" s="174"/>
      <c r="DC118" s="174">
        <f t="shared" si="39"/>
        <v>-109</v>
      </c>
      <c r="DD118" s="173"/>
      <c r="DE118" s="173"/>
      <c r="DF118" s="173"/>
      <c r="DG118" s="173"/>
      <c r="DH118" s="175"/>
      <c r="DI118" s="173"/>
      <c r="DJ118" s="173"/>
      <c r="DK118" s="173"/>
      <c r="DL118" s="173"/>
      <c r="DM118" s="173"/>
    </row>
    <row r="119" spans="1:117" s="39" customFormat="1" ht="12" x14ac:dyDescent="0.2">
      <c r="A119" s="149">
        <v>110</v>
      </c>
      <c r="B119" s="150">
        <v>110</v>
      </c>
      <c r="C119" s="151" t="s">
        <v>203</v>
      </c>
      <c r="D119" s="152">
        <f t="shared" si="40"/>
        <v>25.073054599114588</v>
      </c>
      <c r="E119" s="153">
        <f t="shared" si="41"/>
        <v>331396</v>
      </c>
      <c r="F119" s="153">
        <f t="shared" si="41"/>
        <v>0</v>
      </c>
      <c r="G119" s="153">
        <f t="shared" si="41"/>
        <v>23502</v>
      </c>
      <c r="H119" s="154">
        <f t="shared" si="42"/>
        <v>354898</v>
      </c>
      <c r="I119" s="155"/>
      <c r="J119" s="156">
        <f t="shared" si="43"/>
        <v>23502</v>
      </c>
      <c r="K119" s="157">
        <f t="shared" si="44"/>
        <v>16518</v>
      </c>
      <c r="L119" s="158">
        <f t="shared" si="27"/>
        <v>40020</v>
      </c>
      <c r="M119" s="155"/>
      <c r="N119" s="159">
        <f t="shared" si="28"/>
        <v>314878</v>
      </c>
      <c r="O119" s="155"/>
      <c r="P119" s="160">
        <f t="shared" si="29"/>
        <v>23502</v>
      </c>
      <c r="Q119" s="153">
        <f t="shared" si="30"/>
        <v>0</v>
      </c>
      <c r="R119" s="153">
        <f t="shared" si="31"/>
        <v>0</v>
      </c>
      <c r="S119" s="153">
        <f t="shared" si="32"/>
        <v>16518</v>
      </c>
      <c r="T119" s="154">
        <f t="shared" si="33"/>
        <v>40020</v>
      </c>
      <c r="U119" s="155"/>
      <c r="V119" s="159">
        <f t="shared" si="34"/>
        <v>48996.800000000003</v>
      </c>
      <c r="Y119" s="161">
        <v>110</v>
      </c>
      <c r="Z119" s="162">
        <v>25.073054599114588</v>
      </c>
      <c r="AA119" s="162">
        <v>0</v>
      </c>
      <c r="AB119" s="162"/>
      <c r="AC119" s="162"/>
      <c r="AD119" s="162">
        <v>0</v>
      </c>
      <c r="AE119" s="163">
        <v>331396</v>
      </c>
      <c r="AF119" s="163">
        <v>0</v>
      </c>
      <c r="AG119" s="163">
        <v>0</v>
      </c>
      <c r="AH119" s="163">
        <v>331396</v>
      </c>
      <c r="AI119" s="163">
        <v>0</v>
      </c>
      <c r="AJ119" s="163">
        <v>23502</v>
      </c>
      <c r="AK119" s="163">
        <v>354898</v>
      </c>
      <c r="AL119" s="163">
        <v>0</v>
      </c>
      <c r="AM119" s="163">
        <v>0</v>
      </c>
      <c r="AN119" s="163">
        <v>0</v>
      </c>
      <c r="AO119" s="163">
        <v>0</v>
      </c>
      <c r="AP119" s="164">
        <v>354898</v>
      </c>
      <c r="AR119" s="161">
        <v>110</v>
      </c>
      <c r="AS119" s="162">
        <v>0</v>
      </c>
      <c r="AT119" s="163">
        <v>0</v>
      </c>
      <c r="AU119" s="163">
        <v>0</v>
      </c>
      <c r="AV119" s="163">
        <v>0</v>
      </c>
      <c r="AW119" s="164">
        <v>0</v>
      </c>
      <c r="BA119" s="161">
        <v>110</v>
      </c>
      <c r="BB119" s="150">
        <v>110</v>
      </c>
      <c r="BC119" s="151" t="s">
        <v>203</v>
      </c>
      <c r="BD119" s="165">
        <f t="shared" si="45"/>
        <v>331396</v>
      </c>
      <c r="BE119" s="166">
        <v>314878</v>
      </c>
      <c r="BF119" s="155">
        <f t="shared" si="46"/>
        <v>16518</v>
      </c>
      <c r="BG119" s="155">
        <v>0</v>
      </c>
      <c r="BH119" s="155">
        <v>8976.8000000000011</v>
      </c>
      <c r="BI119" s="155"/>
      <c r="BJ119" s="155"/>
      <c r="BK119" s="155"/>
      <c r="BL119" s="155">
        <f t="shared" si="47"/>
        <v>0</v>
      </c>
      <c r="BM119" s="166">
        <f t="shared" si="48"/>
        <v>25494.800000000003</v>
      </c>
      <c r="BN119" s="168">
        <f t="shared" si="49"/>
        <v>16518</v>
      </c>
      <c r="BZ119" s="155"/>
      <c r="CA119" s="161">
        <v>110</v>
      </c>
      <c r="CB119" s="151" t="s">
        <v>203</v>
      </c>
      <c r="CC119" s="153"/>
      <c r="CD119" s="153"/>
      <c r="CE119" s="153"/>
      <c r="CF119" s="153"/>
      <c r="CG119" s="169">
        <f t="shared" si="50"/>
        <v>0</v>
      </c>
      <c r="CH119" s="153"/>
      <c r="CI119" s="153"/>
      <c r="CJ119" s="153"/>
      <c r="CK119" s="169">
        <f t="shared" si="51"/>
        <v>0</v>
      </c>
      <c r="CL119" s="170">
        <f t="shared" si="35"/>
        <v>0</v>
      </c>
      <c r="CM119" s="155"/>
      <c r="CN119" s="170">
        <f t="shared" si="36"/>
        <v>0</v>
      </c>
      <c r="CO119" s="155"/>
      <c r="CP119" s="160">
        <f t="shared" si="37"/>
        <v>16518</v>
      </c>
      <c r="CQ119" s="153">
        <f t="shared" si="38"/>
        <v>16518</v>
      </c>
      <c r="CR119" s="153">
        <f t="shared" si="52"/>
        <v>0</v>
      </c>
      <c r="CS119" s="169"/>
      <c r="CT119" s="170">
        <f t="shared" si="53"/>
        <v>0</v>
      </c>
      <c r="CU119" s="155"/>
      <c r="CV119" s="171"/>
      <c r="CW119" s="172"/>
      <c r="CX119" s="172"/>
      <c r="CY119" s="172"/>
      <c r="CZ119" s="169"/>
      <c r="DA119" s="173"/>
      <c r="DB119" s="174"/>
      <c r="DC119" s="174">
        <f t="shared" si="39"/>
        <v>-110</v>
      </c>
      <c r="DD119" s="173"/>
      <c r="DE119" s="173"/>
      <c r="DF119" s="173"/>
      <c r="DG119" s="173"/>
      <c r="DH119" s="175"/>
      <c r="DI119" s="173"/>
      <c r="DJ119" s="173"/>
      <c r="DK119" s="173"/>
      <c r="DL119" s="173"/>
      <c r="DM119" s="173"/>
    </row>
    <row r="120" spans="1:117" s="39" customFormat="1" ht="12" x14ac:dyDescent="0.2">
      <c r="A120" s="149">
        <v>111</v>
      </c>
      <c r="B120" s="150">
        <v>111</v>
      </c>
      <c r="C120" s="151" t="s">
        <v>204</v>
      </c>
      <c r="D120" s="152">
        <f t="shared" si="40"/>
        <v>20.972081404966257</v>
      </c>
      <c r="E120" s="153">
        <f t="shared" si="41"/>
        <v>312944</v>
      </c>
      <c r="F120" s="153">
        <f t="shared" si="41"/>
        <v>0</v>
      </c>
      <c r="G120" s="153">
        <f t="shared" si="41"/>
        <v>19665</v>
      </c>
      <c r="H120" s="154">
        <f t="shared" si="42"/>
        <v>332609</v>
      </c>
      <c r="I120" s="155"/>
      <c r="J120" s="156">
        <f t="shared" si="43"/>
        <v>19665</v>
      </c>
      <c r="K120" s="157">
        <f t="shared" si="44"/>
        <v>53895.578703708932</v>
      </c>
      <c r="L120" s="158">
        <f t="shared" si="27"/>
        <v>73560.578703708932</v>
      </c>
      <c r="M120" s="155"/>
      <c r="N120" s="159">
        <f t="shared" si="28"/>
        <v>259048.42129629105</v>
      </c>
      <c r="O120" s="155"/>
      <c r="P120" s="160">
        <f t="shared" si="29"/>
        <v>19665</v>
      </c>
      <c r="Q120" s="153">
        <f t="shared" si="30"/>
        <v>0</v>
      </c>
      <c r="R120" s="153">
        <f t="shared" si="31"/>
        <v>0</v>
      </c>
      <c r="S120" s="153">
        <f t="shared" si="32"/>
        <v>53895.578703708932</v>
      </c>
      <c r="T120" s="154">
        <f t="shared" si="33"/>
        <v>73560.578703708932</v>
      </c>
      <c r="U120" s="155"/>
      <c r="V120" s="159">
        <f t="shared" si="34"/>
        <v>124346.79999999999</v>
      </c>
      <c r="Y120" s="161">
        <v>111</v>
      </c>
      <c r="Z120" s="162">
        <v>20.972081404966257</v>
      </c>
      <c r="AA120" s="162">
        <v>0</v>
      </c>
      <c r="AB120" s="162"/>
      <c r="AC120" s="162"/>
      <c r="AD120" s="162">
        <v>0</v>
      </c>
      <c r="AE120" s="163">
        <v>312944</v>
      </c>
      <c r="AF120" s="163">
        <v>0</v>
      </c>
      <c r="AG120" s="163">
        <v>0</v>
      </c>
      <c r="AH120" s="163">
        <v>312944</v>
      </c>
      <c r="AI120" s="163">
        <v>0</v>
      </c>
      <c r="AJ120" s="163">
        <v>19665</v>
      </c>
      <c r="AK120" s="163">
        <v>332609</v>
      </c>
      <c r="AL120" s="163">
        <v>0</v>
      </c>
      <c r="AM120" s="163">
        <v>0</v>
      </c>
      <c r="AN120" s="163">
        <v>0</v>
      </c>
      <c r="AO120" s="163">
        <v>0</v>
      </c>
      <c r="AP120" s="164">
        <v>332609</v>
      </c>
      <c r="AR120" s="161">
        <v>111</v>
      </c>
      <c r="AS120" s="162">
        <v>0</v>
      </c>
      <c r="AT120" s="163">
        <v>0</v>
      </c>
      <c r="AU120" s="163">
        <v>0</v>
      </c>
      <c r="AV120" s="163">
        <v>0</v>
      </c>
      <c r="AW120" s="164">
        <v>0</v>
      </c>
      <c r="BA120" s="161">
        <v>111</v>
      </c>
      <c r="BB120" s="150">
        <v>111</v>
      </c>
      <c r="BC120" s="151" t="s">
        <v>204</v>
      </c>
      <c r="BD120" s="165">
        <f t="shared" si="45"/>
        <v>312944</v>
      </c>
      <c r="BE120" s="166">
        <v>269742</v>
      </c>
      <c r="BF120" s="155">
        <f t="shared" si="46"/>
        <v>43202</v>
      </c>
      <c r="BG120" s="155">
        <v>46049.4</v>
      </c>
      <c r="BH120" s="155">
        <v>15430.400000000001</v>
      </c>
      <c r="BI120" s="155"/>
      <c r="BJ120" s="155"/>
      <c r="BK120" s="155"/>
      <c r="BL120" s="155">
        <f t="shared" si="47"/>
        <v>0</v>
      </c>
      <c r="BM120" s="166">
        <f t="shared" si="48"/>
        <v>104681.79999999999</v>
      </c>
      <c r="BN120" s="168">
        <f t="shared" si="49"/>
        <v>53895.578703708932</v>
      </c>
      <c r="BZ120" s="155"/>
      <c r="CA120" s="161">
        <v>111</v>
      </c>
      <c r="CB120" s="151" t="s">
        <v>204</v>
      </c>
      <c r="CC120" s="153"/>
      <c r="CD120" s="153"/>
      <c r="CE120" s="153"/>
      <c r="CF120" s="153"/>
      <c r="CG120" s="169">
        <f t="shared" si="50"/>
        <v>0</v>
      </c>
      <c r="CH120" s="153"/>
      <c r="CI120" s="153"/>
      <c r="CJ120" s="153"/>
      <c r="CK120" s="169">
        <f t="shared" si="51"/>
        <v>0</v>
      </c>
      <c r="CL120" s="170">
        <f t="shared" si="35"/>
        <v>0</v>
      </c>
      <c r="CM120" s="155"/>
      <c r="CN120" s="170">
        <f t="shared" si="36"/>
        <v>0</v>
      </c>
      <c r="CO120" s="155"/>
      <c r="CP120" s="160">
        <f t="shared" si="37"/>
        <v>43202</v>
      </c>
      <c r="CQ120" s="153">
        <f t="shared" si="38"/>
        <v>43202</v>
      </c>
      <c r="CR120" s="153">
        <f t="shared" si="52"/>
        <v>0</v>
      </c>
      <c r="CS120" s="169"/>
      <c r="CT120" s="170">
        <f t="shared" si="53"/>
        <v>0</v>
      </c>
      <c r="CU120" s="155"/>
      <c r="CV120" s="171"/>
      <c r="CW120" s="172"/>
      <c r="CX120" s="172"/>
      <c r="CY120" s="172"/>
      <c r="CZ120" s="169"/>
      <c r="DA120" s="173"/>
      <c r="DB120" s="174"/>
      <c r="DC120" s="174">
        <f t="shared" si="39"/>
        <v>-111</v>
      </c>
      <c r="DD120" s="173"/>
      <c r="DE120" s="173"/>
      <c r="DF120" s="173"/>
      <c r="DG120" s="173"/>
      <c r="DH120" s="175"/>
      <c r="DI120" s="173"/>
      <c r="DJ120" s="173"/>
      <c r="DK120" s="173"/>
      <c r="DL120" s="173"/>
      <c r="DM120" s="173"/>
    </row>
    <row r="121" spans="1:117" s="39" customFormat="1" ht="12" x14ac:dyDescent="0.2">
      <c r="A121" s="149">
        <v>112</v>
      </c>
      <c r="B121" s="150">
        <v>112</v>
      </c>
      <c r="C121" s="151" t="s">
        <v>205</v>
      </c>
      <c r="D121" s="152">
        <f t="shared" si="40"/>
        <v>0</v>
      </c>
      <c r="E121" s="153">
        <f t="shared" si="41"/>
        <v>0</v>
      </c>
      <c r="F121" s="153">
        <f t="shared" si="41"/>
        <v>0</v>
      </c>
      <c r="G121" s="153">
        <f t="shared" si="41"/>
        <v>0</v>
      </c>
      <c r="H121" s="154">
        <f t="shared" si="42"/>
        <v>0</v>
      </c>
      <c r="I121" s="155"/>
      <c r="J121" s="156">
        <f t="shared" si="43"/>
        <v>0</v>
      </c>
      <c r="K121" s="157">
        <f t="shared" si="44"/>
        <v>0</v>
      </c>
      <c r="L121" s="158">
        <f t="shared" si="27"/>
        <v>0</v>
      </c>
      <c r="M121" s="155"/>
      <c r="N121" s="159">
        <f t="shared" si="28"/>
        <v>0</v>
      </c>
      <c r="O121" s="155"/>
      <c r="P121" s="160">
        <f t="shared" si="29"/>
        <v>0</v>
      </c>
      <c r="Q121" s="153">
        <f t="shared" si="30"/>
        <v>0</v>
      </c>
      <c r="R121" s="153">
        <f t="shared" si="31"/>
        <v>0</v>
      </c>
      <c r="S121" s="153">
        <f t="shared" si="32"/>
        <v>0</v>
      </c>
      <c r="T121" s="154">
        <f t="shared" si="33"/>
        <v>0</v>
      </c>
      <c r="U121" s="155"/>
      <c r="V121" s="159">
        <f t="shared" si="34"/>
        <v>0</v>
      </c>
      <c r="Y121" s="161">
        <v>112</v>
      </c>
      <c r="Z121" s="162"/>
      <c r="AA121" s="162"/>
      <c r="AB121" s="162"/>
      <c r="AC121" s="162"/>
      <c r="AD121" s="162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4"/>
      <c r="AR121" s="161">
        <v>112</v>
      </c>
      <c r="AS121" s="162">
        <v>0</v>
      </c>
      <c r="AT121" s="163">
        <v>0</v>
      </c>
      <c r="AU121" s="163">
        <v>0</v>
      </c>
      <c r="AV121" s="163">
        <v>0</v>
      </c>
      <c r="AW121" s="164">
        <v>0</v>
      </c>
      <c r="BA121" s="161">
        <v>112</v>
      </c>
      <c r="BB121" s="150">
        <v>112</v>
      </c>
      <c r="BC121" s="151" t="s">
        <v>205</v>
      </c>
      <c r="BD121" s="165">
        <f t="shared" si="45"/>
        <v>0</v>
      </c>
      <c r="BE121" s="166">
        <v>0</v>
      </c>
      <c r="BF121" s="155">
        <f t="shared" si="46"/>
        <v>0</v>
      </c>
      <c r="BG121" s="155">
        <v>0</v>
      </c>
      <c r="BH121" s="155">
        <v>0</v>
      </c>
      <c r="BI121" s="155"/>
      <c r="BJ121" s="155"/>
      <c r="BK121" s="155"/>
      <c r="BL121" s="155">
        <f t="shared" si="47"/>
        <v>0</v>
      </c>
      <c r="BM121" s="166">
        <f t="shared" si="48"/>
        <v>0</v>
      </c>
      <c r="BN121" s="168">
        <f t="shared" si="49"/>
        <v>0</v>
      </c>
      <c r="BZ121" s="155"/>
      <c r="CA121" s="161">
        <v>112</v>
      </c>
      <c r="CB121" s="151" t="s">
        <v>205</v>
      </c>
      <c r="CC121" s="153"/>
      <c r="CD121" s="153"/>
      <c r="CE121" s="153"/>
      <c r="CF121" s="153"/>
      <c r="CG121" s="169">
        <f t="shared" si="50"/>
        <v>0</v>
      </c>
      <c r="CH121" s="153"/>
      <c r="CI121" s="153"/>
      <c r="CJ121" s="153"/>
      <c r="CK121" s="169">
        <f t="shared" si="51"/>
        <v>0</v>
      </c>
      <c r="CL121" s="170">
        <f t="shared" si="35"/>
        <v>0</v>
      </c>
      <c r="CM121" s="155"/>
      <c r="CN121" s="170">
        <f t="shared" si="36"/>
        <v>0</v>
      </c>
      <c r="CO121" s="155"/>
      <c r="CP121" s="160">
        <f t="shared" si="37"/>
        <v>0</v>
      </c>
      <c r="CQ121" s="153">
        <f t="shared" si="38"/>
        <v>0</v>
      </c>
      <c r="CR121" s="153">
        <f t="shared" si="52"/>
        <v>0</v>
      </c>
      <c r="CS121" s="169"/>
      <c r="CT121" s="170">
        <f t="shared" si="53"/>
        <v>0</v>
      </c>
      <c r="CU121" s="155"/>
      <c r="CV121" s="171"/>
      <c r="CW121" s="172"/>
      <c r="CX121" s="172"/>
      <c r="CY121" s="172"/>
      <c r="CZ121" s="169"/>
      <c r="DA121" s="173"/>
      <c r="DB121" s="174" t="s">
        <v>148</v>
      </c>
      <c r="DC121" s="174">
        <f t="shared" si="39"/>
        <v>-112</v>
      </c>
      <c r="DD121" s="173"/>
      <c r="DE121" s="173"/>
      <c r="DF121" s="173"/>
      <c r="DG121" s="173"/>
      <c r="DH121" s="175"/>
      <c r="DI121" s="173"/>
      <c r="DJ121" s="173"/>
      <c r="DK121" s="173"/>
      <c r="DL121" s="173"/>
      <c r="DM121" s="173"/>
    </row>
    <row r="122" spans="1:117" s="39" customFormat="1" ht="12" x14ac:dyDescent="0.2">
      <c r="A122" s="149">
        <v>113</v>
      </c>
      <c r="B122" s="150">
        <v>113</v>
      </c>
      <c r="C122" s="151" t="s">
        <v>206</v>
      </c>
      <c r="D122" s="152">
        <f t="shared" si="40"/>
        <v>0</v>
      </c>
      <c r="E122" s="153">
        <f t="shared" si="41"/>
        <v>0</v>
      </c>
      <c r="F122" s="153">
        <f t="shared" si="41"/>
        <v>0</v>
      </c>
      <c r="G122" s="153">
        <f t="shared" si="41"/>
        <v>0</v>
      </c>
      <c r="H122" s="154">
        <f t="shared" si="42"/>
        <v>0</v>
      </c>
      <c r="I122" s="155"/>
      <c r="J122" s="156">
        <f t="shared" si="43"/>
        <v>0</v>
      </c>
      <c r="K122" s="157">
        <f t="shared" si="44"/>
        <v>0</v>
      </c>
      <c r="L122" s="158">
        <f t="shared" si="27"/>
        <v>0</v>
      </c>
      <c r="M122" s="155"/>
      <c r="N122" s="159">
        <f t="shared" si="28"/>
        <v>0</v>
      </c>
      <c r="O122" s="155"/>
      <c r="P122" s="160">
        <f t="shared" si="29"/>
        <v>0</v>
      </c>
      <c r="Q122" s="153">
        <f t="shared" si="30"/>
        <v>0</v>
      </c>
      <c r="R122" s="153">
        <f t="shared" si="31"/>
        <v>0</v>
      </c>
      <c r="S122" s="153">
        <f t="shared" si="32"/>
        <v>0</v>
      </c>
      <c r="T122" s="154">
        <f t="shared" si="33"/>
        <v>0</v>
      </c>
      <c r="U122" s="155"/>
      <c r="V122" s="159">
        <f t="shared" si="34"/>
        <v>0</v>
      </c>
      <c r="Y122" s="161">
        <v>113</v>
      </c>
      <c r="Z122" s="162"/>
      <c r="AA122" s="162"/>
      <c r="AB122" s="162"/>
      <c r="AC122" s="162"/>
      <c r="AD122" s="162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4"/>
      <c r="AR122" s="161">
        <v>113</v>
      </c>
      <c r="AS122" s="162">
        <v>0</v>
      </c>
      <c r="AT122" s="163">
        <v>0</v>
      </c>
      <c r="AU122" s="163">
        <v>0</v>
      </c>
      <c r="AV122" s="163">
        <v>0</v>
      </c>
      <c r="AW122" s="164">
        <v>0</v>
      </c>
      <c r="BA122" s="161">
        <v>113</v>
      </c>
      <c r="BB122" s="150">
        <v>113</v>
      </c>
      <c r="BC122" s="151" t="s">
        <v>206</v>
      </c>
      <c r="BD122" s="165">
        <f t="shared" si="45"/>
        <v>0</v>
      </c>
      <c r="BE122" s="166">
        <v>0</v>
      </c>
      <c r="BF122" s="155">
        <f t="shared" si="46"/>
        <v>0</v>
      </c>
      <c r="BG122" s="155">
        <v>0</v>
      </c>
      <c r="BH122" s="155">
        <v>0</v>
      </c>
      <c r="BI122" s="155"/>
      <c r="BJ122" s="155"/>
      <c r="BK122" s="155"/>
      <c r="BL122" s="155">
        <f t="shared" si="47"/>
        <v>0</v>
      </c>
      <c r="BM122" s="166">
        <f t="shared" si="48"/>
        <v>0</v>
      </c>
      <c r="BN122" s="168">
        <f t="shared" si="49"/>
        <v>0</v>
      </c>
      <c r="BZ122" s="155"/>
      <c r="CA122" s="161">
        <v>113</v>
      </c>
      <c r="CB122" s="151" t="s">
        <v>206</v>
      </c>
      <c r="CC122" s="153"/>
      <c r="CD122" s="153"/>
      <c r="CE122" s="153"/>
      <c r="CF122" s="153"/>
      <c r="CG122" s="169">
        <f t="shared" si="50"/>
        <v>0</v>
      </c>
      <c r="CH122" s="153"/>
      <c r="CI122" s="153"/>
      <c r="CJ122" s="153"/>
      <c r="CK122" s="169">
        <f t="shared" si="51"/>
        <v>0</v>
      </c>
      <c r="CL122" s="170">
        <f t="shared" si="35"/>
        <v>0</v>
      </c>
      <c r="CM122" s="155"/>
      <c r="CN122" s="170">
        <f t="shared" si="36"/>
        <v>0</v>
      </c>
      <c r="CO122" s="155"/>
      <c r="CP122" s="160">
        <f t="shared" si="37"/>
        <v>0</v>
      </c>
      <c r="CQ122" s="153">
        <f t="shared" si="38"/>
        <v>0</v>
      </c>
      <c r="CR122" s="153">
        <f t="shared" si="52"/>
        <v>0</v>
      </c>
      <c r="CS122" s="169"/>
      <c r="CT122" s="170">
        <f t="shared" si="53"/>
        <v>0</v>
      </c>
      <c r="CU122" s="155"/>
      <c r="CV122" s="171"/>
      <c r="CW122" s="172"/>
      <c r="CX122" s="172"/>
      <c r="CY122" s="172"/>
      <c r="CZ122" s="169"/>
      <c r="DA122" s="173"/>
      <c r="DB122" s="174"/>
      <c r="DC122" s="174">
        <f t="shared" si="39"/>
        <v>-113</v>
      </c>
      <c r="DD122" s="173"/>
      <c r="DE122" s="173"/>
      <c r="DF122" s="173"/>
      <c r="DG122" s="173"/>
      <c r="DH122" s="175"/>
      <c r="DI122" s="173"/>
      <c r="DJ122" s="173"/>
      <c r="DK122" s="173"/>
      <c r="DL122" s="173"/>
      <c r="DM122" s="173"/>
    </row>
    <row r="123" spans="1:117" s="39" customFormat="1" ht="12" x14ac:dyDescent="0.2">
      <c r="A123" s="149">
        <v>114</v>
      </c>
      <c r="B123" s="150">
        <v>114</v>
      </c>
      <c r="C123" s="151" t="s">
        <v>207</v>
      </c>
      <c r="D123" s="152">
        <f t="shared" si="40"/>
        <v>89.06740523514712</v>
      </c>
      <c r="E123" s="153">
        <f t="shared" si="41"/>
        <v>1341663</v>
      </c>
      <c r="F123" s="153">
        <f t="shared" si="41"/>
        <v>0</v>
      </c>
      <c r="G123" s="153">
        <f t="shared" si="41"/>
        <v>83508</v>
      </c>
      <c r="H123" s="154">
        <f t="shared" si="42"/>
        <v>1425171</v>
      </c>
      <c r="I123" s="155"/>
      <c r="J123" s="156">
        <f t="shared" si="43"/>
        <v>83508</v>
      </c>
      <c r="K123" s="157">
        <f t="shared" si="44"/>
        <v>189453.96612328591</v>
      </c>
      <c r="L123" s="158">
        <f t="shared" si="27"/>
        <v>272961.96612328594</v>
      </c>
      <c r="M123" s="155"/>
      <c r="N123" s="159">
        <f t="shared" si="28"/>
        <v>1152209.0338767141</v>
      </c>
      <c r="O123" s="155"/>
      <c r="P123" s="160">
        <f t="shared" si="29"/>
        <v>83508</v>
      </c>
      <c r="Q123" s="153">
        <f t="shared" si="30"/>
        <v>0</v>
      </c>
      <c r="R123" s="153">
        <f t="shared" si="31"/>
        <v>0</v>
      </c>
      <c r="S123" s="153">
        <f t="shared" si="32"/>
        <v>189453.96612328591</v>
      </c>
      <c r="T123" s="154">
        <f t="shared" si="33"/>
        <v>272961.96612328594</v>
      </c>
      <c r="U123" s="155"/>
      <c r="V123" s="159">
        <f t="shared" si="34"/>
        <v>334663.40000000002</v>
      </c>
      <c r="Y123" s="161">
        <v>114</v>
      </c>
      <c r="Z123" s="162">
        <v>89.06740523514712</v>
      </c>
      <c r="AA123" s="162">
        <v>0</v>
      </c>
      <c r="AB123" s="162"/>
      <c r="AC123" s="162"/>
      <c r="AD123" s="162">
        <v>0</v>
      </c>
      <c r="AE123" s="163">
        <v>1341663</v>
      </c>
      <c r="AF123" s="163">
        <v>0</v>
      </c>
      <c r="AG123" s="163">
        <v>0</v>
      </c>
      <c r="AH123" s="163">
        <v>1341663</v>
      </c>
      <c r="AI123" s="163">
        <v>0</v>
      </c>
      <c r="AJ123" s="163">
        <v>83508</v>
      </c>
      <c r="AK123" s="163">
        <v>1425171</v>
      </c>
      <c r="AL123" s="163">
        <v>0</v>
      </c>
      <c r="AM123" s="163">
        <v>0</v>
      </c>
      <c r="AN123" s="163">
        <v>0</v>
      </c>
      <c r="AO123" s="163">
        <v>0</v>
      </c>
      <c r="AP123" s="164">
        <v>1425171</v>
      </c>
      <c r="AR123" s="161">
        <v>114</v>
      </c>
      <c r="AS123" s="162">
        <v>0</v>
      </c>
      <c r="AT123" s="163">
        <v>0</v>
      </c>
      <c r="AU123" s="163">
        <v>0</v>
      </c>
      <c r="AV123" s="163">
        <v>0</v>
      </c>
      <c r="AW123" s="164">
        <v>0</v>
      </c>
      <c r="BA123" s="161">
        <v>114</v>
      </c>
      <c r="BB123" s="150">
        <v>114</v>
      </c>
      <c r="BC123" s="151" t="s">
        <v>207</v>
      </c>
      <c r="BD123" s="165">
        <f t="shared" si="45"/>
        <v>1341663</v>
      </c>
      <c r="BE123" s="166">
        <v>1170871</v>
      </c>
      <c r="BF123" s="155">
        <f t="shared" si="46"/>
        <v>170792</v>
      </c>
      <c r="BG123" s="155">
        <v>80363.399999999994</v>
      </c>
      <c r="BH123" s="155">
        <v>0</v>
      </c>
      <c r="BI123" s="155"/>
      <c r="BJ123" s="155"/>
      <c r="BK123" s="155"/>
      <c r="BL123" s="155">
        <f t="shared" si="47"/>
        <v>0</v>
      </c>
      <c r="BM123" s="166">
        <f t="shared" si="48"/>
        <v>251155.4</v>
      </c>
      <c r="BN123" s="168">
        <f t="shared" si="49"/>
        <v>189453.96612328591</v>
      </c>
      <c r="BZ123" s="155"/>
      <c r="CA123" s="161">
        <v>114</v>
      </c>
      <c r="CB123" s="151" t="s">
        <v>207</v>
      </c>
      <c r="CC123" s="153"/>
      <c r="CD123" s="153"/>
      <c r="CE123" s="153"/>
      <c r="CF123" s="153"/>
      <c r="CG123" s="169">
        <f t="shared" si="50"/>
        <v>0</v>
      </c>
      <c r="CH123" s="153"/>
      <c r="CI123" s="153"/>
      <c r="CJ123" s="153"/>
      <c r="CK123" s="169">
        <f t="shared" si="51"/>
        <v>0</v>
      </c>
      <c r="CL123" s="170">
        <f t="shared" si="35"/>
        <v>0</v>
      </c>
      <c r="CM123" s="155"/>
      <c r="CN123" s="170">
        <f t="shared" si="36"/>
        <v>0</v>
      </c>
      <c r="CO123" s="155"/>
      <c r="CP123" s="160">
        <f t="shared" si="37"/>
        <v>170792</v>
      </c>
      <c r="CQ123" s="153">
        <f t="shared" si="38"/>
        <v>170792</v>
      </c>
      <c r="CR123" s="153">
        <f t="shared" si="52"/>
        <v>0</v>
      </c>
      <c r="CS123" s="169"/>
      <c r="CT123" s="170">
        <f t="shared" si="53"/>
        <v>0</v>
      </c>
      <c r="CU123" s="155"/>
      <c r="CV123" s="171"/>
      <c r="CW123" s="172"/>
      <c r="CX123" s="172"/>
      <c r="CY123" s="172"/>
      <c r="CZ123" s="169"/>
      <c r="DA123" s="173"/>
      <c r="DB123" s="174"/>
      <c r="DC123" s="174">
        <f t="shared" si="39"/>
        <v>-114</v>
      </c>
      <c r="DD123" s="173"/>
      <c r="DE123" s="173"/>
      <c r="DF123" s="173"/>
      <c r="DG123" s="173"/>
      <c r="DH123" s="175"/>
      <c r="DI123" s="173"/>
      <c r="DJ123" s="173"/>
      <c r="DK123" s="173"/>
      <c r="DL123" s="173"/>
      <c r="DM123" s="173"/>
    </row>
    <row r="124" spans="1:117" s="39" customFormat="1" ht="12" x14ac:dyDescent="0.2">
      <c r="A124" s="149">
        <v>115</v>
      </c>
      <c r="B124" s="150">
        <v>115</v>
      </c>
      <c r="C124" s="151" t="s">
        <v>208</v>
      </c>
      <c r="D124" s="152">
        <f t="shared" si="40"/>
        <v>0</v>
      </c>
      <c r="E124" s="153">
        <f t="shared" si="41"/>
        <v>0</v>
      </c>
      <c r="F124" s="153">
        <f t="shared" si="41"/>
        <v>0</v>
      </c>
      <c r="G124" s="153">
        <f t="shared" si="41"/>
        <v>0</v>
      </c>
      <c r="H124" s="154">
        <f t="shared" si="42"/>
        <v>0</v>
      </c>
      <c r="I124" s="155"/>
      <c r="J124" s="156">
        <f t="shared" si="43"/>
        <v>0</v>
      </c>
      <c r="K124" s="157">
        <f t="shared" si="44"/>
        <v>0</v>
      </c>
      <c r="L124" s="158">
        <f t="shared" si="27"/>
        <v>0</v>
      </c>
      <c r="M124" s="155"/>
      <c r="N124" s="159">
        <f t="shared" si="28"/>
        <v>0</v>
      </c>
      <c r="O124" s="155"/>
      <c r="P124" s="160">
        <f t="shared" si="29"/>
        <v>0</v>
      </c>
      <c r="Q124" s="153">
        <f t="shared" si="30"/>
        <v>0</v>
      </c>
      <c r="R124" s="153">
        <f t="shared" si="31"/>
        <v>0</v>
      </c>
      <c r="S124" s="153">
        <f t="shared" si="32"/>
        <v>0</v>
      </c>
      <c r="T124" s="154">
        <f t="shared" si="33"/>
        <v>0</v>
      </c>
      <c r="U124" s="155"/>
      <c r="V124" s="159">
        <f t="shared" si="34"/>
        <v>0</v>
      </c>
      <c r="Y124" s="161">
        <v>115</v>
      </c>
      <c r="Z124" s="162"/>
      <c r="AA124" s="162"/>
      <c r="AB124" s="162"/>
      <c r="AC124" s="162"/>
      <c r="AD124" s="162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4"/>
      <c r="AR124" s="161">
        <v>115</v>
      </c>
      <c r="AS124" s="162">
        <v>0</v>
      </c>
      <c r="AT124" s="163">
        <v>0</v>
      </c>
      <c r="AU124" s="163">
        <v>0</v>
      </c>
      <c r="AV124" s="163">
        <v>0</v>
      </c>
      <c r="AW124" s="164">
        <v>0</v>
      </c>
      <c r="BA124" s="161">
        <v>115</v>
      </c>
      <c r="BB124" s="150">
        <v>115</v>
      </c>
      <c r="BC124" s="151" t="s">
        <v>208</v>
      </c>
      <c r="BD124" s="165">
        <f t="shared" si="45"/>
        <v>0</v>
      </c>
      <c r="BE124" s="166">
        <v>0</v>
      </c>
      <c r="BF124" s="155">
        <f t="shared" si="46"/>
        <v>0</v>
      </c>
      <c r="BG124" s="155">
        <v>0</v>
      </c>
      <c r="BH124" s="155">
        <v>0</v>
      </c>
      <c r="BI124" s="155"/>
      <c r="BJ124" s="155"/>
      <c r="BK124" s="155"/>
      <c r="BL124" s="155">
        <f t="shared" si="47"/>
        <v>0</v>
      </c>
      <c r="BM124" s="166">
        <f t="shared" si="48"/>
        <v>0</v>
      </c>
      <c r="BN124" s="168">
        <f t="shared" si="49"/>
        <v>0</v>
      </c>
      <c r="BZ124" s="155"/>
      <c r="CA124" s="161">
        <v>115</v>
      </c>
      <c r="CB124" s="151" t="s">
        <v>208</v>
      </c>
      <c r="CC124" s="153"/>
      <c r="CD124" s="153"/>
      <c r="CE124" s="153"/>
      <c r="CF124" s="153"/>
      <c r="CG124" s="169">
        <f t="shared" si="50"/>
        <v>0</v>
      </c>
      <c r="CH124" s="153"/>
      <c r="CI124" s="153"/>
      <c r="CJ124" s="153"/>
      <c r="CK124" s="169">
        <f t="shared" si="51"/>
        <v>0</v>
      </c>
      <c r="CL124" s="170">
        <f t="shared" si="35"/>
        <v>0</v>
      </c>
      <c r="CM124" s="155"/>
      <c r="CN124" s="170">
        <f t="shared" si="36"/>
        <v>0</v>
      </c>
      <c r="CO124" s="155"/>
      <c r="CP124" s="160">
        <f t="shared" si="37"/>
        <v>0</v>
      </c>
      <c r="CQ124" s="153">
        <f t="shared" si="38"/>
        <v>0</v>
      </c>
      <c r="CR124" s="153">
        <f t="shared" si="52"/>
        <v>0</v>
      </c>
      <c r="CS124" s="169"/>
      <c r="CT124" s="170">
        <f t="shared" si="53"/>
        <v>0</v>
      </c>
      <c r="CU124" s="155"/>
      <c r="CV124" s="171"/>
      <c r="CW124" s="172"/>
      <c r="CX124" s="172"/>
      <c r="CY124" s="172"/>
      <c r="CZ124" s="169"/>
      <c r="DA124" s="173"/>
      <c r="DB124" s="174"/>
      <c r="DC124" s="174">
        <f t="shared" si="39"/>
        <v>-115</v>
      </c>
      <c r="DD124" s="173"/>
      <c r="DE124" s="173"/>
      <c r="DF124" s="173"/>
      <c r="DG124" s="173"/>
      <c r="DH124" s="175"/>
      <c r="DI124" s="173"/>
      <c r="DJ124" s="173"/>
      <c r="DK124" s="173"/>
      <c r="DL124" s="173"/>
      <c r="DM124" s="173"/>
    </row>
    <row r="125" spans="1:117" s="39" customFormat="1" ht="12" x14ac:dyDescent="0.2">
      <c r="A125" s="149">
        <v>116</v>
      </c>
      <c r="B125" s="150">
        <v>116</v>
      </c>
      <c r="C125" s="151" t="s">
        <v>209</v>
      </c>
      <c r="D125" s="152">
        <f t="shared" si="40"/>
        <v>0</v>
      </c>
      <c r="E125" s="153">
        <f t="shared" si="41"/>
        <v>0</v>
      </c>
      <c r="F125" s="153">
        <f t="shared" si="41"/>
        <v>0</v>
      </c>
      <c r="G125" s="153">
        <f t="shared" si="41"/>
        <v>0</v>
      </c>
      <c r="H125" s="154">
        <f t="shared" si="42"/>
        <v>0</v>
      </c>
      <c r="I125" s="155"/>
      <c r="J125" s="156">
        <f t="shared" si="43"/>
        <v>0</v>
      </c>
      <c r="K125" s="157">
        <f t="shared" si="44"/>
        <v>0</v>
      </c>
      <c r="L125" s="158">
        <f t="shared" si="27"/>
        <v>0</v>
      </c>
      <c r="M125" s="155"/>
      <c r="N125" s="159">
        <f t="shared" si="28"/>
        <v>0</v>
      </c>
      <c r="O125" s="155"/>
      <c r="P125" s="160">
        <f t="shared" si="29"/>
        <v>0</v>
      </c>
      <c r="Q125" s="153">
        <f t="shared" si="30"/>
        <v>0</v>
      </c>
      <c r="R125" s="153">
        <f t="shared" si="31"/>
        <v>0</v>
      </c>
      <c r="S125" s="153">
        <f t="shared" si="32"/>
        <v>0</v>
      </c>
      <c r="T125" s="154">
        <f t="shared" si="33"/>
        <v>0</v>
      </c>
      <c r="U125" s="155"/>
      <c r="V125" s="159">
        <f t="shared" si="34"/>
        <v>0</v>
      </c>
      <c r="Y125" s="161">
        <v>116</v>
      </c>
      <c r="Z125" s="162"/>
      <c r="AA125" s="162"/>
      <c r="AB125" s="162"/>
      <c r="AC125" s="162"/>
      <c r="AD125" s="162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4"/>
      <c r="AR125" s="161">
        <v>116</v>
      </c>
      <c r="AS125" s="162">
        <v>0</v>
      </c>
      <c r="AT125" s="163">
        <v>0</v>
      </c>
      <c r="AU125" s="163">
        <v>0</v>
      </c>
      <c r="AV125" s="163">
        <v>0</v>
      </c>
      <c r="AW125" s="164">
        <v>0</v>
      </c>
      <c r="BA125" s="161">
        <v>116</v>
      </c>
      <c r="BB125" s="150">
        <v>116</v>
      </c>
      <c r="BC125" s="151" t="s">
        <v>209</v>
      </c>
      <c r="BD125" s="165">
        <f t="shared" si="45"/>
        <v>0</v>
      </c>
      <c r="BE125" s="166">
        <v>0</v>
      </c>
      <c r="BF125" s="155">
        <f t="shared" si="46"/>
        <v>0</v>
      </c>
      <c r="BG125" s="155">
        <v>0</v>
      </c>
      <c r="BH125" s="155">
        <v>0</v>
      </c>
      <c r="BI125" s="155"/>
      <c r="BJ125" s="155"/>
      <c r="BK125" s="155"/>
      <c r="BL125" s="155">
        <f t="shared" si="47"/>
        <v>0</v>
      </c>
      <c r="BM125" s="166">
        <f t="shared" si="48"/>
        <v>0</v>
      </c>
      <c r="BN125" s="168">
        <f t="shared" si="49"/>
        <v>0</v>
      </c>
      <c r="BZ125" s="155"/>
      <c r="CA125" s="161">
        <v>116</v>
      </c>
      <c r="CB125" s="151" t="s">
        <v>209</v>
      </c>
      <c r="CC125" s="153"/>
      <c r="CD125" s="153"/>
      <c r="CE125" s="153"/>
      <c r="CF125" s="153"/>
      <c r="CG125" s="169">
        <f t="shared" si="50"/>
        <v>0</v>
      </c>
      <c r="CH125" s="153"/>
      <c r="CI125" s="153"/>
      <c r="CJ125" s="153"/>
      <c r="CK125" s="169">
        <f t="shared" si="51"/>
        <v>0</v>
      </c>
      <c r="CL125" s="170">
        <f t="shared" si="35"/>
        <v>0</v>
      </c>
      <c r="CM125" s="155"/>
      <c r="CN125" s="170">
        <f t="shared" si="36"/>
        <v>0</v>
      </c>
      <c r="CO125" s="155"/>
      <c r="CP125" s="160">
        <f t="shared" si="37"/>
        <v>0</v>
      </c>
      <c r="CQ125" s="153">
        <f t="shared" si="38"/>
        <v>0</v>
      </c>
      <c r="CR125" s="153">
        <f t="shared" si="52"/>
        <v>0</v>
      </c>
      <c r="CS125" s="169"/>
      <c r="CT125" s="170">
        <f t="shared" si="53"/>
        <v>0</v>
      </c>
      <c r="CU125" s="155"/>
      <c r="CV125" s="171"/>
      <c r="CW125" s="172"/>
      <c r="CX125" s="172"/>
      <c r="CY125" s="172"/>
      <c r="CZ125" s="169"/>
      <c r="DA125" s="173"/>
      <c r="DB125" s="174"/>
      <c r="DC125" s="174">
        <f t="shared" si="39"/>
        <v>-116</v>
      </c>
      <c r="DD125" s="173"/>
      <c r="DE125" s="173"/>
      <c r="DF125" s="173"/>
      <c r="DG125" s="173"/>
      <c r="DH125" s="175"/>
      <c r="DI125" s="173"/>
      <c r="DJ125" s="173"/>
      <c r="DK125" s="173"/>
      <c r="DL125" s="173"/>
      <c r="DM125" s="173"/>
    </row>
    <row r="126" spans="1:117" s="39" customFormat="1" ht="12" x14ac:dyDescent="0.2">
      <c r="A126" s="149">
        <v>117</v>
      </c>
      <c r="B126" s="150">
        <v>117</v>
      </c>
      <c r="C126" s="151" t="s">
        <v>210</v>
      </c>
      <c r="D126" s="152">
        <f t="shared" si="40"/>
        <v>44.543109754620559</v>
      </c>
      <c r="E126" s="153">
        <f t="shared" si="41"/>
        <v>652160</v>
      </c>
      <c r="F126" s="153">
        <f t="shared" si="41"/>
        <v>0</v>
      </c>
      <c r="G126" s="153">
        <f t="shared" si="41"/>
        <v>41764</v>
      </c>
      <c r="H126" s="154">
        <f t="shared" si="42"/>
        <v>693924</v>
      </c>
      <c r="I126" s="155"/>
      <c r="J126" s="156">
        <f t="shared" si="43"/>
        <v>41764</v>
      </c>
      <c r="K126" s="157">
        <f t="shared" si="44"/>
        <v>58546</v>
      </c>
      <c r="L126" s="158">
        <f t="shared" si="27"/>
        <v>100310</v>
      </c>
      <c r="M126" s="155"/>
      <c r="N126" s="159">
        <f t="shared" si="28"/>
        <v>593614</v>
      </c>
      <c r="O126" s="155"/>
      <c r="P126" s="160">
        <f t="shared" si="29"/>
        <v>41764</v>
      </c>
      <c r="Q126" s="153">
        <f t="shared" si="30"/>
        <v>0</v>
      </c>
      <c r="R126" s="153">
        <f t="shared" si="31"/>
        <v>0</v>
      </c>
      <c r="S126" s="153">
        <f t="shared" si="32"/>
        <v>58546</v>
      </c>
      <c r="T126" s="154">
        <f t="shared" si="33"/>
        <v>100310</v>
      </c>
      <c r="U126" s="155"/>
      <c r="V126" s="159">
        <f t="shared" si="34"/>
        <v>100310</v>
      </c>
      <c r="Y126" s="161">
        <v>117</v>
      </c>
      <c r="Z126" s="162">
        <v>44.543109754620559</v>
      </c>
      <c r="AA126" s="162">
        <v>0</v>
      </c>
      <c r="AB126" s="162"/>
      <c r="AC126" s="162"/>
      <c r="AD126" s="162">
        <v>0</v>
      </c>
      <c r="AE126" s="163">
        <v>652160</v>
      </c>
      <c r="AF126" s="163">
        <v>0</v>
      </c>
      <c r="AG126" s="163">
        <v>0</v>
      </c>
      <c r="AH126" s="163">
        <v>652160</v>
      </c>
      <c r="AI126" s="163">
        <v>0</v>
      </c>
      <c r="AJ126" s="163">
        <v>41764</v>
      </c>
      <c r="AK126" s="163">
        <v>693924</v>
      </c>
      <c r="AL126" s="163">
        <v>0</v>
      </c>
      <c r="AM126" s="163">
        <v>0</v>
      </c>
      <c r="AN126" s="163">
        <v>0</v>
      </c>
      <c r="AO126" s="163">
        <v>0</v>
      </c>
      <c r="AP126" s="164">
        <v>693924</v>
      </c>
      <c r="AR126" s="161">
        <v>117</v>
      </c>
      <c r="AS126" s="162">
        <v>0</v>
      </c>
      <c r="AT126" s="163">
        <v>0</v>
      </c>
      <c r="AU126" s="163">
        <v>0</v>
      </c>
      <c r="AV126" s="163">
        <v>0</v>
      </c>
      <c r="AW126" s="164">
        <v>0</v>
      </c>
      <c r="BA126" s="161">
        <v>117</v>
      </c>
      <c r="BB126" s="150">
        <v>117</v>
      </c>
      <c r="BC126" s="151" t="s">
        <v>210</v>
      </c>
      <c r="BD126" s="165">
        <f t="shared" si="45"/>
        <v>652160</v>
      </c>
      <c r="BE126" s="166">
        <v>593614</v>
      </c>
      <c r="BF126" s="155">
        <f t="shared" si="46"/>
        <v>58546</v>
      </c>
      <c r="BG126" s="155">
        <v>0</v>
      </c>
      <c r="BH126" s="155">
        <v>0</v>
      </c>
      <c r="BI126" s="155"/>
      <c r="BJ126" s="155"/>
      <c r="BK126" s="155"/>
      <c r="BL126" s="155">
        <f t="shared" si="47"/>
        <v>0</v>
      </c>
      <c r="BM126" s="166">
        <f t="shared" si="48"/>
        <v>58546</v>
      </c>
      <c r="BN126" s="168">
        <f t="shared" si="49"/>
        <v>58546</v>
      </c>
      <c r="BZ126" s="155"/>
      <c r="CA126" s="161">
        <v>117</v>
      </c>
      <c r="CB126" s="151" t="s">
        <v>210</v>
      </c>
      <c r="CC126" s="153"/>
      <c r="CD126" s="153"/>
      <c r="CE126" s="153"/>
      <c r="CF126" s="153"/>
      <c r="CG126" s="169">
        <f t="shared" si="50"/>
        <v>0</v>
      </c>
      <c r="CH126" s="153"/>
      <c r="CI126" s="153"/>
      <c r="CJ126" s="153"/>
      <c r="CK126" s="169">
        <f t="shared" si="51"/>
        <v>0</v>
      </c>
      <c r="CL126" s="170">
        <f t="shared" si="35"/>
        <v>0</v>
      </c>
      <c r="CM126" s="155"/>
      <c r="CN126" s="170">
        <f t="shared" si="36"/>
        <v>0</v>
      </c>
      <c r="CO126" s="155"/>
      <c r="CP126" s="160">
        <f t="shared" si="37"/>
        <v>58546</v>
      </c>
      <c r="CQ126" s="153">
        <f t="shared" si="38"/>
        <v>58546</v>
      </c>
      <c r="CR126" s="153">
        <f t="shared" si="52"/>
        <v>0</v>
      </c>
      <c r="CS126" s="169"/>
      <c r="CT126" s="170">
        <f t="shared" si="53"/>
        <v>0</v>
      </c>
      <c r="CU126" s="155"/>
      <c r="CV126" s="171"/>
      <c r="CW126" s="172"/>
      <c r="CX126" s="172"/>
      <c r="CY126" s="172"/>
      <c r="CZ126" s="169"/>
      <c r="DA126" s="173"/>
      <c r="DB126" s="174"/>
      <c r="DC126" s="174">
        <f t="shared" si="39"/>
        <v>-117</v>
      </c>
      <c r="DD126" s="173"/>
      <c r="DE126" s="173"/>
      <c r="DF126" s="173"/>
      <c r="DG126" s="173"/>
      <c r="DH126" s="175"/>
      <c r="DI126" s="173"/>
      <c r="DJ126" s="173"/>
      <c r="DK126" s="173"/>
      <c r="DL126" s="173"/>
      <c r="DM126" s="173"/>
    </row>
    <row r="127" spans="1:117" s="39" customFormat="1" ht="12" x14ac:dyDescent="0.2">
      <c r="A127" s="149">
        <v>118</v>
      </c>
      <c r="B127" s="150">
        <v>118</v>
      </c>
      <c r="C127" s="151" t="s">
        <v>211</v>
      </c>
      <c r="D127" s="152">
        <f t="shared" si="40"/>
        <v>3.2048240952350531</v>
      </c>
      <c r="E127" s="153">
        <f t="shared" si="41"/>
        <v>42528</v>
      </c>
      <c r="F127" s="153">
        <f t="shared" si="41"/>
        <v>0</v>
      </c>
      <c r="G127" s="153">
        <f t="shared" si="41"/>
        <v>3006</v>
      </c>
      <c r="H127" s="154">
        <f t="shared" si="42"/>
        <v>45534</v>
      </c>
      <c r="I127" s="155"/>
      <c r="J127" s="156">
        <f t="shared" si="43"/>
        <v>3006</v>
      </c>
      <c r="K127" s="157">
        <f t="shared" si="44"/>
        <v>8576</v>
      </c>
      <c r="L127" s="158">
        <f t="shared" si="27"/>
        <v>11582</v>
      </c>
      <c r="M127" s="155"/>
      <c r="N127" s="159">
        <f t="shared" si="28"/>
        <v>33952</v>
      </c>
      <c r="O127" s="155"/>
      <c r="P127" s="160">
        <f t="shared" si="29"/>
        <v>3006</v>
      </c>
      <c r="Q127" s="153">
        <f t="shared" si="30"/>
        <v>0</v>
      </c>
      <c r="R127" s="153">
        <f t="shared" si="31"/>
        <v>0</v>
      </c>
      <c r="S127" s="153">
        <f t="shared" si="32"/>
        <v>8576</v>
      </c>
      <c r="T127" s="154">
        <f t="shared" si="33"/>
        <v>11582</v>
      </c>
      <c r="U127" s="155"/>
      <c r="V127" s="159">
        <f t="shared" si="34"/>
        <v>29768.799999999999</v>
      </c>
      <c r="Y127" s="161">
        <v>118</v>
      </c>
      <c r="Z127" s="162">
        <v>3.2048240952350531</v>
      </c>
      <c r="AA127" s="162">
        <v>0</v>
      </c>
      <c r="AB127" s="162"/>
      <c r="AC127" s="162"/>
      <c r="AD127" s="162">
        <v>0</v>
      </c>
      <c r="AE127" s="163">
        <v>42528</v>
      </c>
      <c r="AF127" s="163">
        <v>0</v>
      </c>
      <c r="AG127" s="163">
        <v>0</v>
      </c>
      <c r="AH127" s="163">
        <v>42528</v>
      </c>
      <c r="AI127" s="163">
        <v>0</v>
      </c>
      <c r="AJ127" s="163">
        <v>3006</v>
      </c>
      <c r="AK127" s="163">
        <v>45534</v>
      </c>
      <c r="AL127" s="163">
        <v>0</v>
      </c>
      <c r="AM127" s="163">
        <v>0</v>
      </c>
      <c r="AN127" s="163">
        <v>0</v>
      </c>
      <c r="AO127" s="163">
        <v>0</v>
      </c>
      <c r="AP127" s="164">
        <v>45534</v>
      </c>
      <c r="AR127" s="161">
        <v>118</v>
      </c>
      <c r="AS127" s="162">
        <v>0</v>
      </c>
      <c r="AT127" s="163">
        <v>0</v>
      </c>
      <c r="AU127" s="163">
        <v>0</v>
      </c>
      <c r="AV127" s="163">
        <v>0</v>
      </c>
      <c r="AW127" s="164">
        <v>0</v>
      </c>
      <c r="BA127" s="161">
        <v>118</v>
      </c>
      <c r="BB127" s="150">
        <v>118</v>
      </c>
      <c r="BC127" s="151" t="s">
        <v>211</v>
      </c>
      <c r="BD127" s="165">
        <f t="shared" si="45"/>
        <v>42528</v>
      </c>
      <c r="BE127" s="166">
        <v>33952</v>
      </c>
      <c r="BF127" s="155">
        <f t="shared" si="46"/>
        <v>8576</v>
      </c>
      <c r="BG127" s="155">
        <v>0</v>
      </c>
      <c r="BH127" s="155">
        <v>18186.8</v>
      </c>
      <c r="BI127" s="155"/>
      <c r="BJ127" s="155"/>
      <c r="BK127" s="155"/>
      <c r="BL127" s="155">
        <f t="shared" si="47"/>
        <v>0</v>
      </c>
      <c r="BM127" s="166">
        <f t="shared" si="48"/>
        <v>26762.799999999999</v>
      </c>
      <c r="BN127" s="168">
        <f t="shared" si="49"/>
        <v>8576</v>
      </c>
      <c r="BZ127" s="155"/>
      <c r="CA127" s="161">
        <v>118</v>
      </c>
      <c r="CB127" s="151" t="s">
        <v>211</v>
      </c>
      <c r="CC127" s="153"/>
      <c r="CD127" s="153"/>
      <c r="CE127" s="153"/>
      <c r="CF127" s="153"/>
      <c r="CG127" s="169">
        <f t="shared" si="50"/>
        <v>0</v>
      </c>
      <c r="CH127" s="153"/>
      <c r="CI127" s="153"/>
      <c r="CJ127" s="153"/>
      <c r="CK127" s="169">
        <f t="shared" si="51"/>
        <v>0</v>
      </c>
      <c r="CL127" s="170">
        <f t="shared" si="35"/>
        <v>0</v>
      </c>
      <c r="CM127" s="155"/>
      <c r="CN127" s="170">
        <f t="shared" si="36"/>
        <v>0</v>
      </c>
      <c r="CO127" s="155"/>
      <c r="CP127" s="160">
        <f t="shared" si="37"/>
        <v>8576</v>
      </c>
      <c r="CQ127" s="153">
        <f t="shared" si="38"/>
        <v>8576</v>
      </c>
      <c r="CR127" s="153">
        <f t="shared" si="52"/>
        <v>0</v>
      </c>
      <c r="CS127" s="169"/>
      <c r="CT127" s="170">
        <f t="shared" si="53"/>
        <v>0</v>
      </c>
      <c r="CU127" s="155"/>
      <c r="CV127" s="171"/>
      <c r="CW127" s="172"/>
      <c r="CX127" s="172"/>
      <c r="CY127" s="172"/>
      <c r="CZ127" s="169"/>
      <c r="DA127" s="173"/>
      <c r="DB127" s="174"/>
      <c r="DC127" s="174">
        <f t="shared" si="39"/>
        <v>-118</v>
      </c>
      <c r="DD127" s="173"/>
      <c r="DE127" s="173"/>
      <c r="DF127" s="173"/>
      <c r="DG127" s="173"/>
      <c r="DH127" s="175"/>
      <c r="DI127" s="173"/>
      <c r="DJ127" s="173"/>
      <c r="DK127" s="173"/>
      <c r="DL127" s="173"/>
      <c r="DM127" s="173"/>
    </row>
    <row r="128" spans="1:117" s="39" customFormat="1" ht="12" x14ac:dyDescent="0.2">
      <c r="A128" s="149">
        <v>119</v>
      </c>
      <c r="B128" s="150">
        <v>119</v>
      </c>
      <c r="C128" s="151" t="s">
        <v>212</v>
      </c>
      <c r="D128" s="152">
        <f t="shared" si="40"/>
        <v>0</v>
      </c>
      <c r="E128" s="153">
        <f t="shared" si="41"/>
        <v>0</v>
      </c>
      <c r="F128" s="153">
        <f t="shared" si="41"/>
        <v>0</v>
      </c>
      <c r="G128" s="153">
        <f t="shared" si="41"/>
        <v>0</v>
      </c>
      <c r="H128" s="154">
        <f t="shared" si="42"/>
        <v>0</v>
      </c>
      <c r="I128" s="155"/>
      <c r="J128" s="156">
        <f t="shared" si="43"/>
        <v>0</v>
      </c>
      <c r="K128" s="157">
        <f t="shared" si="44"/>
        <v>0</v>
      </c>
      <c r="L128" s="158">
        <f t="shared" si="27"/>
        <v>0</v>
      </c>
      <c r="M128" s="155"/>
      <c r="N128" s="159">
        <f t="shared" si="28"/>
        <v>0</v>
      </c>
      <c r="O128" s="155"/>
      <c r="P128" s="160">
        <f t="shared" si="29"/>
        <v>0</v>
      </c>
      <c r="Q128" s="153">
        <f t="shared" si="30"/>
        <v>0</v>
      </c>
      <c r="R128" s="153">
        <f t="shared" si="31"/>
        <v>0</v>
      </c>
      <c r="S128" s="153">
        <f t="shared" si="32"/>
        <v>0</v>
      </c>
      <c r="T128" s="154">
        <f t="shared" si="33"/>
        <v>0</v>
      </c>
      <c r="U128" s="155"/>
      <c r="V128" s="159">
        <f t="shared" si="34"/>
        <v>0</v>
      </c>
      <c r="Y128" s="161">
        <v>119</v>
      </c>
      <c r="Z128" s="162"/>
      <c r="AA128" s="162"/>
      <c r="AB128" s="162"/>
      <c r="AC128" s="162"/>
      <c r="AD128" s="162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4"/>
      <c r="AR128" s="161">
        <v>119</v>
      </c>
      <c r="AS128" s="162">
        <v>0</v>
      </c>
      <c r="AT128" s="163">
        <v>0</v>
      </c>
      <c r="AU128" s="163">
        <v>0</v>
      </c>
      <c r="AV128" s="163">
        <v>0</v>
      </c>
      <c r="AW128" s="164">
        <v>0</v>
      </c>
      <c r="BA128" s="161">
        <v>119</v>
      </c>
      <c r="BB128" s="150">
        <v>119</v>
      </c>
      <c r="BC128" s="151" t="s">
        <v>212</v>
      </c>
      <c r="BD128" s="165">
        <f t="shared" si="45"/>
        <v>0</v>
      </c>
      <c r="BE128" s="166">
        <v>0</v>
      </c>
      <c r="BF128" s="155">
        <f t="shared" si="46"/>
        <v>0</v>
      </c>
      <c r="BG128" s="155">
        <v>0</v>
      </c>
      <c r="BH128" s="155">
        <v>0</v>
      </c>
      <c r="BI128" s="155"/>
      <c r="BJ128" s="155"/>
      <c r="BK128" s="155"/>
      <c r="BL128" s="155">
        <f t="shared" si="47"/>
        <v>0</v>
      </c>
      <c r="BM128" s="166">
        <f t="shared" si="48"/>
        <v>0</v>
      </c>
      <c r="BN128" s="168">
        <f t="shared" si="49"/>
        <v>0</v>
      </c>
      <c r="BZ128" s="155"/>
      <c r="CA128" s="161">
        <v>119</v>
      </c>
      <c r="CB128" s="151" t="s">
        <v>212</v>
      </c>
      <c r="CC128" s="153"/>
      <c r="CD128" s="153"/>
      <c r="CE128" s="153"/>
      <c r="CF128" s="153"/>
      <c r="CG128" s="169">
        <f t="shared" si="50"/>
        <v>0</v>
      </c>
      <c r="CH128" s="153"/>
      <c r="CI128" s="153"/>
      <c r="CJ128" s="153"/>
      <c r="CK128" s="169">
        <f t="shared" si="51"/>
        <v>0</v>
      </c>
      <c r="CL128" s="170">
        <f t="shared" si="35"/>
        <v>0</v>
      </c>
      <c r="CM128" s="155"/>
      <c r="CN128" s="170">
        <f t="shared" si="36"/>
        <v>0</v>
      </c>
      <c r="CO128" s="155"/>
      <c r="CP128" s="160">
        <f t="shared" si="37"/>
        <v>0</v>
      </c>
      <c r="CQ128" s="153">
        <f t="shared" si="38"/>
        <v>0</v>
      </c>
      <c r="CR128" s="153">
        <f t="shared" si="52"/>
        <v>0</v>
      </c>
      <c r="CS128" s="169"/>
      <c r="CT128" s="170">
        <f t="shared" si="53"/>
        <v>0</v>
      </c>
      <c r="CU128" s="155"/>
      <c r="CV128" s="171"/>
      <c r="CW128" s="172"/>
      <c r="CX128" s="172"/>
      <c r="CY128" s="172"/>
      <c r="CZ128" s="169"/>
      <c r="DA128" s="173"/>
      <c r="DB128" s="174"/>
      <c r="DC128" s="174">
        <f t="shared" si="39"/>
        <v>-119</v>
      </c>
      <c r="DD128" s="173"/>
      <c r="DE128" s="173"/>
      <c r="DF128" s="173"/>
      <c r="DG128" s="173"/>
      <c r="DH128" s="175"/>
      <c r="DI128" s="173"/>
      <c r="DJ128" s="173"/>
      <c r="DK128" s="173"/>
      <c r="DL128" s="173"/>
      <c r="DM128" s="173"/>
    </row>
    <row r="129" spans="1:117" s="39" customFormat="1" ht="12" x14ac:dyDescent="0.2">
      <c r="A129" s="149">
        <v>120</v>
      </c>
      <c r="B129" s="150">
        <v>120</v>
      </c>
      <c r="C129" s="151" t="s">
        <v>213</v>
      </c>
      <c r="D129" s="152">
        <f t="shared" si="40"/>
        <v>0</v>
      </c>
      <c r="E129" s="153">
        <f t="shared" si="41"/>
        <v>0</v>
      </c>
      <c r="F129" s="153">
        <f t="shared" si="41"/>
        <v>0</v>
      </c>
      <c r="G129" s="153">
        <f t="shared" si="41"/>
        <v>0</v>
      </c>
      <c r="H129" s="154">
        <f t="shared" si="42"/>
        <v>0</v>
      </c>
      <c r="I129" s="155"/>
      <c r="J129" s="156">
        <f t="shared" si="43"/>
        <v>0</v>
      </c>
      <c r="K129" s="157">
        <f t="shared" si="44"/>
        <v>0</v>
      </c>
      <c r="L129" s="158">
        <f t="shared" si="27"/>
        <v>0</v>
      </c>
      <c r="M129" s="155"/>
      <c r="N129" s="159">
        <f t="shared" si="28"/>
        <v>0</v>
      </c>
      <c r="O129" s="155"/>
      <c r="P129" s="160">
        <f t="shared" si="29"/>
        <v>0</v>
      </c>
      <c r="Q129" s="153">
        <f t="shared" si="30"/>
        <v>0</v>
      </c>
      <c r="R129" s="153">
        <f t="shared" si="31"/>
        <v>0</v>
      </c>
      <c r="S129" s="153">
        <f t="shared" si="32"/>
        <v>0</v>
      </c>
      <c r="T129" s="154">
        <f t="shared" si="33"/>
        <v>0</v>
      </c>
      <c r="U129" s="155"/>
      <c r="V129" s="159">
        <f t="shared" si="34"/>
        <v>0</v>
      </c>
      <c r="Y129" s="161">
        <v>120</v>
      </c>
      <c r="Z129" s="162"/>
      <c r="AA129" s="162"/>
      <c r="AB129" s="162"/>
      <c r="AC129" s="162"/>
      <c r="AD129" s="162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4"/>
      <c r="AR129" s="161">
        <v>120</v>
      </c>
      <c r="AS129" s="162">
        <v>0</v>
      </c>
      <c r="AT129" s="163">
        <v>0</v>
      </c>
      <c r="AU129" s="163">
        <v>0</v>
      </c>
      <c r="AV129" s="163">
        <v>0</v>
      </c>
      <c r="AW129" s="164">
        <v>0</v>
      </c>
      <c r="BA129" s="161">
        <v>120</v>
      </c>
      <c r="BB129" s="150">
        <v>120</v>
      </c>
      <c r="BC129" s="151" t="s">
        <v>213</v>
      </c>
      <c r="BD129" s="165">
        <f t="shared" si="45"/>
        <v>0</v>
      </c>
      <c r="BE129" s="166">
        <v>0</v>
      </c>
      <c r="BF129" s="155">
        <f t="shared" si="46"/>
        <v>0</v>
      </c>
      <c r="BG129" s="155">
        <v>0</v>
      </c>
      <c r="BH129" s="155">
        <v>0</v>
      </c>
      <c r="BI129" s="155"/>
      <c r="BJ129" s="155"/>
      <c r="BK129" s="155"/>
      <c r="BL129" s="155">
        <f t="shared" si="47"/>
        <v>0</v>
      </c>
      <c r="BM129" s="166">
        <f t="shared" si="48"/>
        <v>0</v>
      </c>
      <c r="BN129" s="168">
        <f t="shared" si="49"/>
        <v>0</v>
      </c>
      <c r="BZ129" s="155"/>
      <c r="CA129" s="161">
        <v>120</v>
      </c>
      <c r="CB129" s="151" t="s">
        <v>213</v>
      </c>
      <c r="CC129" s="153"/>
      <c r="CD129" s="153"/>
      <c r="CE129" s="153"/>
      <c r="CF129" s="153"/>
      <c r="CG129" s="169">
        <f t="shared" si="50"/>
        <v>0</v>
      </c>
      <c r="CH129" s="153"/>
      <c r="CI129" s="153"/>
      <c r="CJ129" s="153"/>
      <c r="CK129" s="169">
        <f t="shared" si="51"/>
        <v>0</v>
      </c>
      <c r="CL129" s="170">
        <f t="shared" si="35"/>
        <v>0</v>
      </c>
      <c r="CM129" s="155"/>
      <c r="CN129" s="170">
        <f t="shared" si="36"/>
        <v>0</v>
      </c>
      <c r="CO129" s="155"/>
      <c r="CP129" s="160">
        <f t="shared" si="37"/>
        <v>0</v>
      </c>
      <c r="CQ129" s="153">
        <f t="shared" si="38"/>
        <v>0</v>
      </c>
      <c r="CR129" s="153">
        <f t="shared" si="52"/>
        <v>0</v>
      </c>
      <c r="CS129" s="169"/>
      <c r="CT129" s="170">
        <f t="shared" si="53"/>
        <v>0</v>
      </c>
      <c r="CU129" s="155"/>
      <c r="CV129" s="171"/>
      <c r="CW129" s="172"/>
      <c r="CX129" s="172"/>
      <c r="CY129" s="172"/>
      <c r="CZ129" s="169"/>
      <c r="DA129" s="173"/>
      <c r="DB129" s="174"/>
      <c r="DC129" s="174">
        <f t="shared" si="39"/>
        <v>-120</v>
      </c>
      <c r="DD129" s="173"/>
      <c r="DE129" s="173"/>
      <c r="DF129" s="173"/>
      <c r="DG129" s="173"/>
      <c r="DH129" s="175"/>
      <c r="DI129" s="173"/>
      <c r="DJ129" s="173"/>
      <c r="DK129" s="173"/>
      <c r="DL129" s="173"/>
      <c r="DM129" s="173"/>
    </row>
    <row r="130" spans="1:117" s="39" customFormat="1" ht="12" x14ac:dyDescent="0.2">
      <c r="A130" s="149">
        <v>121</v>
      </c>
      <c r="B130" s="150">
        <v>121</v>
      </c>
      <c r="C130" s="151" t="s">
        <v>214</v>
      </c>
      <c r="D130" s="152">
        <f t="shared" si="40"/>
        <v>0</v>
      </c>
      <c r="E130" s="153">
        <f t="shared" si="41"/>
        <v>0</v>
      </c>
      <c r="F130" s="153">
        <f t="shared" si="41"/>
        <v>0</v>
      </c>
      <c r="G130" s="153">
        <f t="shared" si="41"/>
        <v>0</v>
      </c>
      <c r="H130" s="154">
        <f t="shared" si="42"/>
        <v>0</v>
      </c>
      <c r="I130" s="155"/>
      <c r="J130" s="156">
        <f t="shared" si="43"/>
        <v>0</v>
      </c>
      <c r="K130" s="157">
        <f t="shared" si="44"/>
        <v>0</v>
      </c>
      <c r="L130" s="158">
        <f t="shared" si="27"/>
        <v>0</v>
      </c>
      <c r="M130" s="155"/>
      <c r="N130" s="159">
        <f t="shared" si="28"/>
        <v>0</v>
      </c>
      <c r="O130" s="155"/>
      <c r="P130" s="160">
        <f t="shared" si="29"/>
        <v>0</v>
      </c>
      <c r="Q130" s="153">
        <f t="shared" si="30"/>
        <v>0</v>
      </c>
      <c r="R130" s="153">
        <f t="shared" si="31"/>
        <v>0</v>
      </c>
      <c r="S130" s="153">
        <f t="shared" si="32"/>
        <v>0</v>
      </c>
      <c r="T130" s="154">
        <f t="shared" si="33"/>
        <v>0</v>
      </c>
      <c r="U130" s="155"/>
      <c r="V130" s="159">
        <f t="shared" si="34"/>
        <v>0</v>
      </c>
      <c r="Y130" s="161">
        <v>121</v>
      </c>
      <c r="Z130" s="162"/>
      <c r="AA130" s="162"/>
      <c r="AB130" s="162"/>
      <c r="AC130" s="162"/>
      <c r="AD130" s="162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4"/>
      <c r="AR130" s="161">
        <v>121</v>
      </c>
      <c r="AS130" s="162">
        <v>0</v>
      </c>
      <c r="AT130" s="163">
        <v>0</v>
      </c>
      <c r="AU130" s="163">
        <v>0</v>
      </c>
      <c r="AV130" s="163">
        <v>0</v>
      </c>
      <c r="AW130" s="164">
        <v>0</v>
      </c>
      <c r="BA130" s="161">
        <v>121</v>
      </c>
      <c r="BB130" s="150">
        <v>121</v>
      </c>
      <c r="BC130" s="151" t="s">
        <v>214</v>
      </c>
      <c r="BD130" s="165">
        <f t="shared" si="45"/>
        <v>0</v>
      </c>
      <c r="BE130" s="166">
        <v>0</v>
      </c>
      <c r="BF130" s="155">
        <f t="shared" si="46"/>
        <v>0</v>
      </c>
      <c r="BG130" s="155">
        <v>0</v>
      </c>
      <c r="BH130" s="155">
        <v>0</v>
      </c>
      <c r="BI130" s="155"/>
      <c r="BJ130" s="155"/>
      <c r="BK130" s="155"/>
      <c r="BL130" s="155">
        <f t="shared" si="47"/>
        <v>0</v>
      </c>
      <c r="BM130" s="166">
        <f t="shared" si="48"/>
        <v>0</v>
      </c>
      <c r="BN130" s="168">
        <f t="shared" si="49"/>
        <v>0</v>
      </c>
      <c r="BZ130" s="155"/>
      <c r="CA130" s="161">
        <v>121</v>
      </c>
      <c r="CB130" s="151" t="s">
        <v>214</v>
      </c>
      <c r="CC130" s="153"/>
      <c r="CD130" s="153"/>
      <c r="CE130" s="153"/>
      <c r="CF130" s="153"/>
      <c r="CG130" s="169">
        <f t="shared" si="50"/>
        <v>0</v>
      </c>
      <c r="CH130" s="153"/>
      <c r="CI130" s="153"/>
      <c r="CJ130" s="153"/>
      <c r="CK130" s="169">
        <f t="shared" si="51"/>
        <v>0</v>
      </c>
      <c r="CL130" s="170">
        <f t="shared" si="35"/>
        <v>0</v>
      </c>
      <c r="CM130" s="155"/>
      <c r="CN130" s="170">
        <f t="shared" si="36"/>
        <v>0</v>
      </c>
      <c r="CO130" s="155"/>
      <c r="CP130" s="160">
        <f t="shared" si="37"/>
        <v>0</v>
      </c>
      <c r="CQ130" s="153">
        <f t="shared" si="38"/>
        <v>0</v>
      </c>
      <c r="CR130" s="153">
        <f t="shared" si="52"/>
        <v>0</v>
      </c>
      <c r="CS130" s="169"/>
      <c r="CT130" s="170">
        <f t="shared" si="53"/>
        <v>0</v>
      </c>
      <c r="CU130" s="155"/>
      <c r="CV130" s="171"/>
      <c r="CW130" s="172"/>
      <c r="CX130" s="172"/>
      <c r="CY130" s="172"/>
      <c r="CZ130" s="169"/>
      <c r="DA130" s="173"/>
      <c r="DB130" s="174"/>
      <c r="DC130" s="174">
        <f t="shared" si="39"/>
        <v>-121</v>
      </c>
      <c r="DD130" s="173"/>
      <c r="DE130" s="173"/>
      <c r="DF130" s="173"/>
      <c r="DG130" s="173"/>
      <c r="DH130" s="175"/>
      <c r="DI130" s="173"/>
      <c r="DJ130" s="173"/>
      <c r="DK130" s="173"/>
      <c r="DL130" s="173"/>
      <c r="DM130" s="173"/>
    </row>
    <row r="131" spans="1:117" s="39" customFormat="1" ht="12" x14ac:dyDescent="0.2">
      <c r="A131" s="149">
        <v>122</v>
      </c>
      <c r="B131" s="150">
        <v>122</v>
      </c>
      <c r="C131" s="151" t="s">
        <v>215</v>
      </c>
      <c r="D131" s="152">
        <f t="shared" si="40"/>
        <v>33.291708291708289</v>
      </c>
      <c r="E131" s="153">
        <f t="shared" si="41"/>
        <v>515021</v>
      </c>
      <c r="F131" s="153">
        <f t="shared" si="41"/>
        <v>0</v>
      </c>
      <c r="G131" s="153">
        <f t="shared" si="41"/>
        <v>31213</v>
      </c>
      <c r="H131" s="154">
        <f t="shared" si="42"/>
        <v>546234</v>
      </c>
      <c r="I131" s="155"/>
      <c r="J131" s="156">
        <f t="shared" si="43"/>
        <v>31213</v>
      </c>
      <c r="K131" s="157">
        <f t="shared" si="44"/>
        <v>93637.792909240379</v>
      </c>
      <c r="L131" s="158">
        <f t="shared" si="27"/>
        <v>124850.79290924038</v>
      </c>
      <c r="M131" s="155"/>
      <c r="N131" s="159">
        <f t="shared" si="28"/>
        <v>421383.20709075965</v>
      </c>
      <c r="O131" s="155"/>
      <c r="P131" s="160">
        <f t="shared" si="29"/>
        <v>31213</v>
      </c>
      <c r="Q131" s="153">
        <f t="shared" si="30"/>
        <v>0</v>
      </c>
      <c r="R131" s="153">
        <f t="shared" si="31"/>
        <v>0</v>
      </c>
      <c r="S131" s="153">
        <f t="shared" si="32"/>
        <v>93637.792909240379</v>
      </c>
      <c r="T131" s="154">
        <f t="shared" si="33"/>
        <v>124850.79290924038</v>
      </c>
      <c r="U131" s="155"/>
      <c r="V131" s="159">
        <f t="shared" si="34"/>
        <v>173227.4</v>
      </c>
      <c r="Y131" s="161">
        <v>122</v>
      </c>
      <c r="Z131" s="162">
        <v>33.291708291708289</v>
      </c>
      <c r="AA131" s="162">
        <v>0</v>
      </c>
      <c r="AB131" s="162"/>
      <c r="AC131" s="162"/>
      <c r="AD131" s="162">
        <v>0</v>
      </c>
      <c r="AE131" s="163">
        <v>515021</v>
      </c>
      <c r="AF131" s="163">
        <v>0</v>
      </c>
      <c r="AG131" s="163">
        <v>0</v>
      </c>
      <c r="AH131" s="163">
        <v>515021</v>
      </c>
      <c r="AI131" s="163">
        <v>0</v>
      </c>
      <c r="AJ131" s="163">
        <v>31213</v>
      </c>
      <c r="AK131" s="163">
        <v>546234</v>
      </c>
      <c r="AL131" s="163">
        <v>0</v>
      </c>
      <c r="AM131" s="163">
        <v>0</v>
      </c>
      <c r="AN131" s="163">
        <v>0</v>
      </c>
      <c r="AO131" s="163">
        <v>0</v>
      </c>
      <c r="AP131" s="164">
        <v>546234</v>
      </c>
      <c r="AR131" s="161">
        <v>122</v>
      </c>
      <c r="AS131" s="162">
        <v>0</v>
      </c>
      <c r="AT131" s="163">
        <v>0</v>
      </c>
      <c r="AU131" s="163">
        <v>0</v>
      </c>
      <c r="AV131" s="163">
        <v>0</v>
      </c>
      <c r="AW131" s="164">
        <v>0</v>
      </c>
      <c r="BA131" s="161">
        <v>122</v>
      </c>
      <c r="BB131" s="150">
        <v>122</v>
      </c>
      <c r="BC131" s="151" t="s">
        <v>215</v>
      </c>
      <c r="BD131" s="165">
        <f t="shared" si="45"/>
        <v>515021</v>
      </c>
      <c r="BE131" s="166">
        <v>436015</v>
      </c>
      <c r="BF131" s="155">
        <f t="shared" si="46"/>
        <v>79006</v>
      </c>
      <c r="BG131" s="155">
        <v>63008.399999999994</v>
      </c>
      <c r="BH131" s="155">
        <v>0</v>
      </c>
      <c r="BI131" s="155"/>
      <c r="BJ131" s="155"/>
      <c r="BK131" s="155"/>
      <c r="BL131" s="155">
        <f t="shared" si="47"/>
        <v>0</v>
      </c>
      <c r="BM131" s="166">
        <f t="shared" si="48"/>
        <v>142014.39999999999</v>
      </c>
      <c r="BN131" s="168">
        <f t="shared" si="49"/>
        <v>93637.792909240379</v>
      </c>
      <c r="BZ131" s="155"/>
      <c r="CA131" s="161">
        <v>122</v>
      </c>
      <c r="CB131" s="151" t="s">
        <v>215</v>
      </c>
      <c r="CC131" s="153"/>
      <c r="CD131" s="153"/>
      <c r="CE131" s="153"/>
      <c r="CF131" s="153"/>
      <c r="CG131" s="169">
        <f t="shared" si="50"/>
        <v>0</v>
      </c>
      <c r="CH131" s="153"/>
      <c r="CI131" s="153"/>
      <c r="CJ131" s="153"/>
      <c r="CK131" s="169">
        <f t="shared" si="51"/>
        <v>0</v>
      </c>
      <c r="CL131" s="170">
        <f t="shared" si="35"/>
        <v>0</v>
      </c>
      <c r="CM131" s="155"/>
      <c r="CN131" s="170">
        <f t="shared" si="36"/>
        <v>0</v>
      </c>
      <c r="CO131" s="155"/>
      <c r="CP131" s="160">
        <f t="shared" si="37"/>
        <v>79006</v>
      </c>
      <c r="CQ131" s="153">
        <f t="shared" si="38"/>
        <v>79006</v>
      </c>
      <c r="CR131" s="153">
        <f t="shared" si="52"/>
        <v>0</v>
      </c>
      <c r="CS131" s="169"/>
      <c r="CT131" s="170">
        <f t="shared" si="53"/>
        <v>0</v>
      </c>
      <c r="CU131" s="155"/>
      <c r="CV131" s="171"/>
      <c r="CW131" s="172"/>
      <c r="CX131" s="172"/>
      <c r="CY131" s="172"/>
      <c r="CZ131" s="169"/>
      <c r="DA131" s="173"/>
      <c r="DB131" s="174"/>
      <c r="DC131" s="174">
        <f t="shared" si="39"/>
        <v>-122</v>
      </c>
      <c r="DD131" s="173"/>
      <c r="DE131" s="173"/>
      <c r="DF131" s="173"/>
      <c r="DG131" s="173"/>
      <c r="DH131" s="175"/>
      <c r="DI131" s="173"/>
      <c r="DJ131" s="173"/>
      <c r="DK131" s="173"/>
      <c r="DL131" s="173"/>
      <c r="DM131" s="173"/>
    </row>
    <row r="132" spans="1:117" s="39" customFormat="1" ht="12" x14ac:dyDescent="0.2">
      <c r="A132" s="149">
        <v>123</v>
      </c>
      <c r="B132" s="150">
        <v>123</v>
      </c>
      <c r="C132" s="151" t="s">
        <v>216</v>
      </c>
      <c r="D132" s="152">
        <f t="shared" si="40"/>
        <v>0</v>
      </c>
      <c r="E132" s="153">
        <f t="shared" si="41"/>
        <v>0</v>
      </c>
      <c r="F132" s="153">
        <f t="shared" si="41"/>
        <v>0</v>
      </c>
      <c r="G132" s="153">
        <f t="shared" si="41"/>
        <v>0</v>
      </c>
      <c r="H132" s="154">
        <f t="shared" si="42"/>
        <v>0</v>
      </c>
      <c r="I132" s="155"/>
      <c r="J132" s="156">
        <f t="shared" si="43"/>
        <v>0</v>
      </c>
      <c r="K132" s="157">
        <f t="shared" si="44"/>
        <v>0</v>
      </c>
      <c r="L132" s="158">
        <f t="shared" si="27"/>
        <v>0</v>
      </c>
      <c r="M132" s="155"/>
      <c r="N132" s="159">
        <f t="shared" si="28"/>
        <v>0</v>
      </c>
      <c r="O132" s="155"/>
      <c r="P132" s="160">
        <f t="shared" si="29"/>
        <v>0</v>
      </c>
      <c r="Q132" s="153">
        <f t="shared" si="30"/>
        <v>0</v>
      </c>
      <c r="R132" s="153">
        <f t="shared" si="31"/>
        <v>0</v>
      </c>
      <c r="S132" s="153">
        <f t="shared" si="32"/>
        <v>0</v>
      </c>
      <c r="T132" s="154">
        <f t="shared" si="33"/>
        <v>0</v>
      </c>
      <c r="U132" s="155"/>
      <c r="V132" s="159">
        <f t="shared" si="34"/>
        <v>0</v>
      </c>
      <c r="Y132" s="161">
        <v>123</v>
      </c>
      <c r="Z132" s="162"/>
      <c r="AA132" s="162"/>
      <c r="AB132" s="162"/>
      <c r="AC132" s="162"/>
      <c r="AD132" s="162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4"/>
      <c r="AR132" s="161">
        <v>123</v>
      </c>
      <c r="AS132" s="162">
        <v>0</v>
      </c>
      <c r="AT132" s="163">
        <v>0</v>
      </c>
      <c r="AU132" s="163">
        <v>0</v>
      </c>
      <c r="AV132" s="163">
        <v>0</v>
      </c>
      <c r="AW132" s="164">
        <v>0</v>
      </c>
      <c r="BA132" s="161">
        <v>123</v>
      </c>
      <c r="BB132" s="150">
        <v>123</v>
      </c>
      <c r="BC132" s="151" t="s">
        <v>216</v>
      </c>
      <c r="BD132" s="165">
        <f t="shared" si="45"/>
        <v>0</v>
      </c>
      <c r="BE132" s="166">
        <v>0</v>
      </c>
      <c r="BF132" s="155">
        <f t="shared" si="46"/>
        <v>0</v>
      </c>
      <c r="BG132" s="155">
        <v>0</v>
      </c>
      <c r="BH132" s="155">
        <v>0</v>
      </c>
      <c r="BI132" s="155"/>
      <c r="BJ132" s="155"/>
      <c r="BK132" s="155"/>
      <c r="BL132" s="155">
        <f t="shared" si="47"/>
        <v>0</v>
      </c>
      <c r="BM132" s="166">
        <f t="shared" si="48"/>
        <v>0</v>
      </c>
      <c r="BN132" s="168">
        <f t="shared" si="49"/>
        <v>0</v>
      </c>
      <c r="BZ132" s="155"/>
      <c r="CA132" s="161">
        <v>123</v>
      </c>
      <c r="CB132" s="151" t="s">
        <v>216</v>
      </c>
      <c r="CC132" s="153"/>
      <c r="CD132" s="153"/>
      <c r="CE132" s="153"/>
      <c r="CF132" s="153"/>
      <c r="CG132" s="169">
        <f t="shared" si="50"/>
        <v>0</v>
      </c>
      <c r="CH132" s="153"/>
      <c r="CI132" s="153"/>
      <c r="CJ132" s="153"/>
      <c r="CK132" s="169">
        <f t="shared" si="51"/>
        <v>0</v>
      </c>
      <c r="CL132" s="170">
        <f t="shared" si="35"/>
        <v>0</v>
      </c>
      <c r="CM132" s="155"/>
      <c r="CN132" s="170">
        <f t="shared" si="36"/>
        <v>0</v>
      </c>
      <c r="CO132" s="155"/>
      <c r="CP132" s="160">
        <f t="shared" si="37"/>
        <v>0</v>
      </c>
      <c r="CQ132" s="153">
        <f t="shared" si="38"/>
        <v>0</v>
      </c>
      <c r="CR132" s="153">
        <f t="shared" si="52"/>
        <v>0</v>
      </c>
      <c r="CS132" s="169"/>
      <c r="CT132" s="170">
        <f t="shared" si="53"/>
        <v>0</v>
      </c>
      <c r="CU132" s="155"/>
      <c r="CV132" s="171"/>
      <c r="CW132" s="172"/>
      <c r="CX132" s="172"/>
      <c r="CY132" s="172"/>
      <c r="CZ132" s="169"/>
      <c r="DA132" s="173"/>
      <c r="DB132" s="174"/>
      <c r="DC132" s="174">
        <f t="shared" si="39"/>
        <v>-123</v>
      </c>
      <c r="DD132" s="173"/>
      <c r="DE132" s="173"/>
      <c r="DF132" s="173"/>
      <c r="DG132" s="173"/>
      <c r="DH132" s="175"/>
      <c r="DI132" s="173"/>
      <c r="DJ132" s="173"/>
      <c r="DK132" s="173"/>
      <c r="DL132" s="173"/>
      <c r="DM132" s="173"/>
    </row>
    <row r="133" spans="1:117" s="39" customFormat="1" ht="12" x14ac:dyDescent="0.2">
      <c r="A133" s="149">
        <v>124</v>
      </c>
      <c r="B133" s="150">
        <v>124</v>
      </c>
      <c r="C133" s="151" t="s">
        <v>217</v>
      </c>
      <c r="D133" s="152">
        <f t="shared" si="40"/>
        <v>0</v>
      </c>
      <c r="E133" s="153">
        <f t="shared" si="41"/>
        <v>0</v>
      </c>
      <c r="F133" s="153">
        <f t="shared" si="41"/>
        <v>0</v>
      </c>
      <c r="G133" s="153">
        <f t="shared" si="41"/>
        <v>0</v>
      </c>
      <c r="H133" s="154">
        <f t="shared" si="42"/>
        <v>0</v>
      </c>
      <c r="I133" s="155"/>
      <c r="J133" s="156">
        <f t="shared" si="43"/>
        <v>0</v>
      </c>
      <c r="K133" s="157">
        <f t="shared" si="44"/>
        <v>0</v>
      </c>
      <c r="L133" s="158">
        <f t="shared" si="27"/>
        <v>0</v>
      </c>
      <c r="M133" s="155"/>
      <c r="N133" s="159">
        <f t="shared" si="28"/>
        <v>0</v>
      </c>
      <c r="O133" s="155"/>
      <c r="P133" s="160">
        <f t="shared" si="29"/>
        <v>0</v>
      </c>
      <c r="Q133" s="153">
        <f t="shared" si="30"/>
        <v>0</v>
      </c>
      <c r="R133" s="153">
        <f t="shared" si="31"/>
        <v>0</v>
      </c>
      <c r="S133" s="153">
        <f t="shared" si="32"/>
        <v>0</v>
      </c>
      <c r="T133" s="154">
        <f t="shared" si="33"/>
        <v>0</v>
      </c>
      <c r="U133" s="155"/>
      <c r="V133" s="159">
        <f t="shared" si="34"/>
        <v>0</v>
      </c>
      <c r="Y133" s="161">
        <v>124</v>
      </c>
      <c r="Z133" s="162"/>
      <c r="AA133" s="162"/>
      <c r="AB133" s="162"/>
      <c r="AC133" s="162"/>
      <c r="AD133" s="162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4"/>
      <c r="AR133" s="161">
        <v>124</v>
      </c>
      <c r="AS133" s="162">
        <v>0</v>
      </c>
      <c r="AT133" s="163">
        <v>0</v>
      </c>
      <c r="AU133" s="163">
        <v>0</v>
      </c>
      <c r="AV133" s="163">
        <v>0</v>
      </c>
      <c r="AW133" s="164">
        <v>0</v>
      </c>
      <c r="BA133" s="161">
        <v>124</v>
      </c>
      <c r="BB133" s="150">
        <v>124</v>
      </c>
      <c r="BC133" s="151" t="s">
        <v>217</v>
      </c>
      <c r="BD133" s="165">
        <f t="shared" si="45"/>
        <v>0</v>
      </c>
      <c r="BE133" s="166">
        <v>0</v>
      </c>
      <c r="BF133" s="155">
        <f t="shared" si="46"/>
        <v>0</v>
      </c>
      <c r="BG133" s="155">
        <v>0</v>
      </c>
      <c r="BH133" s="155">
        <v>0</v>
      </c>
      <c r="BI133" s="155"/>
      <c r="BJ133" s="155"/>
      <c r="BK133" s="155"/>
      <c r="BL133" s="155">
        <f t="shared" si="47"/>
        <v>0</v>
      </c>
      <c r="BM133" s="166">
        <f t="shared" si="48"/>
        <v>0</v>
      </c>
      <c r="BN133" s="168">
        <f t="shared" si="49"/>
        <v>0</v>
      </c>
      <c r="BZ133" s="155"/>
      <c r="CA133" s="161">
        <v>124</v>
      </c>
      <c r="CB133" s="151" t="s">
        <v>217</v>
      </c>
      <c r="CC133" s="153"/>
      <c r="CD133" s="153"/>
      <c r="CE133" s="153"/>
      <c r="CF133" s="153"/>
      <c r="CG133" s="169">
        <f t="shared" si="50"/>
        <v>0</v>
      </c>
      <c r="CH133" s="153"/>
      <c r="CI133" s="153"/>
      <c r="CJ133" s="153"/>
      <c r="CK133" s="169">
        <f t="shared" si="51"/>
        <v>0</v>
      </c>
      <c r="CL133" s="170">
        <f t="shared" si="35"/>
        <v>0</v>
      </c>
      <c r="CM133" s="155"/>
      <c r="CN133" s="170">
        <f t="shared" si="36"/>
        <v>0</v>
      </c>
      <c r="CO133" s="155"/>
      <c r="CP133" s="160">
        <f t="shared" si="37"/>
        <v>0</v>
      </c>
      <c r="CQ133" s="153">
        <f t="shared" si="38"/>
        <v>0</v>
      </c>
      <c r="CR133" s="153">
        <f t="shared" si="52"/>
        <v>0</v>
      </c>
      <c r="CS133" s="169"/>
      <c r="CT133" s="170">
        <f t="shared" si="53"/>
        <v>0</v>
      </c>
      <c r="CU133" s="155"/>
      <c r="CV133" s="171"/>
      <c r="CW133" s="172"/>
      <c r="CX133" s="172"/>
      <c r="CY133" s="172"/>
      <c r="CZ133" s="169"/>
      <c r="DA133" s="173"/>
      <c r="DB133" s="174"/>
      <c r="DC133" s="174">
        <f t="shared" si="39"/>
        <v>-124</v>
      </c>
      <c r="DD133" s="173"/>
      <c r="DE133" s="173"/>
      <c r="DF133" s="173"/>
      <c r="DG133" s="173"/>
      <c r="DH133" s="175"/>
      <c r="DI133" s="173"/>
      <c r="DJ133" s="173"/>
      <c r="DK133" s="173"/>
      <c r="DL133" s="173"/>
      <c r="DM133" s="173"/>
    </row>
    <row r="134" spans="1:117" s="39" customFormat="1" ht="12" x14ac:dyDescent="0.2">
      <c r="A134" s="149">
        <v>125</v>
      </c>
      <c r="B134" s="150">
        <v>125</v>
      </c>
      <c r="C134" s="151" t="s">
        <v>218</v>
      </c>
      <c r="D134" s="152">
        <f t="shared" si="40"/>
        <v>22.166246851385392</v>
      </c>
      <c r="E134" s="153">
        <f t="shared" si="41"/>
        <v>360534</v>
      </c>
      <c r="F134" s="153">
        <f t="shared" si="41"/>
        <v>0</v>
      </c>
      <c r="G134" s="153">
        <f t="shared" si="41"/>
        <v>20784</v>
      </c>
      <c r="H134" s="154">
        <f t="shared" si="42"/>
        <v>381318</v>
      </c>
      <c r="I134" s="155"/>
      <c r="J134" s="156">
        <f t="shared" si="43"/>
        <v>20784</v>
      </c>
      <c r="K134" s="157">
        <f t="shared" si="44"/>
        <v>27691.21636360617</v>
      </c>
      <c r="L134" s="158">
        <f t="shared" si="27"/>
        <v>48475.216363606174</v>
      </c>
      <c r="M134" s="155"/>
      <c r="N134" s="159">
        <f t="shared" si="28"/>
        <v>332842.78363639384</v>
      </c>
      <c r="O134" s="155"/>
      <c r="P134" s="160">
        <f t="shared" si="29"/>
        <v>20784</v>
      </c>
      <c r="Q134" s="153">
        <f t="shared" si="30"/>
        <v>0</v>
      </c>
      <c r="R134" s="153">
        <f t="shared" si="31"/>
        <v>0</v>
      </c>
      <c r="S134" s="153">
        <f t="shared" si="32"/>
        <v>27691.21636360617</v>
      </c>
      <c r="T134" s="154">
        <f t="shared" si="33"/>
        <v>48475.216363606174</v>
      </c>
      <c r="U134" s="155"/>
      <c r="V134" s="159">
        <f t="shared" si="34"/>
        <v>100903.4</v>
      </c>
      <c r="Y134" s="161">
        <v>125</v>
      </c>
      <c r="Z134" s="162">
        <v>22.166246851385392</v>
      </c>
      <c r="AA134" s="162">
        <v>0</v>
      </c>
      <c r="AB134" s="162"/>
      <c r="AC134" s="162"/>
      <c r="AD134" s="162">
        <v>0</v>
      </c>
      <c r="AE134" s="163">
        <v>360534</v>
      </c>
      <c r="AF134" s="163">
        <v>0</v>
      </c>
      <c r="AG134" s="163">
        <v>0</v>
      </c>
      <c r="AH134" s="163">
        <v>360534</v>
      </c>
      <c r="AI134" s="163">
        <v>0</v>
      </c>
      <c r="AJ134" s="163">
        <v>20784</v>
      </c>
      <c r="AK134" s="163">
        <v>381318</v>
      </c>
      <c r="AL134" s="163">
        <v>0</v>
      </c>
      <c r="AM134" s="163">
        <v>0</v>
      </c>
      <c r="AN134" s="163">
        <v>0</v>
      </c>
      <c r="AO134" s="163">
        <v>0</v>
      </c>
      <c r="AP134" s="164">
        <v>381318</v>
      </c>
      <c r="AR134" s="161">
        <v>125</v>
      </c>
      <c r="AS134" s="162">
        <v>0</v>
      </c>
      <c r="AT134" s="163">
        <v>0</v>
      </c>
      <c r="AU134" s="163">
        <v>0</v>
      </c>
      <c r="AV134" s="163">
        <v>0</v>
      </c>
      <c r="AW134" s="164">
        <v>0</v>
      </c>
      <c r="BA134" s="161">
        <v>125</v>
      </c>
      <c r="BB134" s="150">
        <v>125</v>
      </c>
      <c r="BC134" s="151" t="s">
        <v>218</v>
      </c>
      <c r="BD134" s="165">
        <f t="shared" si="45"/>
        <v>360534</v>
      </c>
      <c r="BE134" s="166">
        <v>348700</v>
      </c>
      <c r="BF134" s="155">
        <f t="shared" si="46"/>
        <v>11834</v>
      </c>
      <c r="BG134" s="155">
        <v>68285.399999999994</v>
      </c>
      <c r="BH134" s="155">
        <v>0</v>
      </c>
      <c r="BI134" s="155"/>
      <c r="BJ134" s="155"/>
      <c r="BK134" s="155"/>
      <c r="BL134" s="155">
        <f t="shared" si="47"/>
        <v>0</v>
      </c>
      <c r="BM134" s="166">
        <f t="shared" si="48"/>
        <v>80119.399999999994</v>
      </c>
      <c r="BN134" s="168">
        <f t="shared" si="49"/>
        <v>27691.21636360617</v>
      </c>
      <c r="BZ134" s="155"/>
      <c r="CA134" s="161">
        <v>125</v>
      </c>
      <c r="CB134" s="151" t="s">
        <v>218</v>
      </c>
      <c r="CC134" s="153"/>
      <c r="CD134" s="153"/>
      <c r="CE134" s="153"/>
      <c r="CF134" s="153"/>
      <c r="CG134" s="169">
        <f t="shared" si="50"/>
        <v>0</v>
      </c>
      <c r="CH134" s="153"/>
      <c r="CI134" s="153"/>
      <c r="CJ134" s="153"/>
      <c r="CK134" s="169">
        <f t="shared" si="51"/>
        <v>0</v>
      </c>
      <c r="CL134" s="170">
        <f t="shared" si="35"/>
        <v>0</v>
      </c>
      <c r="CM134" s="155"/>
      <c r="CN134" s="170">
        <f t="shared" si="36"/>
        <v>0</v>
      </c>
      <c r="CO134" s="155"/>
      <c r="CP134" s="160">
        <f t="shared" si="37"/>
        <v>11834</v>
      </c>
      <c r="CQ134" s="153">
        <f t="shared" si="38"/>
        <v>11834</v>
      </c>
      <c r="CR134" s="153">
        <f t="shared" si="52"/>
        <v>0</v>
      </c>
      <c r="CS134" s="169"/>
      <c r="CT134" s="170">
        <f t="shared" si="53"/>
        <v>0</v>
      </c>
      <c r="CU134" s="155"/>
      <c r="CV134" s="171"/>
      <c r="CW134" s="172"/>
      <c r="CX134" s="172"/>
      <c r="CY134" s="172"/>
      <c r="CZ134" s="169"/>
      <c r="DA134" s="173"/>
      <c r="DB134" s="174"/>
      <c r="DC134" s="174">
        <f t="shared" si="39"/>
        <v>-125</v>
      </c>
      <c r="DD134" s="173"/>
      <c r="DE134" s="173"/>
      <c r="DF134" s="173"/>
      <c r="DG134" s="173"/>
      <c r="DH134" s="175"/>
      <c r="DI134" s="173"/>
      <c r="DJ134" s="173"/>
      <c r="DK134" s="173"/>
      <c r="DL134" s="173"/>
      <c r="DM134" s="173"/>
    </row>
    <row r="135" spans="1:117" s="39" customFormat="1" ht="12" x14ac:dyDescent="0.2">
      <c r="A135" s="149">
        <v>126</v>
      </c>
      <c r="B135" s="150">
        <v>126</v>
      </c>
      <c r="C135" s="151" t="s">
        <v>219</v>
      </c>
      <c r="D135" s="152">
        <f t="shared" si="40"/>
        <v>0</v>
      </c>
      <c r="E135" s="153">
        <f t="shared" si="41"/>
        <v>0</v>
      </c>
      <c r="F135" s="153">
        <f t="shared" si="41"/>
        <v>0</v>
      </c>
      <c r="G135" s="153">
        <f t="shared" si="41"/>
        <v>0</v>
      </c>
      <c r="H135" s="154">
        <f t="shared" si="42"/>
        <v>0</v>
      </c>
      <c r="I135" s="155"/>
      <c r="J135" s="156">
        <f t="shared" si="43"/>
        <v>0</v>
      </c>
      <c r="K135" s="157">
        <f t="shared" si="44"/>
        <v>0</v>
      </c>
      <c r="L135" s="158">
        <f t="shared" si="27"/>
        <v>0</v>
      </c>
      <c r="M135" s="155"/>
      <c r="N135" s="159">
        <f t="shared" si="28"/>
        <v>0</v>
      </c>
      <c r="O135" s="155"/>
      <c r="P135" s="160">
        <f t="shared" si="29"/>
        <v>0</v>
      </c>
      <c r="Q135" s="153">
        <f t="shared" si="30"/>
        <v>0</v>
      </c>
      <c r="R135" s="153">
        <f t="shared" si="31"/>
        <v>0</v>
      </c>
      <c r="S135" s="153">
        <f t="shared" si="32"/>
        <v>0</v>
      </c>
      <c r="T135" s="154">
        <f t="shared" si="33"/>
        <v>0</v>
      </c>
      <c r="U135" s="155"/>
      <c r="V135" s="159">
        <f t="shared" si="34"/>
        <v>0</v>
      </c>
      <c r="Y135" s="161">
        <v>126</v>
      </c>
      <c r="Z135" s="162"/>
      <c r="AA135" s="162"/>
      <c r="AB135" s="162"/>
      <c r="AC135" s="162"/>
      <c r="AD135" s="162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4"/>
      <c r="AR135" s="161">
        <v>126</v>
      </c>
      <c r="AS135" s="162">
        <v>0</v>
      </c>
      <c r="AT135" s="163">
        <v>0</v>
      </c>
      <c r="AU135" s="163">
        <v>0</v>
      </c>
      <c r="AV135" s="163">
        <v>0</v>
      </c>
      <c r="AW135" s="164">
        <v>0</v>
      </c>
      <c r="BA135" s="161">
        <v>126</v>
      </c>
      <c r="BB135" s="150">
        <v>126</v>
      </c>
      <c r="BC135" s="151" t="s">
        <v>219</v>
      </c>
      <c r="BD135" s="165">
        <f t="shared" si="45"/>
        <v>0</v>
      </c>
      <c r="BE135" s="166">
        <v>0</v>
      </c>
      <c r="BF135" s="155">
        <f t="shared" si="46"/>
        <v>0</v>
      </c>
      <c r="BG135" s="155">
        <v>0</v>
      </c>
      <c r="BH135" s="155">
        <v>0</v>
      </c>
      <c r="BI135" s="155"/>
      <c r="BJ135" s="155"/>
      <c r="BK135" s="155"/>
      <c r="BL135" s="155">
        <f t="shared" si="47"/>
        <v>0</v>
      </c>
      <c r="BM135" s="166">
        <f t="shared" si="48"/>
        <v>0</v>
      </c>
      <c r="BN135" s="168">
        <f t="shared" si="49"/>
        <v>0</v>
      </c>
      <c r="BZ135" s="155"/>
      <c r="CA135" s="161">
        <v>126</v>
      </c>
      <c r="CB135" s="151" t="s">
        <v>219</v>
      </c>
      <c r="CC135" s="153"/>
      <c r="CD135" s="153"/>
      <c r="CE135" s="153"/>
      <c r="CF135" s="153"/>
      <c r="CG135" s="169">
        <f t="shared" si="50"/>
        <v>0</v>
      </c>
      <c r="CH135" s="153"/>
      <c r="CI135" s="153"/>
      <c r="CJ135" s="153"/>
      <c r="CK135" s="169">
        <f t="shared" si="51"/>
        <v>0</v>
      </c>
      <c r="CL135" s="170">
        <f t="shared" si="35"/>
        <v>0</v>
      </c>
      <c r="CM135" s="155"/>
      <c r="CN135" s="170">
        <f t="shared" si="36"/>
        <v>0</v>
      </c>
      <c r="CO135" s="155"/>
      <c r="CP135" s="160">
        <f t="shared" si="37"/>
        <v>0</v>
      </c>
      <c r="CQ135" s="153">
        <f t="shared" si="38"/>
        <v>0</v>
      </c>
      <c r="CR135" s="153">
        <f t="shared" si="52"/>
        <v>0</v>
      </c>
      <c r="CS135" s="169"/>
      <c r="CT135" s="170">
        <f t="shared" si="53"/>
        <v>0</v>
      </c>
      <c r="CU135" s="155"/>
      <c r="CV135" s="171"/>
      <c r="CW135" s="172"/>
      <c r="CX135" s="172"/>
      <c r="CY135" s="172"/>
      <c r="CZ135" s="169"/>
      <c r="DA135" s="173"/>
      <c r="DB135" s="174" t="s">
        <v>148</v>
      </c>
      <c r="DC135" s="174">
        <f t="shared" si="39"/>
        <v>-126</v>
      </c>
      <c r="DD135" s="173"/>
      <c r="DE135" s="173"/>
      <c r="DF135" s="173"/>
      <c r="DG135" s="173"/>
      <c r="DH135" s="175"/>
      <c r="DI135" s="173"/>
      <c r="DJ135" s="173"/>
      <c r="DK135" s="173"/>
      <c r="DL135" s="173"/>
      <c r="DM135" s="173"/>
    </row>
    <row r="136" spans="1:117" s="39" customFormat="1" ht="12" x14ac:dyDescent="0.2">
      <c r="A136" s="149">
        <v>127</v>
      </c>
      <c r="B136" s="150">
        <v>127</v>
      </c>
      <c r="C136" s="151" t="s">
        <v>220</v>
      </c>
      <c r="D136" s="152">
        <f t="shared" si="40"/>
        <v>12.064329935297682</v>
      </c>
      <c r="E136" s="153">
        <f t="shared" si="41"/>
        <v>173697</v>
      </c>
      <c r="F136" s="153">
        <f t="shared" si="41"/>
        <v>0</v>
      </c>
      <c r="G136" s="153">
        <f t="shared" si="41"/>
        <v>11307</v>
      </c>
      <c r="H136" s="154">
        <f t="shared" si="42"/>
        <v>185004</v>
      </c>
      <c r="I136" s="155"/>
      <c r="J136" s="156">
        <f t="shared" si="43"/>
        <v>11307</v>
      </c>
      <c r="K136" s="157">
        <f t="shared" si="44"/>
        <v>17344.167774417274</v>
      </c>
      <c r="L136" s="158">
        <f t="shared" si="27"/>
        <v>28651.167774417274</v>
      </c>
      <c r="M136" s="155"/>
      <c r="N136" s="159">
        <f t="shared" si="28"/>
        <v>156352.83222558274</v>
      </c>
      <c r="O136" s="155"/>
      <c r="P136" s="160">
        <f t="shared" si="29"/>
        <v>11307</v>
      </c>
      <c r="Q136" s="153">
        <f t="shared" si="30"/>
        <v>0</v>
      </c>
      <c r="R136" s="153">
        <f t="shared" si="31"/>
        <v>0</v>
      </c>
      <c r="S136" s="153">
        <f t="shared" si="32"/>
        <v>17344.167774417274</v>
      </c>
      <c r="T136" s="154">
        <f t="shared" si="33"/>
        <v>28651.167774417274</v>
      </c>
      <c r="U136" s="155"/>
      <c r="V136" s="159">
        <f t="shared" si="34"/>
        <v>52631.8</v>
      </c>
      <c r="Y136" s="161">
        <v>127</v>
      </c>
      <c r="Z136" s="162">
        <v>12.064329935297682</v>
      </c>
      <c r="AA136" s="162">
        <v>0</v>
      </c>
      <c r="AB136" s="162"/>
      <c r="AC136" s="162"/>
      <c r="AD136" s="162">
        <v>0</v>
      </c>
      <c r="AE136" s="163">
        <v>173697</v>
      </c>
      <c r="AF136" s="163">
        <v>0</v>
      </c>
      <c r="AG136" s="163">
        <v>0</v>
      </c>
      <c r="AH136" s="163">
        <v>173697</v>
      </c>
      <c r="AI136" s="163">
        <v>0</v>
      </c>
      <c r="AJ136" s="163">
        <v>11307</v>
      </c>
      <c r="AK136" s="163">
        <v>185004</v>
      </c>
      <c r="AL136" s="163">
        <v>0</v>
      </c>
      <c r="AM136" s="163">
        <v>0</v>
      </c>
      <c r="AN136" s="163">
        <v>0</v>
      </c>
      <c r="AO136" s="163">
        <v>0</v>
      </c>
      <c r="AP136" s="164">
        <v>185004</v>
      </c>
      <c r="AR136" s="161">
        <v>127</v>
      </c>
      <c r="AS136" s="162">
        <v>0</v>
      </c>
      <c r="AT136" s="163">
        <v>0</v>
      </c>
      <c r="AU136" s="163">
        <v>0</v>
      </c>
      <c r="AV136" s="163">
        <v>0</v>
      </c>
      <c r="AW136" s="164">
        <v>0</v>
      </c>
      <c r="BA136" s="161">
        <v>127</v>
      </c>
      <c r="BB136" s="150">
        <v>127</v>
      </c>
      <c r="BC136" s="151" t="s">
        <v>220</v>
      </c>
      <c r="BD136" s="165">
        <f t="shared" si="45"/>
        <v>173697</v>
      </c>
      <c r="BE136" s="166">
        <v>162557</v>
      </c>
      <c r="BF136" s="155">
        <f t="shared" si="46"/>
        <v>11140</v>
      </c>
      <c r="BG136" s="155">
        <v>26716.799999999999</v>
      </c>
      <c r="BH136" s="155">
        <v>3468</v>
      </c>
      <c r="BI136" s="155"/>
      <c r="BJ136" s="155"/>
      <c r="BK136" s="155"/>
      <c r="BL136" s="155">
        <f t="shared" si="47"/>
        <v>0</v>
      </c>
      <c r="BM136" s="166">
        <f t="shared" si="48"/>
        <v>41324.800000000003</v>
      </c>
      <c r="BN136" s="168">
        <f t="shared" si="49"/>
        <v>17344.167774417274</v>
      </c>
      <c r="BZ136" s="155"/>
      <c r="CA136" s="161">
        <v>127</v>
      </c>
      <c r="CB136" s="151" t="s">
        <v>220</v>
      </c>
      <c r="CC136" s="153"/>
      <c r="CD136" s="153"/>
      <c r="CE136" s="153"/>
      <c r="CF136" s="153"/>
      <c r="CG136" s="169">
        <f t="shared" si="50"/>
        <v>0</v>
      </c>
      <c r="CH136" s="153"/>
      <c r="CI136" s="153"/>
      <c r="CJ136" s="153"/>
      <c r="CK136" s="169">
        <f t="shared" si="51"/>
        <v>0</v>
      </c>
      <c r="CL136" s="170">
        <f t="shared" si="35"/>
        <v>0</v>
      </c>
      <c r="CM136" s="155"/>
      <c r="CN136" s="170">
        <f t="shared" si="36"/>
        <v>0</v>
      </c>
      <c r="CO136" s="155"/>
      <c r="CP136" s="160">
        <f t="shared" si="37"/>
        <v>11140</v>
      </c>
      <c r="CQ136" s="153">
        <f t="shared" si="38"/>
        <v>11140</v>
      </c>
      <c r="CR136" s="153">
        <f t="shared" si="52"/>
        <v>0</v>
      </c>
      <c r="CS136" s="169"/>
      <c r="CT136" s="170">
        <f t="shared" si="53"/>
        <v>0</v>
      </c>
      <c r="CU136" s="155"/>
      <c r="CV136" s="171"/>
      <c r="CW136" s="172"/>
      <c r="CX136" s="172"/>
      <c r="CY136" s="172"/>
      <c r="CZ136" s="169"/>
      <c r="DA136" s="173"/>
      <c r="DB136" s="174"/>
      <c r="DC136" s="174">
        <f t="shared" si="39"/>
        <v>-127</v>
      </c>
      <c r="DD136" s="173"/>
      <c r="DE136" s="173"/>
      <c r="DF136" s="173"/>
      <c r="DG136" s="173"/>
      <c r="DH136" s="175"/>
      <c r="DI136" s="173"/>
      <c r="DJ136" s="173"/>
      <c r="DK136" s="173"/>
      <c r="DL136" s="173"/>
      <c r="DM136" s="173"/>
    </row>
    <row r="137" spans="1:117" s="39" customFormat="1" ht="12" x14ac:dyDescent="0.2">
      <c r="A137" s="149">
        <v>128</v>
      </c>
      <c r="B137" s="150">
        <v>128</v>
      </c>
      <c r="C137" s="151" t="s">
        <v>221</v>
      </c>
      <c r="D137" s="152">
        <f t="shared" si="40"/>
        <v>355.66905655957959</v>
      </c>
      <c r="E137" s="153">
        <f t="shared" si="41"/>
        <v>4252097</v>
      </c>
      <c r="F137" s="153">
        <f t="shared" si="41"/>
        <v>0</v>
      </c>
      <c r="G137" s="153">
        <f t="shared" si="41"/>
        <v>333491</v>
      </c>
      <c r="H137" s="154">
        <f t="shared" si="42"/>
        <v>4585588</v>
      </c>
      <c r="I137" s="155"/>
      <c r="J137" s="156">
        <f t="shared" si="43"/>
        <v>333491</v>
      </c>
      <c r="K137" s="157">
        <f t="shared" si="44"/>
        <v>379925.7075017615</v>
      </c>
      <c r="L137" s="158">
        <f t="shared" si="27"/>
        <v>713416.7075017615</v>
      </c>
      <c r="M137" s="155"/>
      <c r="N137" s="159">
        <f t="shared" si="28"/>
        <v>3872171.2924982384</v>
      </c>
      <c r="O137" s="155"/>
      <c r="P137" s="160">
        <f t="shared" si="29"/>
        <v>333491</v>
      </c>
      <c r="Q137" s="153">
        <f t="shared" si="30"/>
        <v>0</v>
      </c>
      <c r="R137" s="153">
        <f t="shared" si="31"/>
        <v>0</v>
      </c>
      <c r="S137" s="153">
        <f t="shared" si="32"/>
        <v>379925.7075017615</v>
      </c>
      <c r="T137" s="154">
        <f t="shared" si="33"/>
        <v>713416.7075017615</v>
      </c>
      <c r="U137" s="155"/>
      <c r="V137" s="159">
        <f t="shared" si="34"/>
        <v>997272.2</v>
      </c>
      <c r="Y137" s="161">
        <v>128</v>
      </c>
      <c r="Z137" s="162">
        <v>355.66905655957959</v>
      </c>
      <c r="AA137" s="162">
        <v>0</v>
      </c>
      <c r="AB137" s="162"/>
      <c r="AC137" s="162"/>
      <c r="AD137" s="162">
        <v>0</v>
      </c>
      <c r="AE137" s="163">
        <v>4252097</v>
      </c>
      <c r="AF137" s="163">
        <v>0</v>
      </c>
      <c r="AG137" s="163">
        <v>0</v>
      </c>
      <c r="AH137" s="163">
        <v>4252097</v>
      </c>
      <c r="AI137" s="163">
        <v>0</v>
      </c>
      <c r="AJ137" s="163">
        <v>333491</v>
      </c>
      <c r="AK137" s="163">
        <v>4585588</v>
      </c>
      <c r="AL137" s="163">
        <v>0</v>
      </c>
      <c r="AM137" s="163">
        <v>0</v>
      </c>
      <c r="AN137" s="163">
        <v>0</v>
      </c>
      <c r="AO137" s="163">
        <v>0</v>
      </c>
      <c r="AP137" s="164">
        <v>4585588</v>
      </c>
      <c r="AR137" s="161">
        <v>128</v>
      </c>
      <c r="AS137" s="162">
        <v>0</v>
      </c>
      <c r="AT137" s="163">
        <v>0</v>
      </c>
      <c r="AU137" s="163">
        <v>0</v>
      </c>
      <c r="AV137" s="163">
        <v>0</v>
      </c>
      <c r="AW137" s="164">
        <v>0</v>
      </c>
      <c r="BA137" s="161">
        <v>128</v>
      </c>
      <c r="BB137" s="150">
        <v>128</v>
      </c>
      <c r="BC137" s="151" t="s">
        <v>221</v>
      </c>
      <c r="BD137" s="165">
        <f t="shared" si="45"/>
        <v>4252097</v>
      </c>
      <c r="BE137" s="166">
        <v>3919272</v>
      </c>
      <c r="BF137" s="155">
        <f t="shared" si="46"/>
        <v>332825</v>
      </c>
      <c r="BG137" s="155">
        <v>202828.19999999998</v>
      </c>
      <c r="BH137" s="155">
        <v>128128</v>
      </c>
      <c r="BI137" s="155"/>
      <c r="BJ137" s="155"/>
      <c r="BK137" s="155"/>
      <c r="BL137" s="155">
        <f t="shared" si="47"/>
        <v>0</v>
      </c>
      <c r="BM137" s="166">
        <f t="shared" si="48"/>
        <v>663781.19999999995</v>
      </c>
      <c r="BN137" s="168">
        <f t="shared" si="49"/>
        <v>379925.7075017615</v>
      </c>
      <c r="BZ137" s="155"/>
      <c r="CA137" s="161">
        <v>128</v>
      </c>
      <c r="CB137" s="151" t="s">
        <v>221</v>
      </c>
      <c r="CC137" s="153"/>
      <c r="CD137" s="153"/>
      <c r="CE137" s="153"/>
      <c r="CF137" s="153"/>
      <c r="CG137" s="169">
        <f t="shared" si="50"/>
        <v>0</v>
      </c>
      <c r="CH137" s="153"/>
      <c r="CI137" s="153"/>
      <c r="CJ137" s="153"/>
      <c r="CK137" s="169">
        <f t="shared" si="51"/>
        <v>0</v>
      </c>
      <c r="CL137" s="170">
        <f t="shared" si="35"/>
        <v>0</v>
      </c>
      <c r="CM137" s="155"/>
      <c r="CN137" s="170">
        <f t="shared" si="36"/>
        <v>0</v>
      </c>
      <c r="CO137" s="155"/>
      <c r="CP137" s="160">
        <f t="shared" si="37"/>
        <v>332825</v>
      </c>
      <c r="CQ137" s="153">
        <f t="shared" si="38"/>
        <v>332825</v>
      </c>
      <c r="CR137" s="153">
        <f t="shared" si="52"/>
        <v>0</v>
      </c>
      <c r="CS137" s="169"/>
      <c r="CT137" s="170">
        <f t="shared" si="53"/>
        <v>0</v>
      </c>
      <c r="CU137" s="155"/>
      <c r="CV137" s="171"/>
      <c r="CW137" s="172"/>
      <c r="CX137" s="172"/>
      <c r="CY137" s="172"/>
      <c r="CZ137" s="169"/>
      <c r="DA137" s="173"/>
      <c r="DB137" s="174"/>
      <c r="DC137" s="174">
        <f t="shared" si="39"/>
        <v>-128</v>
      </c>
      <c r="DD137" s="173"/>
      <c r="DE137" s="173"/>
      <c r="DF137" s="173"/>
      <c r="DG137" s="173"/>
      <c r="DH137" s="175"/>
      <c r="DI137" s="173"/>
      <c r="DJ137" s="173"/>
      <c r="DK137" s="173"/>
      <c r="DL137" s="173"/>
      <c r="DM137" s="173"/>
    </row>
    <row r="138" spans="1:117" s="39" customFormat="1" ht="12" x14ac:dyDescent="0.2">
      <c r="A138" s="149">
        <v>129</v>
      </c>
      <c r="B138" s="150">
        <v>129</v>
      </c>
      <c r="C138" s="151" t="s">
        <v>222</v>
      </c>
      <c r="D138" s="152">
        <f t="shared" si="40"/>
        <v>0</v>
      </c>
      <c r="E138" s="153">
        <f t="shared" si="41"/>
        <v>0</v>
      </c>
      <c r="F138" s="153">
        <f t="shared" si="41"/>
        <v>0</v>
      </c>
      <c r="G138" s="153">
        <f t="shared" si="41"/>
        <v>0</v>
      </c>
      <c r="H138" s="154">
        <f t="shared" si="42"/>
        <v>0</v>
      </c>
      <c r="I138" s="155"/>
      <c r="J138" s="156">
        <f t="shared" si="43"/>
        <v>0</v>
      </c>
      <c r="K138" s="157">
        <f t="shared" si="44"/>
        <v>0</v>
      </c>
      <c r="L138" s="158">
        <f t="shared" ref="L138:L201" si="54">SUM(J138:K138)</f>
        <v>0</v>
      </c>
      <c r="M138" s="155"/>
      <c r="N138" s="159">
        <f t="shared" ref="N138:N201" si="55">H138-L138</f>
        <v>0</v>
      </c>
      <c r="O138" s="155"/>
      <c r="P138" s="160">
        <f t="shared" ref="P138:P201" si="56">AJ138+AN138+CF138+CJ138</f>
        <v>0</v>
      </c>
      <c r="Q138" s="153">
        <f t="shared" ref="Q138:Q201" si="57">AO138+CK138</f>
        <v>0</v>
      </c>
      <c r="R138" s="153">
        <f t="shared" ref="R138:R201" si="58">AN138+CJ138</f>
        <v>0</v>
      </c>
      <c r="S138" s="153">
        <f t="shared" ref="S138:S201" si="59">K138</f>
        <v>0</v>
      </c>
      <c r="T138" s="154">
        <f t="shared" ref="T138:T201" si="60">SUM(P138:S138)-(R138*2)</f>
        <v>0</v>
      </c>
      <c r="U138" s="155"/>
      <c r="V138" s="159">
        <f t="shared" ref="V138:V201" si="61">AJ138+AO138+BM138+CF138+CK138</f>
        <v>0</v>
      </c>
      <c r="Y138" s="161">
        <v>129</v>
      </c>
      <c r="Z138" s="162"/>
      <c r="AA138" s="162"/>
      <c r="AB138" s="162"/>
      <c r="AC138" s="162"/>
      <c r="AD138" s="162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4"/>
      <c r="AR138" s="161">
        <v>129</v>
      </c>
      <c r="AS138" s="162">
        <v>0</v>
      </c>
      <c r="AT138" s="163">
        <v>0</v>
      </c>
      <c r="AU138" s="163">
        <v>0</v>
      </c>
      <c r="AV138" s="163">
        <v>0</v>
      </c>
      <c r="AW138" s="164">
        <v>0</v>
      </c>
      <c r="BA138" s="161">
        <v>129</v>
      </c>
      <c r="BB138" s="150">
        <v>129</v>
      </c>
      <c r="BC138" s="151" t="s">
        <v>222</v>
      </c>
      <c r="BD138" s="165">
        <f t="shared" si="45"/>
        <v>0</v>
      </c>
      <c r="BE138" s="166">
        <v>0</v>
      </c>
      <c r="BF138" s="155">
        <f t="shared" si="46"/>
        <v>0</v>
      </c>
      <c r="BG138" s="155">
        <v>0</v>
      </c>
      <c r="BH138" s="155">
        <v>0</v>
      </c>
      <c r="BI138" s="155"/>
      <c r="BJ138" s="155"/>
      <c r="BK138" s="155"/>
      <c r="BL138" s="155">
        <f t="shared" si="47"/>
        <v>0</v>
      </c>
      <c r="BM138" s="166">
        <f t="shared" si="48"/>
        <v>0</v>
      </c>
      <c r="BN138" s="168">
        <f t="shared" si="49"/>
        <v>0</v>
      </c>
      <c r="BZ138" s="155"/>
      <c r="CA138" s="161">
        <v>129</v>
      </c>
      <c r="CB138" s="151" t="s">
        <v>222</v>
      </c>
      <c r="CC138" s="153"/>
      <c r="CD138" s="153"/>
      <c r="CE138" s="153"/>
      <c r="CF138" s="153"/>
      <c r="CG138" s="169">
        <f t="shared" si="50"/>
        <v>0</v>
      </c>
      <c r="CH138" s="153"/>
      <c r="CI138" s="153"/>
      <c r="CJ138" s="153"/>
      <c r="CK138" s="169">
        <f t="shared" si="51"/>
        <v>0</v>
      </c>
      <c r="CL138" s="170">
        <f t="shared" ref="CL138:CL201" si="62">CK138+CG138</f>
        <v>0</v>
      </c>
      <c r="CM138" s="155"/>
      <c r="CN138" s="170">
        <f t="shared" ref="CN138:CN201" si="63">CJ138+CF138</f>
        <v>0</v>
      </c>
      <c r="CO138" s="155"/>
      <c r="CP138" s="160">
        <f t="shared" ref="CP138:CP201" si="64">BF138</f>
        <v>0</v>
      </c>
      <c r="CQ138" s="153">
        <f t="shared" ref="CQ138:CQ201" si="65">IF(BE138&lt;0,AH138,IF((AH138-BE138)&gt;0,AH138-BE138,0))</f>
        <v>0</v>
      </c>
      <c r="CR138" s="153">
        <f t="shared" si="52"/>
        <v>0</v>
      </c>
      <c r="CS138" s="169"/>
      <c r="CT138" s="170">
        <f t="shared" si="53"/>
        <v>0</v>
      </c>
      <c r="CU138" s="155"/>
      <c r="CV138" s="171"/>
      <c r="CW138" s="172"/>
      <c r="CX138" s="172"/>
      <c r="CY138" s="172"/>
      <c r="CZ138" s="169"/>
      <c r="DA138" s="173"/>
      <c r="DB138" s="174"/>
      <c r="DC138" s="174">
        <f t="shared" ref="DC138:DC201" si="66">DE138-A138</f>
        <v>-129</v>
      </c>
      <c r="DD138" s="173"/>
      <c r="DE138" s="173"/>
      <c r="DF138" s="173"/>
      <c r="DG138" s="173"/>
      <c r="DH138" s="175"/>
      <c r="DI138" s="173"/>
      <c r="DJ138" s="173"/>
      <c r="DK138" s="173"/>
      <c r="DL138" s="173"/>
      <c r="DM138" s="173"/>
    </row>
    <row r="139" spans="1:117" s="39" customFormat="1" ht="12" x14ac:dyDescent="0.2">
      <c r="A139" s="149">
        <v>130</v>
      </c>
      <c r="B139" s="150">
        <v>130</v>
      </c>
      <c r="C139" s="151" t="s">
        <v>223</v>
      </c>
      <c r="D139" s="152">
        <f t="shared" ref="D139:D202" si="67">Z139</f>
        <v>0</v>
      </c>
      <c r="E139" s="153">
        <f t="shared" ref="E139:G202" si="68">AH139+CD139</f>
        <v>0</v>
      </c>
      <c r="F139" s="153">
        <f t="shared" si="68"/>
        <v>0</v>
      </c>
      <c r="G139" s="153">
        <f t="shared" si="68"/>
        <v>0</v>
      </c>
      <c r="H139" s="154">
        <f t="shared" ref="H139:H202" si="69">SUM(E139:G139)</f>
        <v>0</v>
      </c>
      <c r="I139" s="155"/>
      <c r="J139" s="156">
        <f t="shared" ref="J139:J202" si="70">G139</f>
        <v>0</v>
      </c>
      <c r="K139" s="157">
        <f t="shared" ref="K139:K202" si="71">IF(BN139="",BM139,BN139)</f>
        <v>0</v>
      </c>
      <c r="L139" s="158">
        <f t="shared" si="54"/>
        <v>0</v>
      </c>
      <c r="M139" s="155"/>
      <c r="N139" s="159">
        <f t="shared" si="55"/>
        <v>0</v>
      </c>
      <c r="O139" s="155"/>
      <c r="P139" s="160">
        <f t="shared" si="56"/>
        <v>0</v>
      </c>
      <c r="Q139" s="153">
        <f t="shared" si="57"/>
        <v>0</v>
      </c>
      <c r="R139" s="153">
        <f t="shared" si="58"/>
        <v>0</v>
      </c>
      <c r="S139" s="153">
        <f t="shared" si="59"/>
        <v>0</v>
      </c>
      <c r="T139" s="154">
        <f t="shared" si="60"/>
        <v>0</v>
      </c>
      <c r="U139" s="155"/>
      <c r="V139" s="159">
        <f t="shared" si="61"/>
        <v>0</v>
      </c>
      <c r="Y139" s="161">
        <v>130</v>
      </c>
      <c r="Z139" s="162"/>
      <c r="AA139" s="162"/>
      <c r="AB139" s="162"/>
      <c r="AC139" s="162"/>
      <c r="AD139" s="162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4"/>
      <c r="AR139" s="161">
        <v>130</v>
      </c>
      <c r="AS139" s="162">
        <v>0</v>
      </c>
      <c r="AT139" s="163">
        <v>0</v>
      </c>
      <c r="AU139" s="163">
        <v>0</v>
      </c>
      <c r="AV139" s="163">
        <v>0</v>
      </c>
      <c r="AW139" s="164">
        <v>0</v>
      </c>
      <c r="BA139" s="161">
        <v>130</v>
      </c>
      <c r="BB139" s="150">
        <v>130</v>
      </c>
      <c r="BC139" s="151" t="s">
        <v>223</v>
      </c>
      <c r="BD139" s="165">
        <f t="shared" ref="BD139:BD202" si="72">AH139+CD139</f>
        <v>0</v>
      </c>
      <c r="BE139" s="166">
        <v>0</v>
      </c>
      <c r="BF139" s="155">
        <f t="shared" ref="BF139:BF202" si="73">IF(BE139&lt;0,BD139,IF(BD139-BE139&gt;0,BD139-BE139,0))</f>
        <v>0</v>
      </c>
      <c r="BG139" s="155">
        <v>0</v>
      </c>
      <c r="BH139" s="155">
        <v>0</v>
      </c>
      <c r="BI139" s="155"/>
      <c r="BJ139" s="155"/>
      <c r="BK139" s="155"/>
      <c r="BL139" s="155">
        <f t="shared" ref="BL139:BL202" si="74">CT139</f>
        <v>0</v>
      </c>
      <c r="BM139" s="166">
        <f t="shared" ref="BM139:BM202" si="75">SUM(BF139:BK139)+BL139</f>
        <v>0</v>
      </c>
      <c r="BN139" s="168">
        <f t="shared" ref="BN139:BN202" si="76">(BF139+BL139)*BF$5+BG139*BG$5+BH139*BH$5</f>
        <v>0</v>
      </c>
      <c r="BZ139" s="155"/>
      <c r="CA139" s="161">
        <v>130</v>
      </c>
      <c r="CB139" s="151" t="s">
        <v>223</v>
      </c>
      <c r="CC139" s="153"/>
      <c r="CD139" s="153"/>
      <c r="CE139" s="153"/>
      <c r="CF139" s="153"/>
      <c r="CG139" s="169">
        <f t="shared" ref="CG139:CG202" si="77">SUM(CD139:CF139)</f>
        <v>0</v>
      </c>
      <c r="CH139" s="153"/>
      <c r="CI139" s="153"/>
      <c r="CJ139" s="153"/>
      <c r="CK139" s="169">
        <f t="shared" ref="CK139:CK202" si="78">SUM(CH139:CJ139)</f>
        <v>0</v>
      </c>
      <c r="CL139" s="170">
        <f t="shared" si="62"/>
        <v>0</v>
      </c>
      <c r="CM139" s="155"/>
      <c r="CN139" s="170">
        <f t="shared" si="63"/>
        <v>0</v>
      </c>
      <c r="CO139" s="155"/>
      <c r="CP139" s="160">
        <f t="shared" si="64"/>
        <v>0</v>
      </c>
      <c r="CQ139" s="153">
        <f t="shared" si="65"/>
        <v>0</v>
      </c>
      <c r="CR139" s="153">
        <f t="shared" ref="CR139:CR202" si="79">CP139-CQ139</f>
        <v>0</v>
      </c>
      <c r="CS139" s="169"/>
      <c r="CT139" s="170">
        <f t="shared" ref="CT139:CT202" si="80">IF(AND(CR139&lt;0,CS139&lt;0),      IF(CR139&lt;CS139,    0,   CS139-CR139),    IF(AND(CR139&gt;0,CS139&gt;0),     IF(OR(CS139&gt;CR139,CS139=CR139    ),      CS139-CR139,    0), CS139))</f>
        <v>0</v>
      </c>
      <c r="CU139" s="155"/>
      <c r="CV139" s="171"/>
      <c r="CW139" s="172"/>
      <c r="CX139" s="172"/>
      <c r="CY139" s="172"/>
      <c r="CZ139" s="169"/>
      <c r="DA139" s="173"/>
      <c r="DB139" s="174"/>
      <c r="DC139" s="174">
        <f t="shared" si="66"/>
        <v>-130</v>
      </c>
      <c r="DD139" s="173"/>
      <c r="DE139" s="173"/>
      <c r="DF139" s="173"/>
      <c r="DG139" s="173"/>
      <c r="DH139" s="175"/>
      <c r="DI139" s="173"/>
      <c r="DJ139" s="173"/>
      <c r="DK139" s="173"/>
      <c r="DL139" s="173"/>
      <c r="DM139" s="173"/>
    </row>
    <row r="140" spans="1:117" s="39" customFormat="1" ht="12" x14ac:dyDescent="0.2">
      <c r="A140" s="149">
        <v>131</v>
      </c>
      <c r="B140" s="150">
        <v>131</v>
      </c>
      <c r="C140" s="151" t="s">
        <v>224</v>
      </c>
      <c r="D140" s="152">
        <f t="shared" si="67"/>
        <v>14.067237110715368</v>
      </c>
      <c r="E140" s="153">
        <f t="shared" si="68"/>
        <v>202014</v>
      </c>
      <c r="F140" s="153">
        <f t="shared" si="68"/>
        <v>0</v>
      </c>
      <c r="G140" s="153">
        <f t="shared" si="68"/>
        <v>13198</v>
      </c>
      <c r="H140" s="154">
        <f t="shared" si="69"/>
        <v>215212</v>
      </c>
      <c r="I140" s="155"/>
      <c r="J140" s="156">
        <f t="shared" si="70"/>
        <v>13198</v>
      </c>
      <c r="K140" s="157">
        <f t="shared" si="71"/>
        <v>40631.880312596179</v>
      </c>
      <c r="L140" s="158">
        <f t="shared" si="54"/>
        <v>53829.880312596179</v>
      </c>
      <c r="M140" s="155"/>
      <c r="N140" s="159">
        <f t="shared" si="55"/>
        <v>161382.11968740381</v>
      </c>
      <c r="O140" s="155"/>
      <c r="P140" s="160">
        <f t="shared" si="56"/>
        <v>13198</v>
      </c>
      <c r="Q140" s="153">
        <f t="shared" si="57"/>
        <v>0</v>
      </c>
      <c r="R140" s="153">
        <f t="shared" si="58"/>
        <v>0</v>
      </c>
      <c r="S140" s="153">
        <f t="shared" si="59"/>
        <v>40631.880312596179</v>
      </c>
      <c r="T140" s="154">
        <f t="shared" si="60"/>
        <v>53829.880312596179</v>
      </c>
      <c r="U140" s="155"/>
      <c r="V140" s="159">
        <f t="shared" si="61"/>
        <v>83172.600000000006</v>
      </c>
      <c r="Y140" s="161">
        <v>131</v>
      </c>
      <c r="Z140" s="162">
        <v>14.067237110715368</v>
      </c>
      <c r="AA140" s="162">
        <v>0</v>
      </c>
      <c r="AB140" s="162"/>
      <c r="AC140" s="162"/>
      <c r="AD140" s="162">
        <v>0</v>
      </c>
      <c r="AE140" s="163">
        <v>202014</v>
      </c>
      <c r="AF140" s="163">
        <v>0</v>
      </c>
      <c r="AG140" s="163">
        <v>0</v>
      </c>
      <c r="AH140" s="163">
        <v>202014</v>
      </c>
      <c r="AI140" s="163">
        <v>0</v>
      </c>
      <c r="AJ140" s="163">
        <v>13198</v>
      </c>
      <c r="AK140" s="163">
        <v>215212</v>
      </c>
      <c r="AL140" s="163">
        <v>0</v>
      </c>
      <c r="AM140" s="163">
        <v>0</v>
      </c>
      <c r="AN140" s="163">
        <v>0</v>
      </c>
      <c r="AO140" s="163">
        <v>0</v>
      </c>
      <c r="AP140" s="164">
        <v>215212</v>
      </c>
      <c r="AR140" s="161">
        <v>131</v>
      </c>
      <c r="AS140" s="162">
        <v>0</v>
      </c>
      <c r="AT140" s="163">
        <v>0</v>
      </c>
      <c r="AU140" s="163">
        <v>0</v>
      </c>
      <c r="AV140" s="163">
        <v>0</v>
      </c>
      <c r="AW140" s="164">
        <v>0</v>
      </c>
      <c r="BA140" s="161">
        <v>131</v>
      </c>
      <c r="BB140" s="150">
        <v>131</v>
      </c>
      <c r="BC140" s="151" t="s">
        <v>224</v>
      </c>
      <c r="BD140" s="165">
        <f t="shared" si="72"/>
        <v>202014</v>
      </c>
      <c r="BE140" s="166">
        <v>170257</v>
      </c>
      <c r="BF140" s="155">
        <f t="shared" si="73"/>
        <v>31757</v>
      </c>
      <c r="BG140" s="155">
        <v>38217.599999999999</v>
      </c>
      <c r="BH140" s="155">
        <v>0</v>
      </c>
      <c r="BI140" s="155"/>
      <c r="BJ140" s="155"/>
      <c r="BK140" s="155"/>
      <c r="BL140" s="155">
        <f t="shared" si="74"/>
        <v>0</v>
      </c>
      <c r="BM140" s="166">
        <f t="shared" si="75"/>
        <v>69974.600000000006</v>
      </c>
      <c r="BN140" s="168">
        <f t="shared" si="76"/>
        <v>40631.880312596179</v>
      </c>
      <c r="BZ140" s="155"/>
      <c r="CA140" s="161">
        <v>131</v>
      </c>
      <c r="CB140" s="151" t="s">
        <v>224</v>
      </c>
      <c r="CC140" s="153"/>
      <c r="CD140" s="153"/>
      <c r="CE140" s="153"/>
      <c r="CF140" s="153"/>
      <c r="CG140" s="169">
        <f t="shared" si="77"/>
        <v>0</v>
      </c>
      <c r="CH140" s="153"/>
      <c r="CI140" s="153"/>
      <c r="CJ140" s="153"/>
      <c r="CK140" s="169">
        <f t="shared" si="78"/>
        <v>0</v>
      </c>
      <c r="CL140" s="170">
        <f t="shared" si="62"/>
        <v>0</v>
      </c>
      <c r="CM140" s="155"/>
      <c r="CN140" s="170">
        <f t="shared" si="63"/>
        <v>0</v>
      </c>
      <c r="CO140" s="155"/>
      <c r="CP140" s="160">
        <f t="shared" si="64"/>
        <v>31757</v>
      </c>
      <c r="CQ140" s="153">
        <f t="shared" si="65"/>
        <v>31757</v>
      </c>
      <c r="CR140" s="153">
        <f t="shared" si="79"/>
        <v>0</v>
      </c>
      <c r="CS140" s="169"/>
      <c r="CT140" s="170">
        <f t="shared" si="80"/>
        <v>0</v>
      </c>
      <c r="CU140" s="155"/>
      <c r="CV140" s="171"/>
      <c r="CW140" s="172"/>
      <c r="CX140" s="172"/>
      <c r="CY140" s="172"/>
      <c r="CZ140" s="169"/>
      <c r="DA140" s="173"/>
      <c r="DB140" s="174"/>
      <c r="DC140" s="174">
        <f t="shared" si="66"/>
        <v>-131</v>
      </c>
      <c r="DD140" s="173"/>
      <c r="DE140" s="173"/>
      <c r="DF140" s="173"/>
      <c r="DG140" s="173"/>
      <c r="DH140" s="175"/>
      <c r="DI140" s="173"/>
      <c r="DJ140" s="173"/>
      <c r="DK140" s="173"/>
      <c r="DL140" s="173"/>
      <c r="DM140" s="173"/>
    </row>
    <row r="141" spans="1:117" s="39" customFormat="1" ht="12" x14ac:dyDescent="0.2">
      <c r="A141" s="149">
        <v>132</v>
      </c>
      <c r="B141" s="150">
        <v>132</v>
      </c>
      <c r="C141" s="151" t="s">
        <v>225</v>
      </c>
      <c r="D141" s="152">
        <f t="shared" si="67"/>
        <v>0</v>
      </c>
      <c r="E141" s="153">
        <f t="shared" si="68"/>
        <v>0</v>
      </c>
      <c r="F141" s="153">
        <f t="shared" si="68"/>
        <v>0</v>
      </c>
      <c r="G141" s="153">
        <f t="shared" si="68"/>
        <v>0</v>
      </c>
      <c r="H141" s="154">
        <f t="shared" si="69"/>
        <v>0</v>
      </c>
      <c r="I141" s="155"/>
      <c r="J141" s="156">
        <f t="shared" si="70"/>
        <v>0</v>
      </c>
      <c r="K141" s="157">
        <f t="shared" si="71"/>
        <v>0</v>
      </c>
      <c r="L141" s="158">
        <f t="shared" si="54"/>
        <v>0</v>
      </c>
      <c r="M141" s="155"/>
      <c r="N141" s="159">
        <f t="shared" si="55"/>
        <v>0</v>
      </c>
      <c r="O141" s="155"/>
      <c r="P141" s="160">
        <f t="shared" si="56"/>
        <v>0</v>
      </c>
      <c r="Q141" s="153">
        <f t="shared" si="57"/>
        <v>0</v>
      </c>
      <c r="R141" s="153">
        <f t="shared" si="58"/>
        <v>0</v>
      </c>
      <c r="S141" s="153">
        <f t="shared" si="59"/>
        <v>0</v>
      </c>
      <c r="T141" s="154">
        <f t="shared" si="60"/>
        <v>0</v>
      </c>
      <c r="U141" s="155"/>
      <c r="V141" s="159">
        <f t="shared" si="61"/>
        <v>0</v>
      </c>
      <c r="Y141" s="161">
        <v>132</v>
      </c>
      <c r="Z141" s="162"/>
      <c r="AA141" s="162"/>
      <c r="AB141" s="162"/>
      <c r="AC141" s="162"/>
      <c r="AD141" s="162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4"/>
      <c r="AR141" s="161">
        <v>132</v>
      </c>
      <c r="AS141" s="162">
        <v>0</v>
      </c>
      <c r="AT141" s="163">
        <v>0</v>
      </c>
      <c r="AU141" s="163">
        <v>0</v>
      </c>
      <c r="AV141" s="163">
        <v>0</v>
      </c>
      <c r="AW141" s="164">
        <v>0</v>
      </c>
      <c r="BA141" s="161">
        <v>132</v>
      </c>
      <c r="BB141" s="150">
        <v>132</v>
      </c>
      <c r="BC141" s="151" t="s">
        <v>225</v>
      </c>
      <c r="BD141" s="165">
        <f t="shared" si="72"/>
        <v>0</v>
      </c>
      <c r="BE141" s="166">
        <v>0</v>
      </c>
      <c r="BF141" s="155">
        <f t="shared" si="73"/>
        <v>0</v>
      </c>
      <c r="BG141" s="155">
        <v>0</v>
      </c>
      <c r="BH141" s="155">
        <v>0</v>
      </c>
      <c r="BI141" s="155"/>
      <c r="BJ141" s="155"/>
      <c r="BK141" s="155"/>
      <c r="BL141" s="155">
        <f t="shared" si="74"/>
        <v>0</v>
      </c>
      <c r="BM141" s="166">
        <f t="shared" si="75"/>
        <v>0</v>
      </c>
      <c r="BN141" s="168">
        <f t="shared" si="76"/>
        <v>0</v>
      </c>
      <c r="BZ141" s="155"/>
      <c r="CA141" s="161">
        <v>132</v>
      </c>
      <c r="CB141" s="151" t="s">
        <v>225</v>
      </c>
      <c r="CC141" s="153"/>
      <c r="CD141" s="153"/>
      <c r="CE141" s="153"/>
      <c r="CF141" s="153"/>
      <c r="CG141" s="169">
        <f t="shared" si="77"/>
        <v>0</v>
      </c>
      <c r="CH141" s="153"/>
      <c r="CI141" s="153"/>
      <c r="CJ141" s="153"/>
      <c r="CK141" s="169">
        <f t="shared" si="78"/>
        <v>0</v>
      </c>
      <c r="CL141" s="170">
        <f t="shared" si="62"/>
        <v>0</v>
      </c>
      <c r="CM141" s="155"/>
      <c r="CN141" s="170">
        <f t="shared" si="63"/>
        <v>0</v>
      </c>
      <c r="CO141" s="155"/>
      <c r="CP141" s="160">
        <f t="shared" si="64"/>
        <v>0</v>
      </c>
      <c r="CQ141" s="153">
        <f t="shared" si="65"/>
        <v>0</v>
      </c>
      <c r="CR141" s="153">
        <f t="shared" si="79"/>
        <v>0</v>
      </c>
      <c r="CS141" s="169"/>
      <c r="CT141" s="170">
        <f t="shared" si="80"/>
        <v>0</v>
      </c>
      <c r="CU141" s="155"/>
      <c r="CV141" s="171"/>
      <c r="CW141" s="172"/>
      <c r="CX141" s="172"/>
      <c r="CY141" s="172"/>
      <c r="CZ141" s="169"/>
      <c r="DA141" s="173"/>
      <c r="DB141" s="174"/>
      <c r="DC141" s="174">
        <f t="shared" si="66"/>
        <v>-132</v>
      </c>
      <c r="DD141" s="173"/>
      <c r="DE141" s="173"/>
      <c r="DF141" s="173"/>
      <c r="DG141" s="173"/>
      <c r="DH141" s="175"/>
      <c r="DI141" s="173"/>
      <c r="DJ141" s="173"/>
      <c r="DK141" s="173"/>
      <c r="DL141" s="173"/>
      <c r="DM141" s="173"/>
    </row>
    <row r="142" spans="1:117" s="39" customFormat="1" ht="12" x14ac:dyDescent="0.2">
      <c r="A142" s="149">
        <v>133</v>
      </c>
      <c r="B142" s="150">
        <v>133</v>
      </c>
      <c r="C142" s="151" t="s">
        <v>226</v>
      </c>
      <c r="D142" s="152">
        <f t="shared" si="67"/>
        <v>45.801414584204444</v>
      </c>
      <c r="E142" s="153">
        <f t="shared" si="68"/>
        <v>696390</v>
      </c>
      <c r="F142" s="153">
        <f t="shared" si="68"/>
        <v>0</v>
      </c>
      <c r="G142" s="153">
        <f t="shared" si="68"/>
        <v>42951</v>
      </c>
      <c r="H142" s="154">
        <f t="shared" si="69"/>
        <v>739341</v>
      </c>
      <c r="I142" s="155"/>
      <c r="J142" s="156">
        <f t="shared" si="70"/>
        <v>42951</v>
      </c>
      <c r="K142" s="157">
        <f t="shared" si="71"/>
        <v>102582</v>
      </c>
      <c r="L142" s="158">
        <f t="shared" si="54"/>
        <v>145533</v>
      </c>
      <c r="M142" s="155"/>
      <c r="N142" s="159">
        <f t="shared" si="55"/>
        <v>593808</v>
      </c>
      <c r="O142" s="155"/>
      <c r="P142" s="160">
        <f t="shared" si="56"/>
        <v>42951</v>
      </c>
      <c r="Q142" s="153">
        <f t="shared" si="57"/>
        <v>0</v>
      </c>
      <c r="R142" s="153">
        <f t="shared" si="58"/>
        <v>0</v>
      </c>
      <c r="S142" s="153">
        <f t="shared" si="59"/>
        <v>102582</v>
      </c>
      <c r="T142" s="154">
        <f t="shared" si="60"/>
        <v>145533</v>
      </c>
      <c r="U142" s="155"/>
      <c r="V142" s="159">
        <f t="shared" si="61"/>
        <v>206143.8</v>
      </c>
      <c r="Y142" s="161">
        <v>133</v>
      </c>
      <c r="Z142" s="162">
        <v>45.801414584204444</v>
      </c>
      <c r="AA142" s="162">
        <v>0</v>
      </c>
      <c r="AB142" s="162"/>
      <c r="AC142" s="162"/>
      <c r="AD142" s="162">
        <v>0</v>
      </c>
      <c r="AE142" s="163">
        <v>696390</v>
      </c>
      <c r="AF142" s="163">
        <v>0</v>
      </c>
      <c r="AG142" s="163">
        <v>0</v>
      </c>
      <c r="AH142" s="163">
        <v>696390</v>
      </c>
      <c r="AI142" s="163">
        <v>0</v>
      </c>
      <c r="AJ142" s="163">
        <v>42951</v>
      </c>
      <c r="AK142" s="163">
        <v>739341</v>
      </c>
      <c r="AL142" s="163">
        <v>0</v>
      </c>
      <c r="AM142" s="163">
        <v>0</v>
      </c>
      <c r="AN142" s="163">
        <v>0</v>
      </c>
      <c r="AO142" s="163">
        <v>0</v>
      </c>
      <c r="AP142" s="164">
        <v>739341</v>
      </c>
      <c r="AR142" s="161">
        <v>133</v>
      </c>
      <c r="AS142" s="162">
        <v>0</v>
      </c>
      <c r="AT142" s="163">
        <v>0</v>
      </c>
      <c r="AU142" s="163">
        <v>0</v>
      </c>
      <c r="AV142" s="163">
        <v>0</v>
      </c>
      <c r="AW142" s="164">
        <v>0</v>
      </c>
      <c r="BA142" s="161">
        <v>133</v>
      </c>
      <c r="BB142" s="150">
        <v>133</v>
      </c>
      <c r="BC142" s="151" t="s">
        <v>226</v>
      </c>
      <c r="BD142" s="165">
        <f t="shared" si="72"/>
        <v>696390</v>
      </c>
      <c r="BE142" s="166">
        <v>593808</v>
      </c>
      <c r="BF142" s="155">
        <f t="shared" si="73"/>
        <v>102582</v>
      </c>
      <c r="BG142" s="155">
        <v>0</v>
      </c>
      <c r="BH142" s="155">
        <v>60610.8</v>
      </c>
      <c r="BI142" s="155"/>
      <c r="BJ142" s="155"/>
      <c r="BK142" s="155"/>
      <c r="BL142" s="155">
        <f t="shared" si="74"/>
        <v>0</v>
      </c>
      <c r="BM142" s="166">
        <f t="shared" si="75"/>
        <v>163192.79999999999</v>
      </c>
      <c r="BN142" s="168">
        <f t="shared" si="76"/>
        <v>102582</v>
      </c>
      <c r="BZ142" s="155"/>
      <c r="CA142" s="161">
        <v>133</v>
      </c>
      <c r="CB142" s="151" t="s">
        <v>226</v>
      </c>
      <c r="CC142" s="153"/>
      <c r="CD142" s="153"/>
      <c r="CE142" s="153"/>
      <c r="CF142" s="153"/>
      <c r="CG142" s="169">
        <f t="shared" si="77"/>
        <v>0</v>
      </c>
      <c r="CH142" s="153"/>
      <c r="CI142" s="153"/>
      <c r="CJ142" s="153"/>
      <c r="CK142" s="169">
        <f t="shared" si="78"/>
        <v>0</v>
      </c>
      <c r="CL142" s="170">
        <f t="shared" si="62"/>
        <v>0</v>
      </c>
      <c r="CM142" s="155"/>
      <c r="CN142" s="170">
        <f t="shared" si="63"/>
        <v>0</v>
      </c>
      <c r="CO142" s="155"/>
      <c r="CP142" s="160">
        <f t="shared" si="64"/>
        <v>102582</v>
      </c>
      <c r="CQ142" s="153">
        <f t="shared" si="65"/>
        <v>102582</v>
      </c>
      <c r="CR142" s="153">
        <f t="shared" si="79"/>
        <v>0</v>
      </c>
      <c r="CS142" s="169"/>
      <c r="CT142" s="170">
        <f t="shared" si="80"/>
        <v>0</v>
      </c>
      <c r="CU142" s="155"/>
      <c r="CV142" s="171"/>
      <c r="CW142" s="172"/>
      <c r="CX142" s="172"/>
      <c r="CY142" s="172"/>
      <c r="CZ142" s="169"/>
      <c r="DA142" s="173"/>
      <c r="DB142" s="174"/>
      <c r="DC142" s="174">
        <f t="shared" si="66"/>
        <v>-133</v>
      </c>
      <c r="DD142" s="173"/>
      <c r="DE142" s="173"/>
      <c r="DF142" s="173"/>
      <c r="DG142" s="173"/>
      <c r="DH142" s="175"/>
      <c r="DI142" s="173"/>
      <c r="DJ142" s="173"/>
      <c r="DK142" s="173"/>
      <c r="DL142" s="173"/>
      <c r="DM142" s="173"/>
    </row>
    <row r="143" spans="1:117" s="39" customFormat="1" ht="12" x14ac:dyDescent="0.2">
      <c r="A143" s="149">
        <v>134</v>
      </c>
      <c r="B143" s="150">
        <v>134</v>
      </c>
      <c r="C143" s="151" t="s">
        <v>227</v>
      </c>
      <c r="D143" s="152">
        <f t="shared" si="67"/>
        <v>0</v>
      </c>
      <c r="E143" s="153">
        <f t="shared" si="68"/>
        <v>0</v>
      </c>
      <c r="F143" s="153">
        <f t="shared" si="68"/>
        <v>0</v>
      </c>
      <c r="G143" s="153">
        <f t="shared" si="68"/>
        <v>0</v>
      </c>
      <c r="H143" s="154">
        <f t="shared" si="69"/>
        <v>0</v>
      </c>
      <c r="I143" s="155"/>
      <c r="J143" s="156">
        <f t="shared" si="70"/>
        <v>0</v>
      </c>
      <c r="K143" s="157">
        <f t="shared" si="71"/>
        <v>0</v>
      </c>
      <c r="L143" s="158">
        <f t="shared" si="54"/>
        <v>0</v>
      </c>
      <c r="M143" s="155"/>
      <c r="N143" s="159">
        <f t="shared" si="55"/>
        <v>0</v>
      </c>
      <c r="O143" s="155"/>
      <c r="P143" s="160">
        <f t="shared" si="56"/>
        <v>0</v>
      </c>
      <c r="Q143" s="153">
        <f t="shared" si="57"/>
        <v>0</v>
      </c>
      <c r="R143" s="153">
        <f t="shared" si="58"/>
        <v>0</v>
      </c>
      <c r="S143" s="153">
        <f t="shared" si="59"/>
        <v>0</v>
      </c>
      <c r="T143" s="154">
        <f t="shared" si="60"/>
        <v>0</v>
      </c>
      <c r="U143" s="155"/>
      <c r="V143" s="159">
        <f t="shared" si="61"/>
        <v>0</v>
      </c>
      <c r="Y143" s="161">
        <v>134</v>
      </c>
      <c r="Z143" s="162"/>
      <c r="AA143" s="162"/>
      <c r="AB143" s="162"/>
      <c r="AC143" s="162"/>
      <c r="AD143" s="162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4"/>
      <c r="AR143" s="161">
        <v>134</v>
      </c>
      <c r="AS143" s="162">
        <v>0</v>
      </c>
      <c r="AT143" s="163">
        <v>0</v>
      </c>
      <c r="AU143" s="163">
        <v>0</v>
      </c>
      <c r="AV143" s="163">
        <v>0</v>
      </c>
      <c r="AW143" s="164">
        <v>0</v>
      </c>
      <c r="BA143" s="161">
        <v>134</v>
      </c>
      <c r="BB143" s="150">
        <v>134</v>
      </c>
      <c r="BC143" s="151" t="s">
        <v>227</v>
      </c>
      <c r="BD143" s="165">
        <f t="shared" si="72"/>
        <v>0</v>
      </c>
      <c r="BE143" s="166">
        <v>0</v>
      </c>
      <c r="BF143" s="155">
        <f t="shared" si="73"/>
        <v>0</v>
      </c>
      <c r="BG143" s="155">
        <v>0</v>
      </c>
      <c r="BH143" s="155">
        <v>0</v>
      </c>
      <c r="BI143" s="155"/>
      <c r="BJ143" s="155"/>
      <c r="BK143" s="155"/>
      <c r="BL143" s="155">
        <f t="shared" si="74"/>
        <v>0</v>
      </c>
      <c r="BM143" s="166">
        <f t="shared" si="75"/>
        <v>0</v>
      </c>
      <c r="BN143" s="168">
        <f t="shared" si="76"/>
        <v>0</v>
      </c>
      <c r="BZ143" s="155"/>
      <c r="CA143" s="161">
        <v>134</v>
      </c>
      <c r="CB143" s="151" t="s">
        <v>227</v>
      </c>
      <c r="CC143" s="153"/>
      <c r="CD143" s="153"/>
      <c r="CE143" s="153"/>
      <c r="CF143" s="153"/>
      <c r="CG143" s="169">
        <f t="shared" si="77"/>
        <v>0</v>
      </c>
      <c r="CH143" s="153"/>
      <c r="CI143" s="153"/>
      <c r="CJ143" s="153"/>
      <c r="CK143" s="169">
        <f t="shared" si="78"/>
        <v>0</v>
      </c>
      <c r="CL143" s="170">
        <f t="shared" si="62"/>
        <v>0</v>
      </c>
      <c r="CM143" s="155"/>
      <c r="CN143" s="170">
        <f t="shared" si="63"/>
        <v>0</v>
      </c>
      <c r="CO143" s="155"/>
      <c r="CP143" s="160">
        <f t="shared" si="64"/>
        <v>0</v>
      </c>
      <c r="CQ143" s="153">
        <f t="shared" si="65"/>
        <v>0</v>
      </c>
      <c r="CR143" s="153">
        <f t="shared" si="79"/>
        <v>0</v>
      </c>
      <c r="CS143" s="169"/>
      <c r="CT143" s="170">
        <f t="shared" si="80"/>
        <v>0</v>
      </c>
      <c r="CU143" s="155"/>
      <c r="CV143" s="171"/>
      <c r="CW143" s="172"/>
      <c r="CX143" s="172"/>
      <c r="CY143" s="172"/>
      <c r="CZ143" s="169"/>
      <c r="DA143" s="173"/>
      <c r="DB143" s="174"/>
      <c r="DC143" s="174">
        <f t="shared" si="66"/>
        <v>-134</v>
      </c>
      <c r="DD143" s="173"/>
      <c r="DE143" s="173"/>
      <c r="DF143" s="173"/>
      <c r="DG143" s="173"/>
      <c r="DH143" s="175"/>
      <c r="DI143" s="173"/>
      <c r="DJ143" s="173"/>
      <c r="DK143" s="173"/>
      <c r="DL143" s="173"/>
      <c r="DM143" s="173"/>
    </row>
    <row r="144" spans="1:117" s="39" customFormat="1" ht="12" x14ac:dyDescent="0.2">
      <c r="A144" s="149">
        <v>135</v>
      </c>
      <c r="B144" s="150">
        <v>135</v>
      </c>
      <c r="C144" s="151" t="s">
        <v>228</v>
      </c>
      <c r="D144" s="152">
        <f t="shared" si="67"/>
        <v>7</v>
      </c>
      <c r="E144" s="153">
        <f t="shared" si="68"/>
        <v>113057</v>
      </c>
      <c r="F144" s="153">
        <f t="shared" si="68"/>
        <v>0</v>
      </c>
      <c r="G144" s="153">
        <f t="shared" si="68"/>
        <v>6566</v>
      </c>
      <c r="H144" s="154">
        <f t="shared" si="69"/>
        <v>119623</v>
      </c>
      <c r="I144" s="155"/>
      <c r="J144" s="156">
        <f t="shared" si="70"/>
        <v>6566</v>
      </c>
      <c r="K144" s="157">
        <f t="shared" si="71"/>
        <v>22270.905319674574</v>
      </c>
      <c r="L144" s="158">
        <f t="shared" si="54"/>
        <v>28836.905319674574</v>
      </c>
      <c r="M144" s="155"/>
      <c r="N144" s="159">
        <f t="shared" si="55"/>
        <v>90786.094680325419</v>
      </c>
      <c r="O144" s="155"/>
      <c r="P144" s="160">
        <f t="shared" si="56"/>
        <v>6566</v>
      </c>
      <c r="Q144" s="153">
        <f t="shared" si="57"/>
        <v>0</v>
      </c>
      <c r="R144" s="153">
        <f t="shared" si="58"/>
        <v>0</v>
      </c>
      <c r="S144" s="153">
        <f t="shared" si="59"/>
        <v>22270.905319674574</v>
      </c>
      <c r="T144" s="154">
        <f t="shared" si="60"/>
        <v>28836.905319674574</v>
      </c>
      <c r="U144" s="155"/>
      <c r="V144" s="159">
        <f t="shared" si="61"/>
        <v>59968.600000000006</v>
      </c>
      <c r="Y144" s="161">
        <v>135</v>
      </c>
      <c r="Z144" s="162">
        <v>7</v>
      </c>
      <c r="AA144" s="162">
        <v>0</v>
      </c>
      <c r="AB144" s="162"/>
      <c r="AC144" s="162"/>
      <c r="AD144" s="162">
        <v>0</v>
      </c>
      <c r="AE144" s="163">
        <v>113057</v>
      </c>
      <c r="AF144" s="163">
        <v>0</v>
      </c>
      <c r="AG144" s="163">
        <v>0</v>
      </c>
      <c r="AH144" s="163">
        <v>113057</v>
      </c>
      <c r="AI144" s="163">
        <v>0</v>
      </c>
      <c r="AJ144" s="163">
        <v>6566</v>
      </c>
      <c r="AK144" s="163">
        <v>119623</v>
      </c>
      <c r="AL144" s="163">
        <v>0</v>
      </c>
      <c r="AM144" s="163">
        <v>0</v>
      </c>
      <c r="AN144" s="163">
        <v>0</v>
      </c>
      <c r="AO144" s="163">
        <v>0</v>
      </c>
      <c r="AP144" s="164">
        <v>119623</v>
      </c>
      <c r="AR144" s="161">
        <v>135</v>
      </c>
      <c r="AS144" s="162">
        <v>0</v>
      </c>
      <c r="AT144" s="163">
        <v>0</v>
      </c>
      <c r="AU144" s="163">
        <v>0</v>
      </c>
      <c r="AV144" s="163">
        <v>0</v>
      </c>
      <c r="AW144" s="164">
        <v>0</v>
      </c>
      <c r="BA144" s="161">
        <v>135</v>
      </c>
      <c r="BB144" s="150">
        <v>135</v>
      </c>
      <c r="BC144" s="151" t="s">
        <v>228</v>
      </c>
      <c r="BD144" s="165">
        <f t="shared" si="72"/>
        <v>113057</v>
      </c>
      <c r="BE144" s="166">
        <v>92766</v>
      </c>
      <c r="BF144" s="155">
        <f t="shared" si="73"/>
        <v>20291</v>
      </c>
      <c r="BG144" s="155">
        <v>8526</v>
      </c>
      <c r="BH144" s="155">
        <v>24585.600000000002</v>
      </c>
      <c r="BI144" s="155"/>
      <c r="BJ144" s="155"/>
      <c r="BK144" s="155"/>
      <c r="BL144" s="155">
        <f t="shared" si="74"/>
        <v>0</v>
      </c>
      <c r="BM144" s="166">
        <f t="shared" si="75"/>
        <v>53402.600000000006</v>
      </c>
      <c r="BN144" s="168">
        <f t="shared" si="76"/>
        <v>22270.905319674574</v>
      </c>
      <c r="BZ144" s="155"/>
      <c r="CA144" s="161">
        <v>135</v>
      </c>
      <c r="CB144" s="151" t="s">
        <v>228</v>
      </c>
      <c r="CC144" s="153"/>
      <c r="CD144" s="153"/>
      <c r="CE144" s="153"/>
      <c r="CF144" s="153"/>
      <c r="CG144" s="169">
        <f t="shared" si="77"/>
        <v>0</v>
      </c>
      <c r="CH144" s="153"/>
      <c r="CI144" s="153"/>
      <c r="CJ144" s="153"/>
      <c r="CK144" s="169">
        <f t="shared" si="78"/>
        <v>0</v>
      </c>
      <c r="CL144" s="170">
        <f t="shared" si="62"/>
        <v>0</v>
      </c>
      <c r="CM144" s="155"/>
      <c r="CN144" s="170">
        <f t="shared" si="63"/>
        <v>0</v>
      </c>
      <c r="CO144" s="155"/>
      <c r="CP144" s="160">
        <f t="shared" si="64"/>
        <v>20291</v>
      </c>
      <c r="CQ144" s="153">
        <f t="shared" si="65"/>
        <v>20291</v>
      </c>
      <c r="CR144" s="153">
        <f t="shared" si="79"/>
        <v>0</v>
      </c>
      <c r="CS144" s="169"/>
      <c r="CT144" s="170">
        <f t="shared" si="80"/>
        <v>0</v>
      </c>
      <c r="CU144" s="155"/>
      <c r="CV144" s="171"/>
      <c r="CW144" s="172"/>
      <c r="CX144" s="172"/>
      <c r="CY144" s="172"/>
      <c r="CZ144" s="169"/>
      <c r="DA144" s="173"/>
      <c r="DB144" s="174"/>
      <c r="DC144" s="174">
        <f t="shared" si="66"/>
        <v>-135</v>
      </c>
      <c r="DD144" s="173"/>
      <c r="DE144" s="173"/>
      <c r="DF144" s="173"/>
      <c r="DG144" s="173"/>
      <c r="DH144" s="175"/>
      <c r="DI144" s="173"/>
      <c r="DJ144" s="173"/>
      <c r="DK144" s="173"/>
      <c r="DL144" s="173"/>
      <c r="DM144" s="173"/>
    </row>
    <row r="145" spans="1:117" s="39" customFormat="1" ht="12" x14ac:dyDescent="0.2">
      <c r="A145" s="149">
        <v>136</v>
      </c>
      <c r="B145" s="150">
        <v>136</v>
      </c>
      <c r="C145" s="151" t="s">
        <v>229</v>
      </c>
      <c r="D145" s="152">
        <f t="shared" si="67"/>
        <v>19.139090470139134</v>
      </c>
      <c r="E145" s="153">
        <f t="shared" si="68"/>
        <v>264888</v>
      </c>
      <c r="F145" s="153">
        <f t="shared" si="68"/>
        <v>0</v>
      </c>
      <c r="G145" s="153">
        <f t="shared" si="68"/>
        <v>17945</v>
      </c>
      <c r="H145" s="154">
        <f t="shared" si="69"/>
        <v>282833</v>
      </c>
      <c r="I145" s="155"/>
      <c r="J145" s="156">
        <f t="shared" si="70"/>
        <v>17945</v>
      </c>
      <c r="K145" s="157">
        <f t="shared" si="71"/>
        <v>14743.955033261353</v>
      </c>
      <c r="L145" s="158">
        <f t="shared" si="54"/>
        <v>32688.955033261351</v>
      </c>
      <c r="M145" s="155"/>
      <c r="N145" s="159">
        <f t="shared" si="55"/>
        <v>250144.04496673864</v>
      </c>
      <c r="O145" s="155"/>
      <c r="P145" s="160">
        <f t="shared" si="56"/>
        <v>17945</v>
      </c>
      <c r="Q145" s="153">
        <f t="shared" si="57"/>
        <v>0</v>
      </c>
      <c r="R145" s="153">
        <f t="shared" si="58"/>
        <v>0</v>
      </c>
      <c r="S145" s="153">
        <f t="shared" si="59"/>
        <v>14743.955033261353</v>
      </c>
      <c r="T145" s="154">
        <f t="shared" si="60"/>
        <v>32688.955033261351</v>
      </c>
      <c r="U145" s="155"/>
      <c r="V145" s="159">
        <f t="shared" si="61"/>
        <v>92682.4</v>
      </c>
      <c r="Y145" s="161">
        <v>136</v>
      </c>
      <c r="Z145" s="162">
        <v>19.139090470139134</v>
      </c>
      <c r="AA145" s="162">
        <v>0</v>
      </c>
      <c r="AB145" s="162"/>
      <c r="AC145" s="162"/>
      <c r="AD145" s="162">
        <v>0</v>
      </c>
      <c r="AE145" s="163">
        <v>264888</v>
      </c>
      <c r="AF145" s="163">
        <v>0</v>
      </c>
      <c r="AG145" s="163">
        <v>0</v>
      </c>
      <c r="AH145" s="163">
        <v>264888</v>
      </c>
      <c r="AI145" s="163">
        <v>0</v>
      </c>
      <c r="AJ145" s="163">
        <v>17945</v>
      </c>
      <c r="AK145" s="163">
        <v>282833</v>
      </c>
      <c r="AL145" s="163">
        <v>0</v>
      </c>
      <c r="AM145" s="163">
        <v>0</v>
      </c>
      <c r="AN145" s="163">
        <v>0</v>
      </c>
      <c r="AO145" s="163">
        <v>0</v>
      </c>
      <c r="AP145" s="164">
        <v>282833</v>
      </c>
      <c r="AR145" s="161">
        <v>136</v>
      </c>
      <c r="AS145" s="162">
        <v>0</v>
      </c>
      <c r="AT145" s="163">
        <v>0</v>
      </c>
      <c r="AU145" s="163">
        <v>0</v>
      </c>
      <c r="AV145" s="163">
        <v>0</v>
      </c>
      <c r="AW145" s="164">
        <v>0</v>
      </c>
      <c r="BA145" s="161">
        <v>136</v>
      </c>
      <c r="BB145" s="150">
        <v>136</v>
      </c>
      <c r="BC145" s="151" t="s">
        <v>229</v>
      </c>
      <c r="BD145" s="165">
        <f t="shared" si="72"/>
        <v>264888</v>
      </c>
      <c r="BE145" s="166">
        <v>265804</v>
      </c>
      <c r="BF145" s="155">
        <f t="shared" si="73"/>
        <v>0</v>
      </c>
      <c r="BG145" s="155">
        <v>63491.399999999994</v>
      </c>
      <c r="BH145" s="155">
        <v>11246</v>
      </c>
      <c r="BI145" s="155"/>
      <c r="BJ145" s="155"/>
      <c r="BK145" s="155"/>
      <c r="BL145" s="155">
        <f t="shared" si="74"/>
        <v>0</v>
      </c>
      <c r="BM145" s="166">
        <f t="shared" si="75"/>
        <v>74737.399999999994</v>
      </c>
      <c r="BN145" s="168">
        <f t="shared" si="76"/>
        <v>14743.955033261353</v>
      </c>
      <c r="BZ145" s="155"/>
      <c r="CA145" s="161">
        <v>136</v>
      </c>
      <c r="CB145" s="151" t="s">
        <v>229</v>
      </c>
      <c r="CC145" s="153"/>
      <c r="CD145" s="153"/>
      <c r="CE145" s="153"/>
      <c r="CF145" s="153"/>
      <c r="CG145" s="169">
        <f t="shared" si="77"/>
        <v>0</v>
      </c>
      <c r="CH145" s="153"/>
      <c r="CI145" s="153"/>
      <c r="CJ145" s="153"/>
      <c r="CK145" s="169">
        <f t="shared" si="78"/>
        <v>0</v>
      </c>
      <c r="CL145" s="170">
        <f t="shared" si="62"/>
        <v>0</v>
      </c>
      <c r="CM145" s="155"/>
      <c r="CN145" s="170">
        <f t="shared" si="63"/>
        <v>0</v>
      </c>
      <c r="CO145" s="155"/>
      <c r="CP145" s="160">
        <f t="shared" si="64"/>
        <v>0</v>
      </c>
      <c r="CQ145" s="153">
        <f t="shared" si="65"/>
        <v>0</v>
      </c>
      <c r="CR145" s="153">
        <f t="shared" si="79"/>
        <v>0</v>
      </c>
      <c r="CS145" s="169"/>
      <c r="CT145" s="170">
        <f t="shared" si="80"/>
        <v>0</v>
      </c>
      <c r="CU145" s="155"/>
      <c r="CV145" s="171"/>
      <c r="CW145" s="172"/>
      <c r="CX145" s="172"/>
      <c r="CY145" s="172"/>
      <c r="CZ145" s="169"/>
      <c r="DA145" s="173"/>
      <c r="DB145" s="174"/>
      <c r="DC145" s="174">
        <f t="shared" si="66"/>
        <v>-136</v>
      </c>
      <c r="DD145" s="173"/>
      <c r="DE145" s="173"/>
      <c r="DF145" s="173"/>
      <c r="DG145" s="173"/>
      <c r="DH145" s="175"/>
      <c r="DI145" s="173"/>
      <c r="DJ145" s="173"/>
      <c r="DK145" s="173"/>
      <c r="DL145" s="173"/>
      <c r="DM145" s="173"/>
    </row>
    <row r="146" spans="1:117" s="39" customFormat="1" ht="12" x14ac:dyDescent="0.2">
      <c r="A146" s="149">
        <v>137</v>
      </c>
      <c r="B146" s="150">
        <v>137</v>
      </c>
      <c r="C146" s="151" t="s">
        <v>230</v>
      </c>
      <c r="D146" s="152">
        <f t="shared" si="67"/>
        <v>840.11692392178134</v>
      </c>
      <c r="E146" s="153">
        <f t="shared" si="68"/>
        <v>11646408</v>
      </c>
      <c r="F146" s="153">
        <f t="shared" si="68"/>
        <v>476477</v>
      </c>
      <c r="G146" s="153">
        <f t="shared" si="68"/>
        <v>787734</v>
      </c>
      <c r="H146" s="154">
        <f t="shared" si="69"/>
        <v>12910619</v>
      </c>
      <c r="I146" s="155"/>
      <c r="J146" s="156">
        <f t="shared" si="70"/>
        <v>787734</v>
      </c>
      <c r="K146" s="157">
        <f t="shared" si="71"/>
        <v>1173527.2884918358</v>
      </c>
      <c r="L146" s="158">
        <f t="shared" si="54"/>
        <v>1961261.2884918358</v>
      </c>
      <c r="M146" s="155"/>
      <c r="N146" s="159">
        <f t="shared" si="55"/>
        <v>10949357.711508164</v>
      </c>
      <c r="O146" s="155"/>
      <c r="P146" s="160">
        <f t="shared" si="56"/>
        <v>787734</v>
      </c>
      <c r="Q146" s="153">
        <f t="shared" si="57"/>
        <v>0</v>
      </c>
      <c r="R146" s="153">
        <f t="shared" si="58"/>
        <v>0</v>
      </c>
      <c r="S146" s="153">
        <f t="shared" si="59"/>
        <v>1173527.2884918358</v>
      </c>
      <c r="T146" s="154">
        <f t="shared" si="60"/>
        <v>1961261.2884918358</v>
      </c>
      <c r="U146" s="155"/>
      <c r="V146" s="159">
        <f t="shared" si="61"/>
        <v>2329616.2000000002</v>
      </c>
      <c r="Y146" s="161">
        <v>137</v>
      </c>
      <c r="Z146" s="162">
        <v>840.11692392178134</v>
      </c>
      <c r="AA146" s="162">
        <v>0</v>
      </c>
      <c r="AB146" s="162"/>
      <c r="AC146" s="162"/>
      <c r="AD146" s="162">
        <v>0</v>
      </c>
      <c r="AE146" s="163">
        <v>11646408</v>
      </c>
      <c r="AF146" s="163">
        <v>0</v>
      </c>
      <c r="AG146" s="163">
        <v>0</v>
      </c>
      <c r="AH146" s="163">
        <v>11646408</v>
      </c>
      <c r="AI146" s="163">
        <v>476477</v>
      </c>
      <c r="AJ146" s="163">
        <v>787734</v>
      </c>
      <c r="AK146" s="163">
        <v>12910619</v>
      </c>
      <c r="AL146" s="163">
        <v>0</v>
      </c>
      <c r="AM146" s="163">
        <v>0</v>
      </c>
      <c r="AN146" s="163">
        <v>0</v>
      </c>
      <c r="AO146" s="163">
        <v>0</v>
      </c>
      <c r="AP146" s="164">
        <v>12910619</v>
      </c>
      <c r="AR146" s="161">
        <v>137</v>
      </c>
      <c r="AS146" s="162">
        <v>0</v>
      </c>
      <c r="AT146" s="163">
        <v>0</v>
      </c>
      <c r="AU146" s="163">
        <v>0</v>
      </c>
      <c r="AV146" s="163">
        <v>0</v>
      </c>
      <c r="AW146" s="164">
        <v>0</v>
      </c>
      <c r="BA146" s="161">
        <v>137</v>
      </c>
      <c r="BB146" s="150">
        <v>137</v>
      </c>
      <c r="BC146" s="151" t="s">
        <v>230</v>
      </c>
      <c r="BD146" s="165">
        <f t="shared" si="72"/>
        <v>11646408</v>
      </c>
      <c r="BE146" s="166">
        <v>10514572</v>
      </c>
      <c r="BF146" s="155">
        <f t="shared" si="73"/>
        <v>1131836</v>
      </c>
      <c r="BG146" s="155">
        <v>179533.8</v>
      </c>
      <c r="BH146" s="155">
        <v>230512.40000000002</v>
      </c>
      <c r="BI146" s="155"/>
      <c r="BJ146" s="155"/>
      <c r="BK146" s="155"/>
      <c r="BL146" s="155">
        <f t="shared" si="74"/>
        <v>0</v>
      </c>
      <c r="BM146" s="166">
        <f t="shared" si="75"/>
        <v>1541882.2000000002</v>
      </c>
      <c r="BN146" s="168">
        <f t="shared" si="76"/>
        <v>1173527.2884918358</v>
      </c>
      <c r="BZ146" s="155"/>
      <c r="CA146" s="161">
        <v>137</v>
      </c>
      <c r="CB146" s="151" t="s">
        <v>230</v>
      </c>
      <c r="CC146" s="153"/>
      <c r="CD146" s="153"/>
      <c r="CE146" s="153"/>
      <c r="CF146" s="153"/>
      <c r="CG146" s="169">
        <f t="shared" si="77"/>
        <v>0</v>
      </c>
      <c r="CH146" s="153"/>
      <c r="CI146" s="153"/>
      <c r="CJ146" s="153"/>
      <c r="CK146" s="169">
        <f t="shared" si="78"/>
        <v>0</v>
      </c>
      <c r="CL146" s="170">
        <f t="shared" si="62"/>
        <v>0</v>
      </c>
      <c r="CM146" s="155"/>
      <c r="CN146" s="170">
        <f t="shared" si="63"/>
        <v>0</v>
      </c>
      <c r="CO146" s="155"/>
      <c r="CP146" s="160">
        <f t="shared" si="64"/>
        <v>1131836</v>
      </c>
      <c r="CQ146" s="153">
        <f t="shared" si="65"/>
        <v>1131836</v>
      </c>
      <c r="CR146" s="153">
        <f t="shared" si="79"/>
        <v>0</v>
      </c>
      <c r="CS146" s="169"/>
      <c r="CT146" s="170">
        <f t="shared" si="80"/>
        <v>0</v>
      </c>
      <c r="CU146" s="155"/>
      <c r="CV146" s="171"/>
      <c r="CW146" s="172"/>
      <c r="CX146" s="172"/>
      <c r="CY146" s="172"/>
      <c r="CZ146" s="169"/>
      <c r="DA146" s="173"/>
      <c r="DB146" s="174"/>
      <c r="DC146" s="174">
        <f t="shared" si="66"/>
        <v>-137</v>
      </c>
      <c r="DD146" s="173"/>
      <c r="DE146" s="173"/>
      <c r="DF146" s="173"/>
      <c r="DG146" s="173"/>
      <c r="DH146" s="175"/>
      <c r="DI146" s="173"/>
      <c r="DJ146" s="173"/>
      <c r="DK146" s="173"/>
      <c r="DL146" s="173"/>
      <c r="DM146" s="173"/>
    </row>
    <row r="147" spans="1:117" s="39" customFormat="1" ht="12" x14ac:dyDescent="0.2">
      <c r="A147" s="149">
        <v>138</v>
      </c>
      <c r="B147" s="150">
        <v>138</v>
      </c>
      <c r="C147" s="151" t="s">
        <v>231</v>
      </c>
      <c r="D147" s="152">
        <f t="shared" si="67"/>
        <v>7.3954802259887007</v>
      </c>
      <c r="E147" s="153">
        <f t="shared" si="68"/>
        <v>126792</v>
      </c>
      <c r="F147" s="153">
        <f t="shared" si="68"/>
        <v>0</v>
      </c>
      <c r="G147" s="153">
        <f t="shared" si="68"/>
        <v>6930</v>
      </c>
      <c r="H147" s="154">
        <f t="shared" si="69"/>
        <v>133722</v>
      </c>
      <c r="I147" s="155"/>
      <c r="J147" s="156">
        <f t="shared" si="70"/>
        <v>6930</v>
      </c>
      <c r="K147" s="157">
        <f t="shared" si="71"/>
        <v>37420.855807693224</v>
      </c>
      <c r="L147" s="158">
        <f t="shared" si="54"/>
        <v>44350.855807693224</v>
      </c>
      <c r="M147" s="155"/>
      <c r="N147" s="159">
        <f t="shared" si="55"/>
        <v>89371.144192306776</v>
      </c>
      <c r="O147" s="155"/>
      <c r="P147" s="160">
        <f t="shared" si="56"/>
        <v>6930</v>
      </c>
      <c r="Q147" s="153">
        <f t="shared" si="57"/>
        <v>0</v>
      </c>
      <c r="R147" s="153">
        <f t="shared" si="58"/>
        <v>0</v>
      </c>
      <c r="S147" s="153">
        <f t="shared" si="59"/>
        <v>37420.855807693224</v>
      </c>
      <c r="T147" s="154">
        <f t="shared" si="60"/>
        <v>44350.855807693224</v>
      </c>
      <c r="U147" s="155"/>
      <c r="V147" s="159">
        <f t="shared" si="61"/>
        <v>78550.399999999994</v>
      </c>
      <c r="Y147" s="161">
        <v>138</v>
      </c>
      <c r="Z147" s="162">
        <v>7.3954802259887007</v>
      </c>
      <c r="AA147" s="162">
        <v>0</v>
      </c>
      <c r="AB147" s="162"/>
      <c r="AC147" s="162"/>
      <c r="AD147" s="162">
        <v>0</v>
      </c>
      <c r="AE147" s="163">
        <v>126792</v>
      </c>
      <c r="AF147" s="163">
        <v>0</v>
      </c>
      <c r="AG147" s="163">
        <v>0</v>
      </c>
      <c r="AH147" s="163">
        <v>126792</v>
      </c>
      <c r="AI147" s="163">
        <v>0</v>
      </c>
      <c r="AJ147" s="163">
        <v>6930</v>
      </c>
      <c r="AK147" s="163">
        <v>133722</v>
      </c>
      <c r="AL147" s="163">
        <v>0</v>
      </c>
      <c r="AM147" s="163">
        <v>0</v>
      </c>
      <c r="AN147" s="163">
        <v>0</v>
      </c>
      <c r="AO147" s="163">
        <v>0</v>
      </c>
      <c r="AP147" s="164">
        <v>133722</v>
      </c>
      <c r="AR147" s="161">
        <v>138</v>
      </c>
      <c r="AS147" s="162">
        <v>0</v>
      </c>
      <c r="AT147" s="163">
        <v>0</v>
      </c>
      <c r="AU147" s="163">
        <v>0</v>
      </c>
      <c r="AV147" s="163">
        <v>0</v>
      </c>
      <c r="AW147" s="164">
        <v>0</v>
      </c>
      <c r="BA147" s="161">
        <v>138</v>
      </c>
      <c r="BB147" s="150">
        <v>138</v>
      </c>
      <c r="BC147" s="151" t="s">
        <v>231</v>
      </c>
      <c r="BD147" s="165">
        <f t="shared" si="72"/>
        <v>126792</v>
      </c>
      <c r="BE147" s="166">
        <v>99715</v>
      </c>
      <c r="BF147" s="155">
        <f t="shared" si="73"/>
        <v>27077</v>
      </c>
      <c r="BG147" s="155">
        <v>44543.4</v>
      </c>
      <c r="BH147" s="155">
        <v>0</v>
      </c>
      <c r="BI147" s="155"/>
      <c r="BJ147" s="155"/>
      <c r="BK147" s="155"/>
      <c r="BL147" s="155">
        <f t="shared" si="74"/>
        <v>0</v>
      </c>
      <c r="BM147" s="166">
        <f t="shared" si="75"/>
        <v>71620.399999999994</v>
      </c>
      <c r="BN147" s="168">
        <f t="shared" si="76"/>
        <v>37420.855807693224</v>
      </c>
      <c r="BZ147" s="155"/>
      <c r="CA147" s="161">
        <v>138</v>
      </c>
      <c r="CB147" s="151" t="s">
        <v>231</v>
      </c>
      <c r="CC147" s="153"/>
      <c r="CD147" s="153"/>
      <c r="CE147" s="153"/>
      <c r="CF147" s="153"/>
      <c r="CG147" s="169">
        <f t="shared" si="77"/>
        <v>0</v>
      </c>
      <c r="CH147" s="153"/>
      <c r="CI147" s="153"/>
      <c r="CJ147" s="153"/>
      <c r="CK147" s="169">
        <f t="shared" si="78"/>
        <v>0</v>
      </c>
      <c r="CL147" s="170">
        <f t="shared" si="62"/>
        <v>0</v>
      </c>
      <c r="CM147" s="155"/>
      <c r="CN147" s="170">
        <f t="shared" si="63"/>
        <v>0</v>
      </c>
      <c r="CO147" s="155"/>
      <c r="CP147" s="160">
        <f t="shared" si="64"/>
        <v>27077</v>
      </c>
      <c r="CQ147" s="153">
        <f t="shared" si="65"/>
        <v>27077</v>
      </c>
      <c r="CR147" s="153">
        <f t="shared" si="79"/>
        <v>0</v>
      </c>
      <c r="CS147" s="169"/>
      <c r="CT147" s="170">
        <f t="shared" si="80"/>
        <v>0</v>
      </c>
      <c r="CU147" s="155"/>
      <c r="CV147" s="171"/>
      <c r="CW147" s="172"/>
      <c r="CX147" s="172"/>
      <c r="CY147" s="172"/>
      <c r="CZ147" s="169"/>
      <c r="DA147" s="173"/>
      <c r="DB147" s="174"/>
      <c r="DC147" s="174">
        <f t="shared" si="66"/>
        <v>-138</v>
      </c>
      <c r="DD147" s="173"/>
      <c r="DE147" s="173"/>
      <c r="DF147" s="173"/>
      <c r="DG147" s="173"/>
      <c r="DH147" s="175"/>
      <c r="DI147" s="173"/>
      <c r="DJ147" s="173"/>
      <c r="DK147" s="173"/>
      <c r="DL147" s="173"/>
      <c r="DM147" s="173"/>
    </row>
    <row r="148" spans="1:117" s="39" customFormat="1" ht="12" x14ac:dyDescent="0.2">
      <c r="A148" s="149">
        <v>139</v>
      </c>
      <c r="B148" s="150">
        <v>139</v>
      </c>
      <c r="C148" s="151" t="s">
        <v>232</v>
      </c>
      <c r="D148" s="152">
        <f t="shared" si="67"/>
        <v>15.091156421739361</v>
      </c>
      <c r="E148" s="153">
        <f t="shared" si="68"/>
        <v>219010</v>
      </c>
      <c r="F148" s="153">
        <f t="shared" si="68"/>
        <v>0</v>
      </c>
      <c r="G148" s="153">
        <f t="shared" si="68"/>
        <v>14148</v>
      </c>
      <c r="H148" s="154">
        <f t="shared" si="69"/>
        <v>233158</v>
      </c>
      <c r="I148" s="155"/>
      <c r="J148" s="156">
        <f t="shared" si="70"/>
        <v>14148</v>
      </c>
      <c r="K148" s="157">
        <f t="shared" si="71"/>
        <v>17224.64747707003</v>
      </c>
      <c r="L148" s="158">
        <f t="shared" si="54"/>
        <v>31372.64747707003</v>
      </c>
      <c r="M148" s="155"/>
      <c r="N148" s="159">
        <f t="shared" si="55"/>
        <v>201785.35252292996</v>
      </c>
      <c r="O148" s="155"/>
      <c r="P148" s="160">
        <f t="shared" si="56"/>
        <v>14148</v>
      </c>
      <c r="Q148" s="153">
        <f t="shared" si="57"/>
        <v>0</v>
      </c>
      <c r="R148" s="153">
        <f t="shared" si="58"/>
        <v>0</v>
      </c>
      <c r="S148" s="153">
        <f t="shared" si="59"/>
        <v>17224.64747707003</v>
      </c>
      <c r="T148" s="154">
        <f t="shared" si="60"/>
        <v>31372.64747707003</v>
      </c>
      <c r="U148" s="155"/>
      <c r="V148" s="159">
        <f t="shared" si="61"/>
        <v>46650.6</v>
      </c>
      <c r="Y148" s="161">
        <v>139</v>
      </c>
      <c r="Z148" s="162">
        <v>15.091156421739361</v>
      </c>
      <c r="AA148" s="162">
        <v>0</v>
      </c>
      <c r="AB148" s="162"/>
      <c r="AC148" s="162"/>
      <c r="AD148" s="162">
        <v>0</v>
      </c>
      <c r="AE148" s="163">
        <v>219010</v>
      </c>
      <c r="AF148" s="163">
        <v>0</v>
      </c>
      <c r="AG148" s="163">
        <v>0</v>
      </c>
      <c r="AH148" s="163">
        <v>219010</v>
      </c>
      <c r="AI148" s="163">
        <v>0</v>
      </c>
      <c r="AJ148" s="163">
        <v>14148</v>
      </c>
      <c r="AK148" s="163">
        <v>233158</v>
      </c>
      <c r="AL148" s="163">
        <v>0</v>
      </c>
      <c r="AM148" s="163">
        <v>0</v>
      </c>
      <c r="AN148" s="163">
        <v>0</v>
      </c>
      <c r="AO148" s="163">
        <v>0</v>
      </c>
      <c r="AP148" s="164">
        <v>233158</v>
      </c>
      <c r="AR148" s="161">
        <v>139</v>
      </c>
      <c r="AS148" s="162">
        <v>0</v>
      </c>
      <c r="AT148" s="163">
        <v>0</v>
      </c>
      <c r="AU148" s="163">
        <v>0</v>
      </c>
      <c r="AV148" s="163">
        <v>0</v>
      </c>
      <c r="AW148" s="164">
        <v>0</v>
      </c>
      <c r="BA148" s="161">
        <v>139</v>
      </c>
      <c r="BB148" s="150">
        <v>139</v>
      </c>
      <c r="BC148" s="151" t="s">
        <v>232</v>
      </c>
      <c r="BD148" s="165">
        <f t="shared" si="72"/>
        <v>219010</v>
      </c>
      <c r="BE148" s="166">
        <v>203256</v>
      </c>
      <c r="BF148" s="155">
        <f t="shared" si="73"/>
        <v>15754</v>
      </c>
      <c r="BG148" s="155">
        <v>6333</v>
      </c>
      <c r="BH148" s="155">
        <v>10415.6</v>
      </c>
      <c r="BI148" s="155"/>
      <c r="BJ148" s="155"/>
      <c r="BK148" s="155"/>
      <c r="BL148" s="155">
        <f t="shared" si="74"/>
        <v>0</v>
      </c>
      <c r="BM148" s="166">
        <f t="shared" si="75"/>
        <v>32502.6</v>
      </c>
      <c r="BN148" s="168">
        <f t="shared" si="76"/>
        <v>17224.64747707003</v>
      </c>
      <c r="BZ148" s="155"/>
      <c r="CA148" s="161">
        <v>139</v>
      </c>
      <c r="CB148" s="151" t="s">
        <v>232</v>
      </c>
      <c r="CC148" s="153"/>
      <c r="CD148" s="153"/>
      <c r="CE148" s="153"/>
      <c r="CF148" s="153"/>
      <c r="CG148" s="169">
        <f t="shared" si="77"/>
        <v>0</v>
      </c>
      <c r="CH148" s="153"/>
      <c r="CI148" s="153"/>
      <c r="CJ148" s="153"/>
      <c r="CK148" s="169">
        <f t="shared" si="78"/>
        <v>0</v>
      </c>
      <c r="CL148" s="170">
        <f t="shared" si="62"/>
        <v>0</v>
      </c>
      <c r="CM148" s="155"/>
      <c r="CN148" s="170">
        <f t="shared" si="63"/>
        <v>0</v>
      </c>
      <c r="CO148" s="155"/>
      <c r="CP148" s="160">
        <f t="shared" si="64"/>
        <v>15754</v>
      </c>
      <c r="CQ148" s="153">
        <f t="shared" si="65"/>
        <v>15754</v>
      </c>
      <c r="CR148" s="153">
        <f t="shared" si="79"/>
        <v>0</v>
      </c>
      <c r="CS148" s="169"/>
      <c r="CT148" s="170">
        <f t="shared" si="80"/>
        <v>0</v>
      </c>
      <c r="CU148" s="155"/>
      <c r="CV148" s="171"/>
      <c r="CW148" s="172"/>
      <c r="CX148" s="172"/>
      <c r="CY148" s="172"/>
      <c r="CZ148" s="169"/>
      <c r="DA148" s="173"/>
      <c r="DB148" s="174"/>
      <c r="DC148" s="174">
        <f t="shared" si="66"/>
        <v>-139</v>
      </c>
      <c r="DD148" s="173"/>
      <c r="DE148" s="173"/>
      <c r="DF148" s="173"/>
      <c r="DG148" s="173"/>
      <c r="DH148" s="175"/>
      <c r="DI148" s="173"/>
      <c r="DJ148" s="173"/>
      <c r="DK148" s="173"/>
      <c r="DL148" s="173"/>
      <c r="DM148" s="173"/>
    </row>
    <row r="149" spans="1:117" s="39" customFormat="1" ht="12" x14ac:dyDescent="0.2">
      <c r="A149" s="149">
        <v>140</v>
      </c>
      <c r="B149" s="150">
        <v>140</v>
      </c>
      <c r="C149" s="151" t="s">
        <v>233</v>
      </c>
      <c r="D149" s="152">
        <f t="shared" si="67"/>
        <v>0</v>
      </c>
      <c r="E149" s="153">
        <f t="shared" si="68"/>
        <v>0</v>
      </c>
      <c r="F149" s="153">
        <f t="shared" si="68"/>
        <v>0</v>
      </c>
      <c r="G149" s="153">
        <f t="shared" si="68"/>
        <v>0</v>
      </c>
      <c r="H149" s="154">
        <f t="shared" si="69"/>
        <v>0</v>
      </c>
      <c r="I149" s="155"/>
      <c r="J149" s="156">
        <f t="shared" si="70"/>
        <v>0</v>
      </c>
      <c r="K149" s="157">
        <f t="shared" si="71"/>
        <v>0</v>
      </c>
      <c r="L149" s="158">
        <f t="shared" si="54"/>
        <v>0</v>
      </c>
      <c r="M149" s="155"/>
      <c r="N149" s="159">
        <f t="shared" si="55"/>
        <v>0</v>
      </c>
      <c r="O149" s="155"/>
      <c r="P149" s="160">
        <f t="shared" si="56"/>
        <v>0</v>
      </c>
      <c r="Q149" s="153">
        <f t="shared" si="57"/>
        <v>0</v>
      </c>
      <c r="R149" s="153">
        <f t="shared" si="58"/>
        <v>0</v>
      </c>
      <c r="S149" s="153">
        <f t="shared" si="59"/>
        <v>0</v>
      </c>
      <c r="T149" s="154">
        <f t="shared" si="60"/>
        <v>0</v>
      </c>
      <c r="U149" s="155"/>
      <c r="V149" s="159">
        <f t="shared" si="61"/>
        <v>0</v>
      </c>
      <c r="Y149" s="161">
        <v>140</v>
      </c>
      <c r="Z149" s="162"/>
      <c r="AA149" s="162"/>
      <c r="AB149" s="162"/>
      <c r="AC149" s="162"/>
      <c r="AD149" s="162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4"/>
      <c r="AR149" s="161">
        <v>140</v>
      </c>
      <c r="AS149" s="162">
        <v>0</v>
      </c>
      <c r="AT149" s="163">
        <v>0</v>
      </c>
      <c r="AU149" s="163">
        <v>0</v>
      </c>
      <c r="AV149" s="163">
        <v>0</v>
      </c>
      <c r="AW149" s="164">
        <v>0</v>
      </c>
      <c r="BA149" s="161">
        <v>140</v>
      </c>
      <c r="BB149" s="150">
        <v>140</v>
      </c>
      <c r="BC149" s="151" t="s">
        <v>233</v>
      </c>
      <c r="BD149" s="165">
        <f t="shared" si="72"/>
        <v>0</v>
      </c>
      <c r="BE149" s="166">
        <v>0</v>
      </c>
      <c r="BF149" s="155">
        <f t="shared" si="73"/>
        <v>0</v>
      </c>
      <c r="BG149" s="155">
        <v>0</v>
      </c>
      <c r="BH149" s="155">
        <v>0</v>
      </c>
      <c r="BI149" s="155"/>
      <c r="BJ149" s="155"/>
      <c r="BK149" s="155"/>
      <c r="BL149" s="155">
        <f t="shared" si="74"/>
        <v>0</v>
      </c>
      <c r="BM149" s="166">
        <f t="shared" si="75"/>
        <v>0</v>
      </c>
      <c r="BN149" s="168">
        <f t="shared" si="76"/>
        <v>0</v>
      </c>
      <c r="BZ149" s="155"/>
      <c r="CA149" s="161">
        <v>140</v>
      </c>
      <c r="CB149" s="151" t="s">
        <v>233</v>
      </c>
      <c r="CC149" s="153"/>
      <c r="CD149" s="153"/>
      <c r="CE149" s="153"/>
      <c r="CF149" s="153"/>
      <c r="CG149" s="169">
        <f t="shared" si="77"/>
        <v>0</v>
      </c>
      <c r="CH149" s="153"/>
      <c r="CI149" s="153"/>
      <c r="CJ149" s="153"/>
      <c r="CK149" s="169">
        <f t="shared" si="78"/>
        <v>0</v>
      </c>
      <c r="CL149" s="170">
        <f t="shared" si="62"/>
        <v>0</v>
      </c>
      <c r="CM149" s="155"/>
      <c r="CN149" s="170">
        <f t="shared" si="63"/>
        <v>0</v>
      </c>
      <c r="CO149" s="155"/>
      <c r="CP149" s="160">
        <f t="shared" si="64"/>
        <v>0</v>
      </c>
      <c r="CQ149" s="153">
        <f t="shared" si="65"/>
        <v>0</v>
      </c>
      <c r="CR149" s="153">
        <f t="shared" si="79"/>
        <v>0</v>
      </c>
      <c r="CS149" s="169"/>
      <c r="CT149" s="170">
        <f t="shared" si="80"/>
        <v>0</v>
      </c>
      <c r="CU149" s="155"/>
      <c r="CV149" s="171"/>
      <c r="CW149" s="172"/>
      <c r="CX149" s="172"/>
      <c r="CY149" s="172"/>
      <c r="CZ149" s="169"/>
      <c r="DA149" s="173"/>
      <c r="DB149" s="174"/>
      <c r="DC149" s="174">
        <f t="shared" si="66"/>
        <v>-140</v>
      </c>
      <c r="DD149" s="173"/>
      <c r="DE149" s="173"/>
      <c r="DF149" s="173"/>
      <c r="DG149" s="173"/>
      <c r="DH149" s="175"/>
      <c r="DI149" s="173"/>
      <c r="DJ149" s="173"/>
      <c r="DK149" s="173"/>
      <c r="DL149" s="173"/>
      <c r="DM149" s="173"/>
    </row>
    <row r="150" spans="1:117" s="39" customFormat="1" ht="12" x14ac:dyDescent="0.2">
      <c r="A150" s="149">
        <v>141</v>
      </c>
      <c r="B150" s="150">
        <v>141</v>
      </c>
      <c r="C150" s="151" t="s">
        <v>234</v>
      </c>
      <c r="D150" s="152">
        <f t="shared" si="67"/>
        <v>136.44144165352284</v>
      </c>
      <c r="E150" s="153">
        <f t="shared" si="68"/>
        <v>2155726</v>
      </c>
      <c r="F150" s="153">
        <f t="shared" si="68"/>
        <v>0</v>
      </c>
      <c r="G150" s="153">
        <f t="shared" si="68"/>
        <v>127932</v>
      </c>
      <c r="H150" s="154">
        <f t="shared" si="69"/>
        <v>2283658</v>
      </c>
      <c r="I150" s="155"/>
      <c r="J150" s="156">
        <f t="shared" si="70"/>
        <v>127932</v>
      </c>
      <c r="K150" s="157">
        <f t="shared" si="71"/>
        <v>89607.676633518771</v>
      </c>
      <c r="L150" s="158">
        <f t="shared" si="54"/>
        <v>217539.67663351877</v>
      </c>
      <c r="M150" s="155"/>
      <c r="N150" s="159">
        <f t="shared" si="55"/>
        <v>2066118.3233664813</v>
      </c>
      <c r="O150" s="155"/>
      <c r="P150" s="160">
        <f t="shared" si="56"/>
        <v>127932</v>
      </c>
      <c r="Q150" s="153">
        <f t="shared" si="57"/>
        <v>0</v>
      </c>
      <c r="R150" s="153">
        <f t="shared" si="58"/>
        <v>0</v>
      </c>
      <c r="S150" s="153">
        <f t="shared" si="59"/>
        <v>89607.676633518771</v>
      </c>
      <c r="T150" s="154">
        <f t="shared" si="60"/>
        <v>217539.67663351877</v>
      </c>
      <c r="U150" s="155"/>
      <c r="V150" s="159">
        <f t="shared" si="61"/>
        <v>418394.8</v>
      </c>
      <c r="Y150" s="161">
        <v>141</v>
      </c>
      <c r="Z150" s="162">
        <v>136.44144165352284</v>
      </c>
      <c r="AA150" s="162">
        <v>0</v>
      </c>
      <c r="AB150" s="162"/>
      <c r="AC150" s="162"/>
      <c r="AD150" s="162">
        <v>0</v>
      </c>
      <c r="AE150" s="163">
        <v>2155726</v>
      </c>
      <c r="AF150" s="163">
        <v>0</v>
      </c>
      <c r="AG150" s="163">
        <v>0</v>
      </c>
      <c r="AH150" s="163">
        <v>2155726</v>
      </c>
      <c r="AI150" s="163">
        <v>0</v>
      </c>
      <c r="AJ150" s="163">
        <v>127932</v>
      </c>
      <c r="AK150" s="163">
        <v>2283658</v>
      </c>
      <c r="AL150" s="163">
        <v>0</v>
      </c>
      <c r="AM150" s="163">
        <v>0</v>
      </c>
      <c r="AN150" s="163">
        <v>0</v>
      </c>
      <c r="AO150" s="163">
        <v>0</v>
      </c>
      <c r="AP150" s="164">
        <v>2283658</v>
      </c>
      <c r="AR150" s="161">
        <v>141</v>
      </c>
      <c r="AS150" s="162">
        <v>0</v>
      </c>
      <c r="AT150" s="163">
        <v>0</v>
      </c>
      <c r="AU150" s="163">
        <v>0</v>
      </c>
      <c r="AV150" s="163">
        <v>0</v>
      </c>
      <c r="AW150" s="164">
        <v>0</v>
      </c>
      <c r="BA150" s="161">
        <v>141</v>
      </c>
      <c r="BB150" s="150">
        <v>141</v>
      </c>
      <c r="BC150" s="151" t="s">
        <v>234</v>
      </c>
      <c r="BD150" s="165">
        <f t="shared" si="72"/>
        <v>2155726</v>
      </c>
      <c r="BE150" s="166">
        <v>2105756</v>
      </c>
      <c r="BF150" s="155">
        <f t="shared" si="73"/>
        <v>49970</v>
      </c>
      <c r="BG150" s="155">
        <v>170690.4</v>
      </c>
      <c r="BH150" s="155">
        <v>69802.400000000009</v>
      </c>
      <c r="BI150" s="155"/>
      <c r="BJ150" s="155"/>
      <c r="BK150" s="155"/>
      <c r="BL150" s="155">
        <f t="shared" si="74"/>
        <v>0</v>
      </c>
      <c r="BM150" s="166">
        <f t="shared" si="75"/>
        <v>290462.8</v>
      </c>
      <c r="BN150" s="168">
        <f t="shared" si="76"/>
        <v>89607.676633518771</v>
      </c>
      <c r="BZ150" s="155"/>
      <c r="CA150" s="161">
        <v>141</v>
      </c>
      <c r="CB150" s="151" t="s">
        <v>234</v>
      </c>
      <c r="CC150" s="153"/>
      <c r="CD150" s="153"/>
      <c r="CE150" s="153"/>
      <c r="CF150" s="153"/>
      <c r="CG150" s="169">
        <f t="shared" si="77"/>
        <v>0</v>
      </c>
      <c r="CH150" s="153"/>
      <c r="CI150" s="153"/>
      <c r="CJ150" s="153"/>
      <c r="CK150" s="169">
        <f t="shared" si="78"/>
        <v>0</v>
      </c>
      <c r="CL150" s="176">
        <f t="shared" si="62"/>
        <v>0</v>
      </c>
      <c r="CM150" s="155"/>
      <c r="CN150" s="176">
        <f t="shared" si="63"/>
        <v>0</v>
      </c>
      <c r="CO150" s="155"/>
      <c r="CP150" s="160">
        <f t="shared" si="64"/>
        <v>49970</v>
      </c>
      <c r="CQ150" s="153">
        <f t="shared" si="65"/>
        <v>49970</v>
      </c>
      <c r="CR150" s="153">
        <f t="shared" si="79"/>
        <v>0</v>
      </c>
      <c r="CS150" s="169"/>
      <c r="CT150" s="170">
        <f t="shared" si="80"/>
        <v>0</v>
      </c>
      <c r="CU150" s="155"/>
      <c r="CV150" s="171"/>
      <c r="CW150" s="172"/>
      <c r="CX150" s="172"/>
      <c r="CY150" s="172"/>
      <c r="CZ150" s="169"/>
      <c r="DA150" s="173"/>
      <c r="DB150" s="174"/>
      <c r="DC150" s="174">
        <f t="shared" si="66"/>
        <v>-141</v>
      </c>
      <c r="DD150" s="173"/>
      <c r="DE150" s="173"/>
      <c r="DF150" s="173"/>
      <c r="DG150" s="173"/>
      <c r="DH150" s="175"/>
      <c r="DI150" s="173"/>
      <c r="DJ150" s="173"/>
      <c r="DK150" s="173"/>
      <c r="DL150" s="173"/>
      <c r="DM150" s="173"/>
    </row>
    <row r="151" spans="1:117" s="39" customFormat="1" ht="12" x14ac:dyDescent="0.2">
      <c r="A151" s="149">
        <v>142</v>
      </c>
      <c r="B151" s="150">
        <v>142</v>
      </c>
      <c r="C151" s="151" t="s">
        <v>235</v>
      </c>
      <c r="D151" s="152">
        <f t="shared" si="67"/>
        <v>32.217782217782208</v>
      </c>
      <c r="E151" s="153">
        <f t="shared" si="68"/>
        <v>604916</v>
      </c>
      <c r="F151" s="153">
        <f t="shared" si="68"/>
        <v>0</v>
      </c>
      <c r="G151" s="153">
        <f t="shared" si="68"/>
        <v>30212</v>
      </c>
      <c r="H151" s="154">
        <f t="shared" si="69"/>
        <v>635128</v>
      </c>
      <c r="I151" s="155"/>
      <c r="J151" s="156">
        <f t="shared" si="70"/>
        <v>30212</v>
      </c>
      <c r="K151" s="157">
        <f t="shared" si="71"/>
        <v>40386.597730495057</v>
      </c>
      <c r="L151" s="158">
        <f t="shared" si="54"/>
        <v>70598.597730495065</v>
      </c>
      <c r="M151" s="155"/>
      <c r="N151" s="159">
        <f t="shared" si="55"/>
        <v>564529.40226950496</v>
      </c>
      <c r="O151" s="155"/>
      <c r="P151" s="160">
        <f t="shared" si="56"/>
        <v>30212</v>
      </c>
      <c r="Q151" s="153">
        <f t="shared" si="57"/>
        <v>0</v>
      </c>
      <c r="R151" s="153">
        <f t="shared" si="58"/>
        <v>0</v>
      </c>
      <c r="S151" s="153">
        <f t="shared" si="59"/>
        <v>40386.597730495057</v>
      </c>
      <c r="T151" s="154">
        <f t="shared" si="60"/>
        <v>70598.597730495065</v>
      </c>
      <c r="U151" s="155"/>
      <c r="V151" s="159">
        <f t="shared" si="61"/>
        <v>85809.4</v>
      </c>
      <c r="Y151" s="161">
        <v>142</v>
      </c>
      <c r="Z151" s="162">
        <v>32.217782217782208</v>
      </c>
      <c r="AA151" s="162">
        <v>0</v>
      </c>
      <c r="AB151" s="162"/>
      <c r="AC151" s="162"/>
      <c r="AD151" s="162">
        <v>0</v>
      </c>
      <c r="AE151" s="163">
        <v>604916</v>
      </c>
      <c r="AF151" s="163">
        <v>0</v>
      </c>
      <c r="AG151" s="163">
        <v>0</v>
      </c>
      <c r="AH151" s="163">
        <v>604916</v>
      </c>
      <c r="AI151" s="163">
        <v>0</v>
      </c>
      <c r="AJ151" s="163">
        <v>30212</v>
      </c>
      <c r="AK151" s="163">
        <v>635128</v>
      </c>
      <c r="AL151" s="163">
        <v>0</v>
      </c>
      <c r="AM151" s="163">
        <v>0</v>
      </c>
      <c r="AN151" s="163">
        <v>0</v>
      </c>
      <c r="AO151" s="163">
        <v>0</v>
      </c>
      <c r="AP151" s="164">
        <v>635128</v>
      </c>
      <c r="AR151" s="161">
        <v>142</v>
      </c>
      <c r="AS151" s="162">
        <v>0</v>
      </c>
      <c r="AT151" s="163">
        <v>0</v>
      </c>
      <c r="AU151" s="163">
        <v>0</v>
      </c>
      <c r="AV151" s="163">
        <v>0</v>
      </c>
      <c r="AW151" s="164">
        <v>0</v>
      </c>
      <c r="BA151" s="161">
        <v>142</v>
      </c>
      <c r="BB151" s="150">
        <v>142</v>
      </c>
      <c r="BC151" s="151" t="s">
        <v>235</v>
      </c>
      <c r="BD151" s="165">
        <f t="shared" si="72"/>
        <v>604916</v>
      </c>
      <c r="BE151" s="166">
        <v>569130</v>
      </c>
      <c r="BF151" s="155">
        <f t="shared" si="73"/>
        <v>35786</v>
      </c>
      <c r="BG151" s="155">
        <v>19811.399999999998</v>
      </c>
      <c r="BH151" s="155">
        <v>0</v>
      </c>
      <c r="BI151" s="155"/>
      <c r="BJ151" s="155"/>
      <c r="BK151" s="155"/>
      <c r="BL151" s="155">
        <f t="shared" si="74"/>
        <v>0</v>
      </c>
      <c r="BM151" s="166">
        <f t="shared" si="75"/>
        <v>55597.399999999994</v>
      </c>
      <c r="BN151" s="168">
        <f t="shared" si="76"/>
        <v>40386.597730495057</v>
      </c>
      <c r="BZ151" s="155"/>
      <c r="CA151" s="161">
        <v>142</v>
      </c>
      <c r="CB151" s="151" t="s">
        <v>235</v>
      </c>
      <c r="CC151" s="153"/>
      <c r="CD151" s="153"/>
      <c r="CE151" s="153"/>
      <c r="CF151" s="153"/>
      <c r="CG151" s="169">
        <f t="shared" si="77"/>
        <v>0</v>
      </c>
      <c r="CH151" s="153"/>
      <c r="CI151" s="153"/>
      <c r="CJ151" s="153"/>
      <c r="CK151" s="169">
        <f t="shared" si="78"/>
        <v>0</v>
      </c>
      <c r="CL151" s="170">
        <f t="shared" si="62"/>
        <v>0</v>
      </c>
      <c r="CM151" s="155"/>
      <c r="CN151" s="170">
        <f t="shared" si="63"/>
        <v>0</v>
      </c>
      <c r="CO151" s="155"/>
      <c r="CP151" s="160">
        <f t="shared" si="64"/>
        <v>35786</v>
      </c>
      <c r="CQ151" s="153">
        <f t="shared" si="65"/>
        <v>35786</v>
      </c>
      <c r="CR151" s="153">
        <f t="shared" si="79"/>
        <v>0</v>
      </c>
      <c r="CS151" s="169"/>
      <c r="CT151" s="170">
        <f t="shared" si="80"/>
        <v>0</v>
      </c>
      <c r="CU151" s="155"/>
      <c r="CV151" s="171"/>
      <c r="CW151" s="172"/>
      <c r="CX151" s="172"/>
      <c r="CY151" s="172"/>
      <c r="CZ151" s="169"/>
      <c r="DA151" s="173"/>
      <c r="DB151" s="174"/>
      <c r="DC151" s="174">
        <f t="shared" si="66"/>
        <v>-142</v>
      </c>
      <c r="DD151" s="173"/>
      <c r="DE151" s="173"/>
      <c r="DF151" s="173"/>
      <c r="DG151" s="173"/>
      <c r="DH151" s="175"/>
      <c r="DI151" s="173"/>
      <c r="DJ151" s="173"/>
      <c r="DK151" s="173"/>
      <c r="DL151" s="173"/>
      <c r="DM151" s="173"/>
    </row>
    <row r="152" spans="1:117" s="39" customFormat="1" ht="12" x14ac:dyDescent="0.2">
      <c r="A152" s="149">
        <v>143</v>
      </c>
      <c r="B152" s="150">
        <v>143</v>
      </c>
      <c r="C152" s="151" t="s">
        <v>236</v>
      </c>
      <c r="D152" s="152">
        <f t="shared" si="67"/>
        <v>0</v>
      </c>
      <c r="E152" s="153">
        <f t="shared" si="68"/>
        <v>0</v>
      </c>
      <c r="F152" s="153">
        <f t="shared" si="68"/>
        <v>0</v>
      </c>
      <c r="G152" s="153">
        <f t="shared" si="68"/>
        <v>0</v>
      </c>
      <c r="H152" s="154">
        <f t="shared" si="69"/>
        <v>0</v>
      </c>
      <c r="I152" s="155"/>
      <c r="J152" s="156">
        <f t="shared" si="70"/>
        <v>0</v>
      </c>
      <c r="K152" s="157">
        <f t="shared" si="71"/>
        <v>0</v>
      </c>
      <c r="L152" s="158">
        <f t="shared" si="54"/>
        <v>0</v>
      </c>
      <c r="M152" s="155"/>
      <c r="N152" s="159">
        <f t="shared" si="55"/>
        <v>0</v>
      </c>
      <c r="O152" s="155"/>
      <c r="P152" s="160">
        <f t="shared" si="56"/>
        <v>0</v>
      </c>
      <c r="Q152" s="153">
        <f t="shared" si="57"/>
        <v>0</v>
      </c>
      <c r="R152" s="153">
        <f t="shared" si="58"/>
        <v>0</v>
      </c>
      <c r="S152" s="153">
        <f t="shared" si="59"/>
        <v>0</v>
      </c>
      <c r="T152" s="154">
        <f t="shared" si="60"/>
        <v>0</v>
      </c>
      <c r="U152" s="155"/>
      <c r="V152" s="159">
        <f t="shared" si="61"/>
        <v>0</v>
      </c>
      <c r="Y152" s="161">
        <v>143</v>
      </c>
      <c r="Z152" s="162"/>
      <c r="AA152" s="162"/>
      <c r="AB152" s="162"/>
      <c r="AC152" s="162"/>
      <c r="AD152" s="162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4"/>
      <c r="AR152" s="161">
        <v>143</v>
      </c>
      <c r="AS152" s="162">
        <v>0</v>
      </c>
      <c r="AT152" s="163">
        <v>0</v>
      </c>
      <c r="AU152" s="163">
        <v>0</v>
      </c>
      <c r="AV152" s="163">
        <v>0</v>
      </c>
      <c r="AW152" s="164">
        <v>0</v>
      </c>
      <c r="BA152" s="161">
        <v>143</v>
      </c>
      <c r="BB152" s="150">
        <v>143</v>
      </c>
      <c r="BC152" s="151" t="s">
        <v>236</v>
      </c>
      <c r="BD152" s="165">
        <f t="shared" si="72"/>
        <v>0</v>
      </c>
      <c r="BE152" s="166">
        <v>0</v>
      </c>
      <c r="BF152" s="155">
        <f t="shared" si="73"/>
        <v>0</v>
      </c>
      <c r="BG152" s="155">
        <v>0</v>
      </c>
      <c r="BH152" s="155">
        <v>0</v>
      </c>
      <c r="BI152" s="155"/>
      <c r="BJ152" s="155"/>
      <c r="BK152" s="155"/>
      <c r="BL152" s="155">
        <f t="shared" si="74"/>
        <v>0</v>
      </c>
      <c r="BM152" s="166">
        <f t="shared" si="75"/>
        <v>0</v>
      </c>
      <c r="BN152" s="168">
        <f t="shared" si="76"/>
        <v>0</v>
      </c>
      <c r="BZ152" s="155"/>
      <c r="CA152" s="161">
        <v>143</v>
      </c>
      <c r="CB152" s="151" t="s">
        <v>236</v>
      </c>
      <c r="CC152" s="153"/>
      <c r="CD152" s="153"/>
      <c r="CE152" s="153"/>
      <c r="CF152" s="153"/>
      <c r="CG152" s="169">
        <f t="shared" si="77"/>
        <v>0</v>
      </c>
      <c r="CH152" s="153"/>
      <c r="CI152" s="153"/>
      <c r="CJ152" s="153"/>
      <c r="CK152" s="169">
        <f t="shared" si="78"/>
        <v>0</v>
      </c>
      <c r="CL152" s="170">
        <f t="shared" si="62"/>
        <v>0</v>
      </c>
      <c r="CM152" s="155"/>
      <c r="CN152" s="170">
        <f t="shared" si="63"/>
        <v>0</v>
      </c>
      <c r="CO152" s="155"/>
      <c r="CP152" s="160">
        <f t="shared" si="64"/>
        <v>0</v>
      </c>
      <c r="CQ152" s="153">
        <f t="shared" si="65"/>
        <v>0</v>
      </c>
      <c r="CR152" s="153">
        <f t="shared" si="79"/>
        <v>0</v>
      </c>
      <c r="CS152" s="169"/>
      <c r="CT152" s="170">
        <f t="shared" si="80"/>
        <v>0</v>
      </c>
      <c r="CU152" s="155"/>
      <c r="CV152" s="171"/>
      <c r="CW152" s="172"/>
      <c r="CX152" s="172"/>
      <c r="CY152" s="172"/>
      <c r="CZ152" s="169"/>
      <c r="DA152" s="173"/>
      <c r="DB152" s="174"/>
      <c r="DC152" s="174">
        <f t="shared" si="66"/>
        <v>-143</v>
      </c>
      <c r="DD152" s="173"/>
      <c r="DE152" s="173"/>
      <c r="DF152" s="173"/>
      <c r="DG152" s="173"/>
      <c r="DH152" s="175"/>
      <c r="DI152" s="173"/>
      <c r="DJ152" s="173"/>
      <c r="DK152" s="173"/>
      <c r="DL152" s="173"/>
      <c r="DM152" s="173"/>
    </row>
    <row r="153" spans="1:117" s="39" customFormat="1" ht="12" x14ac:dyDescent="0.2">
      <c r="A153" s="149">
        <v>144</v>
      </c>
      <c r="B153" s="150">
        <v>144</v>
      </c>
      <c r="C153" s="151" t="s">
        <v>237</v>
      </c>
      <c r="D153" s="152">
        <f t="shared" si="67"/>
        <v>0</v>
      </c>
      <c r="E153" s="153">
        <f t="shared" si="68"/>
        <v>0</v>
      </c>
      <c r="F153" s="153">
        <f t="shared" si="68"/>
        <v>0</v>
      </c>
      <c r="G153" s="153">
        <f t="shared" si="68"/>
        <v>0</v>
      </c>
      <c r="H153" s="154">
        <f t="shared" si="69"/>
        <v>0</v>
      </c>
      <c r="I153" s="155"/>
      <c r="J153" s="156">
        <f t="shared" si="70"/>
        <v>0</v>
      </c>
      <c r="K153" s="157">
        <f t="shared" si="71"/>
        <v>0</v>
      </c>
      <c r="L153" s="158">
        <f t="shared" si="54"/>
        <v>0</v>
      </c>
      <c r="M153" s="155"/>
      <c r="N153" s="159">
        <f t="shared" si="55"/>
        <v>0</v>
      </c>
      <c r="O153" s="155"/>
      <c r="P153" s="160">
        <f t="shared" si="56"/>
        <v>0</v>
      </c>
      <c r="Q153" s="153">
        <f t="shared" si="57"/>
        <v>0</v>
      </c>
      <c r="R153" s="153">
        <f t="shared" si="58"/>
        <v>0</v>
      </c>
      <c r="S153" s="153">
        <f t="shared" si="59"/>
        <v>0</v>
      </c>
      <c r="T153" s="154">
        <f t="shared" si="60"/>
        <v>0</v>
      </c>
      <c r="U153" s="155"/>
      <c r="V153" s="159">
        <f t="shared" si="61"/>
        <v>0</v>
      </c>
      <c r="Y153" s="161">
        <v>144</v>
      </c>
      <c r="Z153" s="162"/>
      <c r="AA153" s="162"/>
      <c r="AB153" s="162"/>
      <c r="AC153" s="162"/>
      <c r="AD153" s="162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4"/>
      <c r="AR153" s="161">
        <v>144</v>
      </c>
      <c r="AS153" s="162">
        <v>0</v>
      </c>
      <c r="AT153" s="163">
        <v>0</v>
      </c>
      <c r="AU153" s="163">
        <v>0</v>
      </c>
      <c r="AV153" s="163">
        <v>0</v>
      </c>
      <c r="AW153" s="164">
        <v>0</v>
      </c>
      <c r="BA153" s="161">
        <v>144</v>
      </c>
      <c r="BB153" s="150">
        <v>144</v>
      </c>
      <c r="BC153" s="151" t="s">
        <v>237</v>
      </c>
      <c r="BD153" s="165">
        <f t="shared" si="72"/>
        <v>0</v>
      </c>
      <c r="BE153" s="166">
        <v>0</v>
      </c>
      <c r="BF153" s="155">
        <f t="shared" si="73"/>
        <v>0</v>
      </c>
      <c r="BG153" s="155">
        <v>0</v>
      </c>
      <c r="BH153" s="155">
        <v>0</v>
      </c>
      <c r="BI153" s="155"/>
      <c r="BJ153" s="155"/>
      <c r="BK153" s="155"/>
      <c r="BL153" s="155">
        <f t="shared" si="74"/>
        <v>0</v>
      </c>
      <c r="BM153" s="166">
        <f t="shared" si="75"/>
        <v>0</v>
      </c>
      <c r="BN153" s="168">
        <f t="shared" si="76"/>
        <v>0</v>
      </c>
      <c r="BZ153" s="155"/>
      <c r="CA153" s="161">
        <v>144</v>
      </c>
      <c r="CB153" s="151" t="s">
        <v>237</v>
      </c>
      <c r="CC153" s="153"/>
      <c r="CD153" s="153"/>
      <c r="CE153" s="153"/>
      <c r="CF153" s="153"/>
      <c r="CG153" s="169">
        <f t="shared" si="77"/>
        <v>0</v>
      </c>
      <c r="CH153" s="153"/>
      <c r="CI153" s="153"/>
      <c r="CJ153" s="153"/>
      <c r="CK153" s="169">
        <f t="shared" si="78"/>
        <v>0</v>
      </c>
      <c r="CL153" s="170">
        <f t="shared" si="62"/>
        <v>0</v>
      </c>
      <c r="CM153" s="155"/>
      <c r="CN153" s="170">
        <f t="shared" si="63"/>
        <v>0</v>
      </c>
      <c r="CO153" s="155"/>
      <c r="CP153" s="160">
        <f t="shared" si="64"/>
        <v>0</v>
      </c>
      <c r="CQ153" s="153">
        <f t="shared" si="65"/>
        <v>0</v>
      </c>
      <c r="CR153" s="153">
        <f t="shared" si="79"/>
        <v>0</v>
      </c>
      <c r="CS153" s="169"/>
      <c r="CT153" s="170">
        <f t="shared" si="80"/>
        <v>0</v>
      </c>
      <c r="CU153" s="155"/>
      <c r="CV153" s="171"/>
      <c r="CW153" s="172"/>
      <c r="CX153" s="172"/>
      <c r="CY153" s="172"/>
      <c r="CZ153" s="169"/>
      <c r="DA153" s="173"/>
      <c r="DB153" s="174"/>
      <c r="DC153" s="174">
        <f t="shared" si="66"/>
        <v>-144</v>
      </c>
      <c r="DD153" s="173"/>
      <c r="DE153" s="173"/>
      <c r="DF153" s="173"/>
      <c r="DG153" s="173"/>
      <c r="DH153" s="175"/>
      <c r="DI153" s="173"/>
      <c r="DJ153" s="173"/>
      <c r="DK153" s="173"/>
      <c r="DL153" s="173"/>
      <c r="DM153" s="173"/>
    </row>
    <row r="154" spans="1:117" s="39" customFormat="1" ht="12" x14ac:dyDescent="0.2">
      <c r="A154" s="149">
        <v>145</v>
      </c>
      <c r="B154" s="150">
        <v>145</v>
      </c>
      <c r="C154" s="151" t="s">
        <v>238</v>
      </c>
      <c r="D154" s="152">
        <f t="shared" si="67"/>
        <v>20.302870645336398</v>
      </c>
      <c r="E154" s="153">
        <f t="shared" si="68"/>
        <v>260471</v>
      </c>
      <c r="F154" s="153">
        <f t="shared" si="68"/>
        <v>0</v>
      </c>
      <c r="G154" s="153">
        <f t="shared" si="68"/>
        <v>19037</v>
      </c>
      <c r="H154" s="154">
        <f t="shared" si="69"/>
        <v>279508</v>
      </c>
      <c r="I154" s="155"/>
      <c r="J154" s="156">
        <f t="shared" si="70"/>
        <v>19037</v>
      </c>
      <c r="K154" s="157">
        <f t="shared" si="71"/>
        <v>37955.350241146007</v>
      </c>
      <c r="L154" s="158">
        <f t="shared" si="54"/>
        <v>56992.350241146007</v>
      </c>
      <c r="M154" s="155"/>
      <c r="N154" s="159">
        <f t="shared" si="55"/>
        <v>222515.64975885401</v>
      </c>
      <c r="O154" s="155"/>
      <c r="P154" s="160">
        <f t="shared" si="56"/>
        <v>19037</v>
      </c>
      <c r="Q154" s="153">
        <f t="shared" si="57"/>
        <v>0</v>
      </c>
      <c r="R154" s="153">
        <f t="shared" si="58"/>
        <v>0</v>
      </c>
      <c r="S154" s="153">
        <f t="shared" si="59"/>
        <v>37955.350241146007</v>
      </c>
      <c r="T154" s="154">
        <f t="shared" si="60"/>
        <v>56992.350241146007</v>
      </c>
      <c r="U154" s="155"/>
      <c r="V154" s="159">
        <f t="shared" si="61"/>
        <v>107410.6</v>
      </c>
      <c r="Y154" s="161">
        <v>145</v>
      </c>
      <c r="Z154" s="162">
        <v>20.302870645336398</v>
      </c>
      <c r="AA154" s="162">
        <v>0</v>
      </c>
      <c r="AB154" s="162"/>
      <c r="AC154" s="162"/>
      <c r="AD154" s="162">
        <v>0</v>
      </c>
      <c r="AE154" s="163">
        <v>260471</v>
      </c>
      <c r="AF154" s="163">
        <v>0</v>
      </c>
      <c r="AG154" s="163">
        <v>0</v>
      </c>
      <c r="AH154" s="163">
        <v>260471</v>
      </c>
      <c r="AI154" s="163">
        <v>0</v>
      </c>
      <c r="AJ154" s="163">
        <v>19037</v>
      </c>
      <c r="AK154" s="163">
        <v>279508</v>
      </c>
      <c r="AL154" s="163">
        <v>0</v>
      </c>
      <c r="AM154" s="163">
        <v>0</v>
      </c>
      <c r="AN154" s="163">
        <v>0</v>
      </c>
      <c r="AO154" s="163">
        <v>0</v>
      </c>
      <c r="AP154" s="164">
        <v>279508</v>
      </c>
      <c r="AR154" s="161">
        <v>145</v>
      </c>
      <c r="AS154" s="162">
        <v>0</v>
      </c>
      <c r="AT154" s="163">
        <v>0</v>
      </c>
      <c r="AU154" s="163">
        <v>0</v>
      </c>
      <c r="AV154" s="163">
        <v>0</v>
      </c>
      <c r="AW154" s="164">
        <v>0</v>
      </c>
      <c r="BA154" s="161">
        <v>145</v>
      </c>
      <c r="BB154" s="150">
        <v>145</v>
      </c>
      <c r="BC154" s="151" t="s">
        <v>238</v>
      </c>
      <c r="BD154" s="165">
        <f t="shared" si="72"/>
        <v>260471</v>
      </c>
      <c r="BE154" s="166">
        <v>230717</v>
      </c>
      <c r="BF154" s="155">
        <f t="shared" si="73"/>
        <v>29754</v>
      </c>
      <c r="BG154" s="155">
        <v>35317.199999999997</v>
      </c>
      <c r="BH154" s="155">
        <v>23302.400000000001</v>
      </c>
      <c r="BI154" s="155"/>
      <c r="BJ154" s="155"/>
      <c r="BK154" s="155"/>
      <c r="BL154" s="155">
        <f t="shared" si="74"/>
        <v>0</v>
      </c>
      <c r="BM154" s="166">
        <f t="shared" si="75"/>
        <v>88373.6</v>
      </c>
      <c r="BN154" s="168">
        <f t="shared" si="76"/>
        <v>37955.350241146007</v>
      </c>
      <c r="BZ154" s="155"/>
      <c r="CA154" s="161">
        <v>145</v>
      </c>
      <c r="CB154" s="151" t="s">
        <v>238</v>
      </c>
      <c r="CC154" s="153"/>
      <c r="CD154" s="153"/>
      <c r="CE154" s="153"/>
      <c r="CF154" s="153"/>
      <c r="CG154" s="169">
        <f t="shared" si="77"/>
        <v>0</v>
      </c>
      <c r="CH154" s="153"/>
      <c r="CI154" s="153"/>
      <c r="CJ154" s="153"/>
      <c r="CK154" s="169">
        <f t="shared" si="78"/>
        <v>0</v>
      </c>
      <c r="CL154" s="170">
        <f t="shared" si="62"/>
        <v>0</v>
      </c>
      <c r="CM154" s="155"/>
      <c r="CN154" s="170">
        <f t="shared" si="63"/>
        <v>0</v>
      </c>
      <c r="CO154" s="155"/>
      <c r="CP154" s="160">
        <f t="shared" si="64"/>
        <v>29754</v>
      </c>
      <c r="CQ154" s="153">
        <f t="shared" si="65"/>
        <v>29754</v>
      </c>
      <c r="CR154" s="153">
        <f t="shared" si="79"/>
        <v>0</v>
      </c>
      <c r="CS154" s="169"/>
      <c r="CT154" s="170">
        <f t="shared" si="80"/>
        <v>0</v>
      </c>
      <c r="CU154" s="155"/>
      <c r="CV154" s="171"/>
      <c r="CW154" s="172"/>
      <c r="CX154" s="172"/>
      <c r="CY154" s="172"/>
      <c r="CZ154" s="169"/>
      <c r="DA154" s="173"/>
      <c r="DB154" s="174"/>
      <c r="DC154" s="174">
        <f t="shared" si="66"/>
        <v>-145</v>
      </c>
      <c r="DD154" s="173"/>
      <c r="DE154" s="173"/>
      <c r="DF154" s="173"/>
      <c r="DG154" s="173"/>
      <c r="DH154" s="175"/>
      <c r="DI154" s="173"/>
      <c r="DJ154" s="173"/>
      <c r="DK154" s="173"/>
      <c r="DL154" s="173"/>
      <c r="DM154" s="173"/>
    </row>
    <row r="155" spans="1:117" s="39" customFormat="1" ht="12" x14ac:dyDescent="0.2">
      <c r="A155" s="149">
        <v>146</v>
      </c>
      <c r="B155" s="150">
        <v>146</v>
      </c>
      <c r="C155" s="151" t="s">
        <v>239</v>
      </c>
      <c r="D155" s="152">
        <f t="shared" si="67"/>
        <v>0</v>
      </c>
      <c r="E155" s="153">
        <f t="shared" si="68"/>
        <v>0</v>
      </c>
      <c r="F155" s="153">
        <f t="shared" si="68"/>
        <v>0</v>
      </c>
      <c r="G155" s="153">
        <f t="shared" si="68"/>
        <v>0</v>
      </c>
      <c r="H155" s="154">
        <f t="shared" si="69"/>
        <v>0</v>
      </c>
      <c r="I155" s="155"/>
      <c r="J155" s="156">
        <f t="shared" si="70"/>
        <v>0</v>
      </c>
      <c r="K155" s="157">
        <f t="shared" si="71"/>
        <v>0</v>
      </c>
      <c r="L155" s="158">
        <f t="shared" si="54"/>
        <v>0</v>
      </c>
      <c r="M155" s="155"/>
      <c r="N155" s="159">
        <f t="shared" si="55"/>
        <v>0</v>
      </c>
      <c r="O155" s="155"/>
      <c r="P155" s="160">
        <f t="shared" si="56"/>
        <v>0</v>
      </c>
      <c r="Q155" s="153">
        <f t="shared" si="57"/>
        <v>0</v>
      </c>
      <c r="R155" s="153">
        <f t="shared" si="58"/>
        <v>0</v>
      </c>
      <c r="S155" s="153">
        <f t="shared" si="59"/>
        <v>0</v>
      </c>
      <c r="T155" s="154">
        <f t="shared" si="60"/>
        <v>0</v>
      </c>
      <c r="U155" s="155"/>
      <c r="V155" s="159">
        <f t="shared" si="61"/>
        <v>0</v>
      </c>
      <c r="Y155" s="161">
        <v>146</v>
      </c>
      <c r="Z155" s="162"/>
      <c r="AA155" s="162"/>
      <c r="AB155" s="162"/>
      <c r="AC155" s="162"/>
      <c r="AD155" s="162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4"/>
      <c r="AR155" s="161">
        <v>146</v>
      </c>
      <c r="AS155" s="162">
        <v>0</v>
      </c>
      <c r="AT155" s="163">
        <v>0</v>
      </c>
      <c r="AU155" s="163">
        <v>0</v>
      </c>
      <c r="AV155" s="163">
        <v>0</v>
      </c>
      <c r="AW155" s="164">
        <v>0</v>
      </c>
      <c r="BA155" s="161">
        <v>146</v>
      </c>
      <c r="BB155" s="150">
        <v>146</v>
      </c>
      <c r="BC155" s="151" t="s">
        <v>239</v>
      </c>
      <c r="BD155" s="165">
        <f t="shared" si="72"/>
        <v>0</v>
      </c>
      <c r="BE155" s="166">
        <v>0</v>
      </c>
      <c r="BF155" s="155">
        <f t="shared" si="73"/>
        <v>0</v>
      </c>
      <c r="BG155" s="155">
        <v>0</v>
      </c>
      <c r="BH155" s="155">
        <v>0</v>
      </c>
      <c r="BI155" s="155"/>
      <c r="BJ155" s="155"/>
      <c r="BK155" s="155"/>
      <c r="BL155" s="155">
        <f t="shared" si="74"/>
        <v>0</v>
      </c>
      <c r="BM155" s="166">
        <f t="shared" si="75"/>
        <v>0</v>
      </c>
      <c r="BN155" s="168">
        <f t="shared" si="76"/>
        <v>0</v>
      </c>
      <c r="BZ155" s="155"/>
      <c r="CA155" s="161">
        <v>146</v>
      </c>
      <c r="CB155" s="151" t="s">
        <v>239</v>
      </c>
      <c r="CC155" s="153"/>
      <c r="CD155" s="153"/>
      <c r="CE155" s="153"/>
      <c r="CF155" s="153"/>
      <c r="CG155" s="169">
        <f t="shared" si="77"/>
        <v>0</v>
      </c>
      <c r="CH155" s="153"/>
      <c r="CI155" s="153"/>
      <c r="CJ155" s="153"/>
      <c r="CK155" s="169">
        <f t="shared" si="78"/>
        <v>0</v>
      </c>
      <c r="CL155" s="170">
        <f t="shared" si="62"/>
        <v>0</v>
      </c>
      <c r="CM155" s="155"/>
      <c r="CN155" s="170">
        <f t="shared" si="63"/>
        <v>0</v>
      </c>
      <c r="CO155" s="155"/>
      <c r="CP155" s="160">
        <f t="shared" si="64"/>
        <v>0</v>
      </c>
      <c r="CQ155" s="153">
        <f t="shared" si="65"/>
        <v>0</v>
      </c>
      <c r="CR155" s="153">
        <f t="shared" si="79"/>
        <v>0</v>
      </c>
      <c r="CS155" s="169"/>
      <c r="CT155" s="170">
        <f t="shared" si="80"/>
        <v>0</v>
      </c>
      <c r="CU155" s="155"/>
      <c r="CV155" s="171"/>
      <c r="CW155" s="172"/>
      <c r="CX155" s="172"/>
      <c r="CY155" s="172"/>
      <c r="CZ155" s="169"/>
      <c r="DA155" s="173"/>
      <c r="DB155" s="174" t="s">
        <v>110</v>
      </c>
      <c r="DC155" s="174">
        <f t="shared" si="66"/>
        <v>-146</v>
      </c>
      <c r="DD155" s="173"/>
      <c r="DE155" s="173"/>
      <c r="DF155" s="173"/>
      <c r="DG155" s="173"/>
      <c r="DH155" s="175"/>
      <c r="DI155" s="173"/>
      <c r="DJ155" s="173"/>
      <c r="DK155" s="173"/>
      <c r="DL155" s="173"/>
      <c r="DM155" s="173"/>
    </row>
    <row r="156" spans="1:117" s="39" customFormat="1" ht="12" x14ac:dyDescent="0.2">
      <c r="A156" s="149">
        <v>147</v>
      </c>
      <c r="B156" s="150">
        <v>147</v>
      </c>
      <c r="C156" s="151" t="s">
        <v>240</v>
      </c>
      <c r="D156" s="152">
        <f t="shared" si="67"/>
        <v>0</v>
      </c>
      <c r="E156" s="153">
        <f t="shared" si="68"/>
        <v>0</v>
      </c>
      <c r="F156" s="153">
        <f t="shared" si="68"/>
        <v>0</v>
      </c>
      <c r="G156" s="153">
        <f t="shared" si="68"/>
        <v>0</v>
      </c>
      <c r="H156" s="154">
        <f t="shared" si="69"/>
        <v>0</v>
      </c>
      <c r="I156" s="155"/>
      <c r="J156" s="156">
        <f t="shared" si="70"/>
        <v>0</v>
      </c>
      <c r="K156" s="157">
        <f t="shared" si="71"/>
        <v>0</v>
      </c>
      <c r="L156" s="158">
        <f t="shared" si="54"/>
        <v>0</v>
      </c>
      <c r="M156" s="155"/>
      <c r="N156" s="159">
        <f t="shared" si="55"/>
        <v>0</v>
      </c>
      <c r="O156" s="155"/>
      <c r="P156" s="160">
        <f t="shared" si="56"/>
        <v>0</v>
      </c>
      <c r="Q156" s="153">
        <f t="shared" si="57"/>
        <v>0</v>
      </c>
      <c r="R156" s="153">
        <f t="shared" si="58"/>
        <v>0</v>
      </c>
      <c r="S156" s="153">
        <f t="shared" si="59"/>
        <v>0</v>
      </c>
      <c r="T156" s="154">
        <f t="shared" si="60"/>
        <v>0</v>
      </c>
      <c r="U156" s="155"/>
      <c r="V156" s="159">
        <f t="shared" si="61"/>
        <v>0</v>
      </c>
      <c r="Y156" s="161">
        <v>147</v>
      </c>
      <c r="Z156" s="162"/>
      <c r="AA156" s="162"/>
      <c r="AB156" s="162"/>
      <c r="AC156" s="162"/>
      <c r="AD156" s="162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4"/>
      <c r="AR156" s="161">
        <v>147</v>
      </c>
      <c r="AS156" s="162">
        <v>0</v>
      </c>
      <c r="AT156" s="163">
        <v>0</v>
      </c>
      <c r="AU156" s="163">
        <v>0</v>
      </c>
      <c r="AV156" s="163">
        <v>0</v>
      </c>
      <c r="AW156" s="164">
        <v>0</v>
      </c>
      <c r="BA156" s="161">
        <v>147</v>
      </c>
      <c r="BB156" s="150">
        <v>147</v>
      </c>
      <c r="BC156" s="151" t="s">
        <v>240</v>
      </c>
      <c r="BD156" s="165">
        <f t="shared" si="72"/>
        <v>0</v>
      </c>
      <c r="BE156" s="166">
        <v>0</v>
      </c>
      <c r="BF156" s="155">
        <f t="shared" si="73"/>
        <v>0</v>
      </c>
      <c r="BG156" s="155">
        <v>0</v>
      </c>
      <c r="BH156" s="155">
        <v>0</v>
      </c>
      <c r="BI156" s="155"/>
      <c r="BJ156" s="155"/>
      <c r="BK156" s="155"/>
      <c r="BL156" s="155">
        <f t="shared" si="74"/>
        <v>0</v>
      </c>
      <c r="BM156" s="166">
        <f t="shared" si="75"/>
        <v>0</v>
      </c>
      <c r="BN156" s="168">
        <f t="shared" si="76"/>
        <v>0</v>
      </c>
      <c r="BZ156" s="155"/>
      <c r="CA156" s="161">
        <v>147</v>
      </c>
      <c r="CB156" s="151" t="s">
        <v>240</v>
      </c>
      <c r="CC156" s="153"/>
      <c r="CD156" s="153"/>
      <c r="CE156" s="153"/>
      <c r="CF156" s="153"/>
      <c r="CG156" s="169">
        <f t="shared" si="77"/>
        <v>0</v>
      </c>
      <c r="CH156" s="153"/>
      <c r="CI156" s="153"/>
      <c r="CJ156" s="153"/>
      <c r="CK156" s="169">
        <f t="shared" si="78"/>
        <v>0</v>
      </c>
      <c r="CL156" s="170">
        <f t="shared" si="62"/>
        <v>0</v>
      </c>
      <c r="CM156" s="155"/>
      <c r="CN156" s="170">
        <f t="shared" si="63"/>
        <v>0</v>
      </c>
      <c r="CO156" s="155"/>
      <c r="CP156" s="160">
        <f t="shared" si="64"/>
        <v>0</v>
      </c>
      <c r="CQ156" s="153">
        <f t="shared" si="65"/>
        <v>0</v>
      </c>
      <c r="CR156" s="153">
        <f t="shared" si="79"/>
        <v>0</v>
      </c>
      <c r="CS156" s="169"/>
      <c r="CT156" s="170">
        <f t="shared" si="80"/>
        <v>0</v>
      </c>
      <c r="CU156" s="155"/>
      <c r="CV156" s="171"/>
      <c r="CW156" s="172"/>
      <c r="CX156" s="172"/>
      <c r="CY156" s="172"/>
      <c r="CZ156" s="169"/>
      <c r="DA156" s="173"/>
      <c r="DB156" s="174"/>
      <c r="DC156" s="174">
        <f t="shared" si="66"/>
        <v>-147</v>
      </c>
      <c r="DD156" s="173"/>
      <c r="DE156" s="173"/>
      <c r="DF156" s="173"/>
      <c r="DG156" s="173"/>
      <c r="DH156" s="175"/>
      <c r="DI156" s="173"/>
      <c r="DJ156" s="173"/>
      <c r="DK156" s="173"/>
      <c r="DL156" s="173"/>
      <c r="DM156" s="173"/>
    </row>
    <row r="157" spans="1:117" s="39" customFormat="1" ht="12" x14ac:dyDescent="0.2">
      <c r="A157" s="149">
        <v>148</v>
      </c>
      <c r="B157" s="150">
        <v>148</v>
      </c>
      <c r="C157" s="151" t="s">
        <v>241</v>
      </c>
      <c r="D157" s="152">
        <f t="shared" si="67"/>
        <v>0</v>
      </c>
      <c r="E157" s="153">
        <f t="shared" si="68"/>
        <v>0</v>
      </c>
      <c r="F157" s="153">
        <f t="shared" si="68"/>
        <v>0</v>
      </c>
      <c r="G157" s="153">
        <f t="shared" si="68"/>
        <v>0</v>
      </c>
      <c r="H157" s="154">
        <f t="shared" si="69"/>
        <v>0</v>
      </c>
      <c r="I157" s="155"/>
      <c r="J157" s="156">
        <f t="shared" si="70"/>
        <v>0</v>
      </c>
      <c r="K157" s="157">
        <f t="shared" si="71"/>
        <v>0</v>
      </c>
      <c r="L157" s="158">
        <f t="shared" si="54"/>
        <v>0</v>
      </c>
      <c r="M157" s="155"/>
      <c r="N157" s="159">
        <f t="shared" si="55"/>
        <v>0</v>
      </c>
      <c r="O157" s="155"/>
      <c r="P157" s="160">
        <f t="shared" si="56"/>
        <v>0</v>
      </c>
      <c r="Q157" s="153">
        <f t="shared" si="57"/>
        <v>0</v>
      </c>
      <c r="R157" s="153">
        <f t="shared" si="58"/>
        <v>0</v>
      </c>
      <c r="S157" s="153">
        <f t="shared" si="59"/>
        <v>0</v>
      </c>
      <c r="T157" s="154">
        <f t="shared" si="60"/>
        <v>0</v>
      </c>
      <c r="U157" s="155"/>
      <c r="V157" s="159">
        <f t="shared" si="61"/>
        <v>0</v>
      </c>
      <c r="Y157" s="161">
        <v>148</v>
      </c>
      <c r="Z157" s="162"/>
      <c r="AA157" s="162"/>
      <c r="AB157" s="162"/>
      <c r="AC157" s="162"/>
      <c r="AD157" s="162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4"/>
      <c r="AR157" s="161">
        <v>148</v>
      </c>
      <c r="AS157" s="162">
        <v>0</v>
      </c>
      <c r="AT157" s="163">
        <v>0</v>
      </c>
      <c r="AU157" s="163">
        <v>0</v>
      </c>
      <c r="AV157" s="163">
        <v>0</v>
      </c>
      <c r="AW157" s="164">
        <v>0</v>
      </c>
      <c r="BA157" s="161">
        <v>148</v>
      </c>
      <c r="BB157" s="150">
        <v>148</v>
      </c>
      <c r="BC157" s="151" t="s">
        <v>241</v>
      </c>
      <c r="BD157" s="165">
        <f t="shared" si="72"/>
        <v>0</v>
      </c>
      <c r="BE157" s="166">
        <v>0</v>
      </c>
      <c r="BF157" s="155">
        <f t="shared" si="73"/>
        <v>0</v>
      </c>
      <c r="BG157" s="155">
        <v>0</v>
      </c>
      <c r="BH157" s="155">
        <v>0</v>
      </c>
      <c r="BI157" s="155"/>
      <c r="BJ157" s="155"/>
      <c r="BK157" s="155"/>
      <c r="BL157" s="155">
        <f t="shared" si="74"/>
        <v>0</v>
      </c>
      <c r="BM157" s="166">
        <f t="shared" si="75"/>
        <v>0</v>
      </c>
      <c r="BN157" s="168">
        <f t="shared" si="76"/>
        <v>0</v>
      </c>
      <c r="BZ157" s="155"/>
      <c r="CA157" s="161">
        <v>148</v>
      </c>
      <c r="CB157" s="151" t="s">
        <v>241</v>
      </c>
      <c r="CC157" s="153"/>
      <c r="CD157" s="153"/>
      <c r="CE157" s="153"/>
      <c r="CF157" s="153"/>
      <c r="CG157" s="169">
        <f t="shared" si="77"/>
        <v>0</v>
      </c>
      <c r="CH157" s="153"/>
      <c r="CI157" s="153"/>
      <c r="CJ157" s="153"/>
      <c r="CK157" s="169">
        <f t="shared" si="78"/>
        <v>0</v>
      </c>
      <c r="CL157" s="170">
        <f t="shared" si="62"/>
        <v>0</v>
      </c>
      <c r="CM157" s="155"/>
      <c r="CN157" s="170">
        <f t="shared" si="63"/>
        <v>0</v>
      </c>
      <c r="CO157" s="155"/>
      <c r="CP157" s="160">
        <f t="shared" si="64"/>
        <v>0</v>
      </c>
      <c r="CQ157" s="153">
        <f t="shared" si="65"/>
        <v>0</v>
      </c>
      <c r="CR157" s="153">
        <f t="shared" si="79"/>
        <v>0</v>
      </c>
      <c r="CS157" s="169"/>
      <c r="CT157" s="170">
        <f t="shared" si="80"/>
        <v>0</v>
      </c>
      <c r="CU157" s="155"/>
      <c r="CV157" s="171"/>
      <c r="CW157" s="172"/>
      <c r="CX157" s="172"/>
      <c r="CY157" s="172"/>
      <c r="CZ157" s="169"/>
      <c r="DA157" s="173"/>
      <c r="DB157" s="174" t="s">
        <v>242</v>
      </c>
      <c r="DC157" s="174">
        <f t="shared" si="66"/>
        <v>-148</v>
      </c>
      <c r="DD157" s="173"/>
      <c r="DE157" s="173"/>
      <c r="DF157" s="173"/>
      <c r="DG157" s="173"/>
      <c r="DH157" s="175"/>
      <c r="DI157" s="173"/>
      <c r="DJ157" s="173"/>
      <c r="DK157" s="173"/>
      <c r="DL157" s="173"/>
      <c r="DM157" s="173"/>
    </row>
    <row r="158" spans="1:117" s="39" customFormat="1" ht="12" x14ac:dyDescent="0.2">
      <c r="A158" s="149">
        <v>149</v>
      </c>
      <c r="B158" s="150">
        <v>149</v>
      </c>
      <c r="C158" s="151" t="s">
        <v>243</v>
      </c>
      <c r="D158" s="152">
        <f t="shared" si="67"/>
        <v>2009.2096182526038</v>
      </c>
      <c r="E158" s="153">
        <f t="shared" si="68"/>
        <v>28311147</v>
      </c>
      <c r="F158" s="153">
        <f t="shared" si="68"/>
        <v>829256</v>
      </c>
      <c r="G158" s="153">
        <f t="shared" si="68"/>
        <v>1883933</v>
      </c>
      <c r="H158" s="154">
        <f t="shared" si="69"/>
        <v>31024336</v>
      </c>
      <c r="I158" s="155"/>
      <c r="J158" s="156">
        <f t="shared" si="70"/>
        <v>1883933</v>
      </c>
      <c r="K158" s="157">
        <f t="shared" si="71"/>
        <v>4068086.257665772</v>
      </c>
      <c r="L158" s="158">
        <f t="shared" si="54"/>
        <v>5952019.257665772</v>
      </c>
      <c r="M158" s="155"/>
      <c r="N158" s="159">
        <f t="shared" si="55"/>
        <v>25072316.742334228</v>
      </c>
      <c r="O158" s="155"/>
      <c r="P158" s="160">
        <f t="shared" si="56"/>
        <v>1883933</v>
      </c>
      <c r="Q158" s="153">
        <f t="shared" si="57"/>
        <v>0</v>
      </c>
      <c r="R158" s="153">
        <f t="shared" si="58"/>
        <v>0</v>
      </c>
      <c r="S158" s="153">
        <f t="shared" si="59"/>
        <v>4068086.257665772</v>
      </c>
      <c r="T158" s="154">
        <f t="shared" si="60"/>
        <v>5952019.257665772</v>
      </c>
      <c r="U158" s="155"/>
      <c r="V158" s="159">
        <f t="shared" si="61"/>
        <v>8284986.4000000004</v>
      </c>
      <c r="Y158" s="161">
        <v>149</v>
      </c>
      <c r="Z158" s="162">
        <v>2009.2096182526038</v>
      </c>
      <c r="AA158" s="162">
        <v>0</v>
      </c>
      <c r="AB158" s="162"/>
      <c r="AC158" s="162"/>
      <c r="AD158" s="162">
        <v>0</v>
      </c>
      <c r="AE158" s="163">
        <v>28311147</v>
      </c>
      <c r="AF158" s="163">
        <v>0</v>
      </c>
      <c r="AG158" s="163">
        <v>0</v>
      </c>
      <c r="AH158" s="163">
        <v>28311147</v>
      </c>
      <c r="AI158" s="163">
        <v>829256</v>
      </c>
      <c r="AJ158" s="163">
        <v>1883933</v>
      </c>
      <c r="AK158" s="163">
        <v>31024336</v>
      </c>
      <c r="AL158" s="163">
        <v>0</v>
      </c>
      <c r="AM158" s="163">
        <v>0</v>
      </c>
      <c r="AN158" s="163">
        <v>0</v>
      </c>
      <c r="AO158" s="163">
        <v>0</v>
      </c>
      <c r="AP158" s="164">
        <v>31024336</v>
      </c>
      <c r="AR158" s="161">
        <v>149</v>
      </c>
      <c r="AS158" s="162">
        <v>0</v>
      </c>
      <c r="AT158" s="163">
        <v>0</v>
      </c>
      <c r="AU158" s="163">
        <v>0</v>
      </c>
      <c r="AV158" s="163">
        <v>0</v>
      </c>
      <c r="AW158" s="164">
        <v>0</v>
      </c>
      <c r="BA158" s="161">
        <v>149</v>
      </c>
      <c r="BB158" s="150">
        <v>149</v>
      </c>
      <c r="BC158" s="151" t="s">
        <v>243</v>
      </c>
      <c r="BD158" s="165">
        <f t="shared" si="72"/>
        <v>28311147</v>
      </c>
      <c r="BE158" s="166">
        <v>24552625</v>
      </c>
      <c r="BF158" s="155">
        <f t="shared" si="73"/>
        <v>3758522</v>
      </c>
      <c r="BG158" s="155">
        <v>1333066.2</v>
      </c>
      <c r="BH158" s="155">
        <v>1309465.2000000002</v>
      </c>
      <c r="BI158" s="155"/>
      <c r="BJ158" s="155"/>
      <c r="BK158" s="155"/>
      <c r="BL158" s="155">
        <f t="shared" si="74"/>
        <v>0</v>
      </c>
      <c r="BM158" s="166">
        <f t="shared" si="75"/>
        <v>6401053.4000000004</v>
      </c>
      <c r="BN158" s="168">
        <f t="shared" si="76"/>
        <v>4068086.257665772</v>
      </c>
      <c r="BZ158" s="155"/>
      <c r="CA158" s="161">
        <v>149</v>
      </c>
      <c r="CB158" s="151" t="s">
        <v>243</v>
      </c>
      <c r="CC158" s="153"/>
      <c r="CD158" s="153"/>
      <c r="CE158" s="153"/>
      <c r="CF158" s="153"/>
      <c r="CG158" s="169">
        <f t="shared" si="77"/>
        <v>0</v>
      </c>
      <c r="CH158" s="153"/>
      <c r="CI158" s="153"/>
      <c r="CJ158" s="153"/>
      <c r="CK158" s="169">
        <f t="shared" si="78"/>
        <v>0</v>
      </c>
      <c r="CL158" s="170">
        <f t="shared" si="62"/>
        <v>0</v>
      </c>
      <c r="CM158" s="155"/>
      <c r="CN158" s="170">
        <f t="shared" si="63"/>
        <v>0</v>
      </c>
      <c r="CO158" s="155"/>
      <c r="CP158" s="160">
        <f t="shared" si="64"/>
        <v>3758522</v>
      </c>
      <c r="CQ158" s="153">
        <f t="shared" si="65"/>
        <v>3758522</v>
      </c>
      <c r="CR158" s="153">
        <f t="shared" si="79"/>
        <v>0</v>
      </c>
      <c r="CS158" s="169"/>
      <c r="CT158" s="170">
        <f t="shared" si="80"/>
        <v>0</v>
      </c>
      <c r="CU158" s="155"/>
      <c r="CV158" s="171"/>
      <c r="CW158" s="172"/>
      <c r="CX158" s="172"/>
      <c r="CY158" s="172"/>
      <c r="CZ158" s="169"/>
      <c r="DA158" s="173"/>
      <c r="DB158" s="174"/>
      <c r="DC158" s="174">
        <f t="shared" si="66"/>
        <v>-149</v>
      </c>
      <c r="DD158" s="173"/>
      <c r="DE158" s="173"/>
      <c r="DF158" s="173"/>
      <c r="DG158" s="173"/>
      <c r="DH158" s="175"/>
      <c r="DI158" s="173"/>
      <c r="DJ158" s="173"/>
      <c r="DK158" s="173"/>
      <c r="DL158" s="173"/>
      <c r="DM158" s="173"/>
    </row>
    <row r="159" spans="1:117" s="39" customFormat="1" ht="12" x14ac:dyDescent="0.2">
      <c r="A159" s="149">
        <v>150</v>
      </c>
      <c r="B159" s="150">
        <v>150</v>
      </c>
      <c r="C159" s="151" t="s">
        <v>244</v>
      </c>
      <c r="D159" s="152">
        <f t="shared" si="67"/>
        <v>0</v>
      </c>
      <c r="E159" s="153">
        <f t="shared" si="68"/>
        <v>0</v>
      </c>
      <c r="F159" s="153">
        <f t="shared" si="68"/>
        <v>0</v>
      </c>
      <c r="G159" s="153">
        <f t="shared" si="68"/>
        <v>0</v>
      </c>
      <c r="H159" s="154">
        <f t="shared" si="69"/>
        <v>0</v>
      </c>
      <c r="I159" s="155"/>
      <c r="J159" s="156">
        <f t="shared" si="70"/>
        <v>0</v>
      </c>
      <c r="K159" s="157">
        <f t="shared" si="71"/>
        <v>0</v>
      </c>
      <c r="L159" s="158">
        <f t="shared" si="54"/>
        <v>0</v>
      </c>
      <c r="M159" s="155"/>
      <c r="N159" s="159">
        <f t="shared" si="55"/>
        <v>0</v>
      </c>
      <c r="O159" s="155"/>
      <c r="P159" s="160">
        <f t="shared" si="56"/>
        <v>0</v>
      </c>
      <c r="Q159" s="153">
        <f t="shared" si="57"/>
        <v>0</v>
      </c>
      <c r="R159" s="153">
        <f t="shared" si="58"/>
        <v>0</v>
      </c>
      <c r="S159" s="153">
        <f t="shared" si="59"/>
        <v>0</v>
      </c>
      <c r="T159" s="154">
        <f t="shared" si="60"/>
        <v>0</v>
      </c>
      <c r="U159" s="155"/>
      <c r="V159" s="159">
        <f t="shared" si="61"/>
        <v>451.6</v>
      </c>
      <c r="Y159" s="161">
        <v>150</v>
      </c>
      <c r="Z159" s="162"/>
      <c r="AA159" s="162"/>
      <c r="AB159" s="162"/>
      <c r="AC159" s="162"/>
      <c r="AD159" s="162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4"/>
      <c r="AR159" s="161">
        <v>150</v>
      </c>
      <c r="AS159" s="162">
        <v>0</v>
      </c>
      <c r="AT159" s="163">
        <v>0</v>
      </c>
      <c r="AU159" s="163">
        <v>0</v>
      </c>
      <c r="AV159" s="163">
        <v>0</v>
      </c>
      <c r="AW159" s="164">
        <v>0</v>
      </c>
      <c r="BA159" s="161">
        <v>150</v>
      </c>
      <c r="BB159" s="150">
        <v>150</v>
      </c>
      <c r="BC159" s="151" t="s">
        <v>244</v>
      </c>
      <c r="BD159" s="165">
        <f t="shared" si="72"/>
        <v>0</v>
      </c>
      <c r="BE159" s="166">
        <v>0</v>
      </c>
      <c r="BF159" s="155">
        <f t="shared" si="73"/>
        <v>0</v>
      </c>
      <c r="BG159" s="155">
        <v>0</v>
      </c>
      <c r="BH159" s="155">
        <v>451.6</v>
      </c>
      <c r="BI159" s="155"/>
      <c r="BJ159" s="155"/>
      <c r="BK159" s="155"/>
      <c r="BL159" s="155">
        <f t="shared" si="74"/>
        <v>0</v>
      </c>
      <c r="BM159" s="166">
        <f t="shared" si="75"/>
        <v>451.6</v>
      </c>
      <c r="BN159" s="168">
        <f t="shared" si="76"/>
        <v>0</v>
      </c>
      <c r="BZ159" s="155"/>
      <c r="CA159" s="161">
        <v>150</v>
      </c>
      <c r="CB159" s="151" t="s">
        <v>244</v>
      </c>
      <c r="CC159" s="153"/>
      <c r="CD159" s="153"/>
      <c r="CE159" s="153"/>
      <c r="CF159" s="153"/>
      <c r="CG159" s="169">
        <f t="shared" si="77"/>
        <v>0</v>
      </c>
      <c r="CH159" s="153"/>
      <c r="CI159" s="153"/>
      <c r="CJ159" s="153"/>
      <c r="CK159" s="169">
        <f t="shared" si="78"/>
        <v>0</v>
      </c>
      <c r="CL159" s="170">
        <f t="shared" si="62"/>
        <v>0</v>
      </c>
      <c r="CM159" s="155"/>
      <c r="CN159" s="170">
        <f t="shared" si="63"/>
        <v>0</v>
      </c>
      <c r="CO159" s="155"/>
      <c r="CP159" s="160">
        <f t="shared" si="64"/>
        <v>0</v>
      </c>
      <c r="CQ159" s="153">
        <f t="shared" si="65"/>
        <v>0</v>
      </c>
      <c r="CR159" s="153">
        <f t="shared" si="79"/>
        <v>0</v>
      </c>
      <c r="CS159" s="169"/>
      <c r="CT159" s="170">
        <f t="shared" si="80"/>
        <v>0</v>
      </c>
      <c r="CU159" s="155"/>
      <c r="CV159" s="171"/>
      <c r="CW159" s="172"/>
      <c r="CX159" s="172"/>
      <c r="CY159" s="172"/>
      <c r="CZ159" s="169"/>
      <c r="DA159" s="173"/>
      <c r="DB159" s="174"/>
      <c r="DC159" s="174">
        <f t="shared" si="66"/>
        <v>-150</v>
      </c>
      <c r="DD159" s="173"/>
      <c r="DE159" s="173"/>
      <c r="DF159" s="173"/>
      <c r="DG159" s="173"/>
      <c r="DH159" s="175"/>
      <c r="DI159" s="173"/>
      <c r="DJ159" s="173"/>
      <c r="DK159" s="173"/>
      <c r="DL159" s="173"/>
      <c r="DM159" s="173"/>
    </row>
    <row r="160" spans="1:117" s="39" customFormat="1" ht="12" x14ac:dyDescent="0.2">
      <c r="A160" s="149">
        <v>151</v>
      </c>
      <c r="B160" s="150">
        <v>151</v>
      </c>
      <c r="C160" s="151" t="s">
        <v>245</v>
      </c>
      <c r="D160" s="152">
        <f t="shared" si="67"/>
        <v>22.165845330815852</v>
      </c>
      <c r="E160" s="153">
        <f t="shared" si="68"/>
        <v>303684</v>
      </c>
      <c r="F160" s="153">
        <f t="shared" si="68"/>
        <v>0</v>
      </c>
      <c r="G160" s="153">
        <f t="shared" si="68"/>
        <v>20778</v>
      </c>
      <c r="H160" s="154">
        <f t="shared" si="69"/>
        <v>324462</v>
      </c>
      <c r="I160" s="155"/>
      <c r="J160" s="156">
        <f t="shared" si="70"/>
        <v>20778</v>
      </c>
      <c r="K160" s="157">
        <f t="shared" si="71"/>
        <v>53305.823226737433</v>
      </c>
      <c r="L160" s="158">
        <f t="shared" si="54"/>
        <v>74083.823226737441</v>
      </c>
      <c r="M160" s="155"/>
      <c r="N160" s="159">
        <f t="shared" si="55"/>
        <v>250378.17677326256</v>
      </c>
      <c r="O160" s="155"/>
      <c r="P160" s="160">
        <f t="shared" si="56"/>
        <v>20778</v>
      </c>
      <c r="Q160" s="153">
        <f t="shared" si="57"/>
        <v>0</v>
      </c>
      <c r="R160" s="153">
        <f t="shared" si="58"/>
        <v>0</v>
      </c>
      <c r="S160" s="153">
        <f t="shared" si="59"/>
        <v>53305.823226737433</v>
      </c>
      <c r="T160" s="154">
        <f t="shared" si="60"/>
        <v>74083.823226737441</v>
      </c>
      <c r="U160" s="155"/>
      <c r="V160" s="159">
        <f t="shared" si="61"/>
        <v>110577.8</v>
      </c>
      <c r="Y160" s="161">
        <v>151</v>
      </c>
      <c r="Z160" s="162">
        <v>22.165845330815852</v>
      </c>
      <c r="AA160" s="162">
        <v>0</v>
      </c>
      <c r="AB160" s="162"/>
      <c r="AC160" s="162"/>
      <c r="AD160" s="162">
        <v>0</v>
      </c>
      <c r="AE160" s="163">
        <v>303684</v>
      </c>
      <c r="AF160" s="163">
        <v>0</v>
      </c>
      <c r="AG160" s="163">
        <v>0</v>
      </c>
      <c r="AH160" s="163">
        <v>303684</v>
      </c>
      <c r="AI160" s="163">
        <v>0</v>
      </c>
      <c r="AJ160" s="163">
        <v>20778</v>
      </c>
      <c r="AK160" s="163">
        <v>324462</v>
      </c>
      <c r="AL160" s="163">
        <v>0</v>
      </c>
      <c r="AM160" s="163">
        <v>0</v>
      </c>
      <c r="AN160" s="163">
        <v>0</v>
      </c>
      <c r="AO160" s="163">
        <v>0</v>
      </c>
      <c r="AP160" s="164">
        <v>324462</v>
      </c>
      <c r="AR160" s="161">
        <v>151</v>
      </c>
      <c r="AS160" s="162">
        <v>0</v>
      </c>
      <c r="AT160" s="163">
        <v>0</v>
      </c>
      <c r="AU160" s="163">
        <v>0</v>
      </c>
      <c r="AV160" s="163">
        <v>0</v>
      </c>
      <c r="AW160" s="164">
        <v>0</v>
      </c>
      <c r="BA160" s="161">
        <v>151</v>
      </c>
      <c r="BB160" s="150">
        <v>151</v>
      </c>
      <c r="BC160" s="151" t="s">
        <v>245</v>
      </c>
      <c r="BD160" s="165">
        <f t="shared" si="72"/>
        <v>303684</v>
      </c>
      <c r="BE160" s="166">
        <v>254840</v>
      </c>
      <c r="BF160" s="155">
        <f t="shared" si="73"/>
        <v>48844</v>
      </c>
      <c r="BG160" s="155">
        <v>19213.8</v>
      </c>
      <c r="BH160" s="155">
        <v>21742</v>
      </c>
      <c r="BI160" s="155"/>
      <c r="BJ160" s="155"/>
      <c r="BK160" s="155"/>
      <c r="BL160" s="155">
        <f t="shared" si="74"/>
        <v>0</v>
      </c>
      <c r="BM160" s="166">
        <f t="shared" si="75"/>
        <v>89799.8</v>
      </c>
      <c r="BN160" s="168">
        <f t="shared" si="76"/>
        <v>53305.823226737433</v>
      </c>
      <c r="BZ160" s="155"/>
      <c r="CA160" s="161">
        <v>151</v>
      </c>
      <c r="CB160" s="151" t="s">
        <v>245</v>
      </c>
      <c r="CC160" s="153"/>
      <c r="CD160" s="153"/>
      <c r="CE160" s="153"/>
      <c r="CF160" s="153"/>
      <c r="CG160" s="169">
        <f t="shared" si="77"/>
        <v>0</v>
      </c>
      <c r="CH160" s="153"/>
      <c r="CI160" s="153"/>
      <c r="CJ160" s="153"/>
      <c r="CK160" s="169">
        <f t="shared" si="78"/>
        <v>0</v>
      </c>
      <c r="CL160" s="170">
        <f t="shared" si="62"/>
        <v>0</v>
      </c>
      <c r="CM160" s="155"/>
      <c r="CN160" s="170">
        <f t="shared" si="63"/>
        <v>0</v>
      </c>
      <c r="CO160" s="155"/>
      <c r="CP160" s="160">
        <f t="shared" si="64"/>
        <v>48844</v>
      </c>
      <c r="CQ160" s="153">
        <f t="shared" si="65"/>
        <v>48844</v>
      </c>
      <c r="CR160" s="153">
        <f t="shared" si="79"/>
        <v>0</v>
      </c>
      <c r="CS160" s="169"/>
      <c r="CT160" s="170">
        <f t="shared" si="80"/>
        <v>0</v>
      </c>
      <c r="CU160" s="155"/>
      <c r="CV160" s="171"/>
      <c r="CW160" s="172"/>
      <c r="CX160" s="172"/>
      <c r="CY160" s="172"/>
      <c r="CZ160" s="169"/>
      <c r="DA160" s="173"/>
      <c r="DB160" s="174"/>
      <c r="DC160" s="174">
        <f t="shared" si="66"/>
        <v>-151</v>
      </c>
      <c r="DD160" s="173"/>
      <c r="DE160" s="173"/>
      <c r="DF160" s="173"/>
      <c r="DG160" s="173"/>
      <c r="DH160" s="175"/>
      <c r="DI160" s="173"/>
      <c r="DJ160" s="173"/>
      <c r="DK160" s="173"/>
      <c r="DL160" s="173"/>
      <c r="DM160" s="173"/>
    </row>
    <row r="161" spans="1:117" s="39" customFormat="1" ht="12" x14ac:dyDescent="0.2">
      <c r="A161" s="149">
        <v>152</v>
      </c>
      <c r="B161" s="150">
        <v>152</v>
      </c>
      <c r="C161" s="151" t="s">
        <v>246</v>
      </c>
      <c r="D161" s="152">
        <f t="shared" si="67"/>
        <v>0.97580645161290336</v>
      </c>
      <c r="E161" s="153">
        <f t="shared" si="68"/>
        <v>25599</v>
      </c>
      <c r="F161" s="153">
        <f t="shared" si="68"/>
        <v>0</v>
      </c>
      <c r="G161" s="153">
        <f t="shared" si="68"/>
        <v>917</v>
      </c>
      <c r="H161" s="154">
        <f t="shared" si="69"/>
        <v>26516</v>
      </c>
      <c r="I161" s="155"/>
      <c r="J161" s="156">
        <f t="shared" si="70"/>
        <v>917</v>
      </c>
      <c r="K161" s="157">
        <f t="shared" si="71"/>
        <v>3672.5084036581593</v>
      </c>
      <c r="L161" s="158">
        <f t="shared" si="54"/>
        <v>4589.5084036581593</v>
      </c>
      <c r="M161" s="155"/>
      <c r="N161" s="159">
        <f t="shared" si="55"/>
        <v>21926.491596341839</v>
      </c>
      <c r="O161" s="155"/>
      <c r="P161" s="160">
        <f t="shared" si="56"/>
        <v>917</v>
      </c>
      <c r="Q161" s="153">
        <f t="shared" si="57"/>
        <v>0</v>
      </c>
      <c r="R161" s="153">
        <f t="shared" si="58"/>
        <v>0</v>
      </c>
      <c r="S161" s="153">
        <f t="shared" si="59"/>
        <v>3672.5084036581593</v>
      </c>
      <c r="T161" s="154">
        <f t="shared" si="60"/>
        <v>4589.5084036581593</v>
      </c>
      <c r="U161" s="155"/>
      <c r="V161" s="159">
        <f t="shared" si="61"/>
        <v>16731.8</v>
      </c>
      <c r="Y161" s="161">
        <v>152</v>
      </c>
      <c r="Z161" s="162">
        <v>0.97580645161290336</v>
      </c>
      <c r="AA161" s="162">
        <v>0</v>
      </c>
      <c r="AB161" s="162"/>
      <c r="AC161" s="162"/>
      <c r="AD161" s="162">
        <v>0</v>
      </c>
      <c r="AE161" s="163">
        <v>25599</v>
      </c>
      <c r="AF161" s="163">
        <v>0</v>
      </c>
      <c r="AG161" s="163">
        <v>0</v>
      </c>
      <c r="AH161" s="163">
        <v>25599</v>
      </c>
      <c r="AI161" s="163">
        <v>0</v>
      </c>
      <c r="AJ161" s="163">
        <v>917</v>
      </c>
      <c r="AK161" s="163">
        <v>26516</v>
      </c>
      <c r="AL161" s="163">
        <v>0</v>
      </c>
      <c r="AM161" s="163">
        <v>0</v>
      </c>
      <c r="AN161" s="163">
        <v>0</v>
      </c>
      <c r="AO161" s="163">
        <v>0</v>
      </c>
      <c r="AP161" s="164">
        <v>26516</v>
      </c>
      <c r="AR161" s="161">
        <v>152</v>
      </c>
      <c r="AS161" s="162">
        <v>0</v>
      </c>
      <c r="AT161" s="163">
        <v>0</v>
      </c>
      <c r="AU161" s="163">
        <v>0</v>
      </c>
      <c r="AV161" s="163">
        <v>0</v>
      </c>
      <c r="AW161" s="164">
        <v>0</v>
      </c>
      <c r="BA161" s="161">
        <v>152</v>
      </c>
      <c r="BB161" s="150">
        <v>152</v>
      </c>
      <c r="BC161" s="151" t="s">
        <v>246</v>
      </c>
      <c r="BD161" s="165">
        <f t="shared" si="72"/>
        <v>25599</v>
      </c>
      <c r="BE161" s="166">
        <v>26358</v>
      </c>
      <c r="BF161" s="155">
        <f t="shared" si="73"/>
        <v>0</v>
      </c>
      <c r="BG161" s="155">
        <v>15814.8</v>
      </c>
      <c r="BH161" s="155">
        <v>0</v>
      </c>
      <c r="BI161" s="155"/>
      <c r="BJ161" s="155"/>
      <c r="BK161" s="155"/>
      <c r="BL161" s="155">
        <f t="shared" si="74"/>
        <v>0</v>
      </c>
      <c r="BM161" s="166">
        <f t="shared" si="75"/>
        <v>15814.8</v>
      </c>
      <c r="BN161" s="168">
        <f t="shared" si="76"/>
        <v>3672.5084036581593</v>
      </c>
      <c r="BZ161" s="155"/>
      <c r="CA161" s="161">
        <v>152</v>
      </c>
      <c r="CB161" s="151" t="s">
        <v>246</v>
      </c>
      <c r="CC161" s="153"/>
      <c r="CD161" s="153"/>
      <c r="CE161" s="153"/>
      <c r="CF161" s="153"/>
      <c r="CG161" s="169">
        <f t="shared" si="77"/>
        <v>0</v>
      </c>
      <c r="CH161" s="153"/>
      <c r="CI161" s="153"/>
      <c r="CJ161" s="153"/>
      <c r="CK161" s="169">
        <f t="shared" si="78"/>
        <v>0</v>
      </c>
      <c r="CL161" s="170">
        <f t="shared" si="62"/>
        <v>0</v>
      </c>
      <c r="CM161" s="155"/>
      <c r="CN161" s="170">
        <f t="shared" si="63"/>
        <v>0</v>
      </c>
      <c r="CO161" s="155"/>
      <c r="CP161" s="160">
        <f t="shared" si="64"/>
        <v>0</v>
      </c>
      <c r="CQ161" s="153">
        <f t="shared" si="65"/>
        <v>0</v>
      </c>
      <c r="CR161" s="153">
        <f t="shared" si="79"/>
        <v>0</v>
      </c>
      <c r="CS161" s="169"/>
      <c r="CT161" s="170">
        <f t="shared" si="80"/>
        <v>0</v>
      </c>
      <c r="CU161" s="155"/>
      <c r="CV161" s="171"/>
      <c r="CW161" s="172"/>
      <c r="CX161" s="172"/>
      <c r="CY161" s="172"/>
      <c r="CZ161" s="169"/>
      <c r="DA161" s="173"/>
      <c r="DB161" s="174"/>
      <c r="DC161" s="174">
        <f t="shared" si="66"/>
        <v>-152</v>
      </c>
      <c r="DD161" s="173"/>
      <c r="DE161" s="173"/>
      <c r="DF161" s="173"/>
      <c r="DG161" s="173"/>
      <c r="DH161" s="175"/>
      <c r="DI161" s="173"/>
      <c r="DJ161" s="173"/>
      <c r="DK161" s="173"/>
      <c r="DL161" s="173"/>
      <c r="DM161" s="173"/>
    </row>
    <row r="162" spans="1:117" s="39" customFormat="1" ht="12" x14ac:dyDescent="0.2">
      <c r="A162" s="149">
        <v>153</v>
      </c>
      <c r="B162" s="150">
        <v>153</v>
      </c>
      <c r="C162" s="151" t="s">
        <v>247</v>
      </c>
      <c r="D162" s="152">
        <f t="shared" si="67"/>
        <v>92.011207138420929</v>
      </c>
      <c r="E162" s="153">
        <f t="shared" si="68"/>
        <v>1091112</v>
      </c>
      <c r="F162" s="153">
        <f t="shared" si="68"/>
        <v>0</v>
      </c>
      <c r="G162" s="153">
        <f t="shared" si="68"/>
        <v>86272</v>
      </c>
      <c r="H162" s="154">
        <f t="shared" si="69"/>
        <v>1177384</v>
      </c>
      <c r="I162" s="155"/>
      <c r="J162" s="156">
        <f t="shared" si="70"/>
        <v>86272</v>
      </c>
      <c r="K162" s="157">
        <f t="shared" si="71"/>
        <v>98271.844373109721</v>
      </c>
      <c r="L162" s="158">
        <f t="shared" si="54"/>
        <v>184543.84437310972</v>
      </c>
      <c r="M162" s="155"/>
      <c r="N162" s="159">
        <f t="shared" si="55"/>
        <v>992840.15562689025</v>
      </c>
      <c r="O162" s="155"/>
      <c r="P162" s="160">
        <f t="shared" si="56"/>
        <v>86272</v>
      </c>
      <c r="Q162" s="153">
        <f t="shared" si="57"/>
        <v>0</v>
      </c>
      <c r="R162" s="153">
        <f t="shared" si="58"/>
        <v>0</v>
      </c>
      <c r="S162" s="153">
        <f t="shared" si="59"/>
        <v>98271.844373109721</v>
      </c>
      <c r="T162" s="154">
        <f t="shared" si="60"/>
        <v>184543.84437310972</v>
      </c>
      <c r="U162" s="155"/>
      <c r="V162" s="159">
        <f t="shared" si="61"/>
        <v>199372.59999999998</v>
      </c>
      <c r="Y162" s="161">
        <v>153</v>
      </c>
      <c r="Z162" s="162">
        <v>92.011207138420929</v>
      </c>
      <c r="AA162" s="162">
        <v>0</v>
      </c>
      <c r="AB162" s="162"/>
      <c r="AC162" s="162"/>
      <c r="AD162" s="162">
        <v>0</v>
      </c>
      <c r="AE162" s="163">
        <v>1091112</v>
      </c>
      <c r="AF162" s="163">
        <v>0</v>
      </c>
      <c r="AG162" s="163">
        <v>0</v>
      </c>
      <c r="AH162" s="163">
        <v>1091112</v>
      </c>
      <c r="AI162" s="163">
        <v>0</v>
      </c>
      <c r="AJ162" s="163">
        <v>86272</v>
      </c>
      <c r="AK162" s="163">
        <v>1177384</v>
      </c>
      <c r="AL162" s="163">
        <v>0</v>
      </c>
      <c r="AM162" s="163">
        <v>0</v>
      </c>
      <c r="AN162" s="163">
        <v>0</v>
      </c>
      <c r="AO162" s="163">
        <v>0</v>
      </c>
      <c r="AP162" s="164">
        <v>1177384</v>
      </c>
      <c r="AR162" s="161">
        <v>153</v>
      </c>
      <c r="AS162" s="162">
        <v>0</v>
      </c>
      <c r="AT162" s="163">
        <v>0</v>
      </c>
      <c r="AU162" s="163">
        <v>0</v>
      </c>
      <c r="AV162" s="163">
        <v>0</v>
      </c>
      <c r="AW162" s="164">
        <v>0</v>
      </c>
      <c r="BA162" s="161">
        <v>153</v>
      </c>
      <c r="BB162" s="150">
        <v>153</v>
      </c>
      <c r="BC162" s="151" t="s">
        <v>247</v>
      </c>
      <c r="BD162" s="165">
        <f t="shared" si="72"/>
        <v>1091112</v>
      </c>
      <c r="BE162" s="166">
        <v>996330</v>
      </c>
      <c r="BF162" s="155">
        <f t="shared" si="73"/>
        <v>94782</v>
      </c>
      <c r="BG162" s="155">
        <v>15028.199999999999</v>
      </c>
      <c r="BH162" s="155">
        <v>3290.4</v>
      </c>
      <c r="BI162" s="155"/>
      <c r="BJ162" s="155"/>
      <c r="BK162" s="155"/>
      <c r="BL162" s="155">
        <f t="shared" si="74"/>
        <v>0</v>
      </c>
      <c r="BM162" s="166">
        <f t="shared" si="75"/>
        <v>113100.59999999999</v>
      </c>
      <c r="BN162" s="168">
        <f t="shared" si="76"/>
        <v>98271.844373109721</v>
      </c>
      <c r="BZ162" s="155"/>
      <c r="CA162" s="161">
        <v>153</v>
      </c>
      <c r="CB162" s="151" t="s">
        <v>247</v>
      </c>
      <c r="CC162" s="153"/>
      <c r="CD162" s="153"/>
      <c r="CE162" s="153"/>
      <c r="CF162" s="153"/>
      <c r="CG162" s="169">
        <f t="shared" si="77"/>
        <v>0</v>
      </c>
      <c r="CH162" s="153"/>
      <c r="CI162" s="153"/>
      <c r="CJ162" s="153"/>
      <c r="CK162" s="169">
        <f t="shared" si="78"/>
        <v>0</v>
      </c>
      <c r="CL162" s="170">
        <f t="shared" si="62"/>
        <v>0</v>
      </c>
      <c r="CM162" s="155"/>
      <c r="CN162" s="170">
        <f t="shared" si="63"/>
        <v>0</v>
      </c>
      <c r="CO162" s="155"/>
      <c r="CP162" s="160">
        <f t="shared" si="64"/>
        <v>94782</v>
      </c>
      <c r="CQ162" s="153">
        <f t="shared" si="65"/>
        <v>94782</v>
      </c>
      <c r="CR162" s="153">
        <f t="shared" si="79"/>
        <v>0</v>
      </c>
      <c r="CS162" s="169"/>
      <c r="CT162" s="170">
        <f t="shared" si="80"/>
        <v>0</v>
      </c>
      <c r="CU162" s="155"/>
      <c r="CV162" s="171"/>
      <c r="CW162" s="172"/>
      <c r="CX162" s="172"/>
      <c r="CY162" s="172"/>
      <c r="CZ162" s="169"/>
      <c r="DA162" s="173"/>
      <c r="DB162" s="174"/>
      <c r="DC162" s="174">
        <f t="shared" si="66"/>
        <v>-153</v>
      </c>
      <c r="DD162" s="173"/>
      <c r="DE162" s="173"/>
      <c r="DF162" s="173"/>
      <c r="DG162" s="173"/>
      <c r="DH162" s="175"/>
      <c r="DI162" s="173"/>
      <c r="DJ162" s="173"/>
      <c r="DK162" s="173"/>
      <c r="DL162" s="173"/>
      <c r="DM162" s="173"/>
    </row>
    <row r="163" spans="1:117" s="39" customFormat="1" ht="12" x14ac:dyDescent="0.2">
      <c r="A163" s="149">
        <v>154</v>
      </c>
      <c r="B163" s="150">
        <v>154</v>
      </c>
      <c r="C163" s="151" t="s">
        <v>248</v>
      </c>
      <c r="D163" s="152">
        <f t="shared" si="67"/>
        <v>6.4888888888888898</v>
      </c>
      <c r="E163" s="153">
        <f t="shared" si="68"/>
        <v>138061</v>
      </c>
      <c r="F163" s="153">
        <f t="shared" si="68"/>
        <v>0</v>
      </c>
      <c r="G163" s="153">
        <f t="shared" si="68"/>
        <v>6083</v>
      </c>
      <c r="H163" s="154">
        <f t="shared" si="69"/>
        <v>144144</v>
      </c>
      <c r="I163" s="155"/>
      <c r="J163" s="156">
        <f t="shared" si="70"/>
        <v>6083</v>
      </c>
      <c r="K163" s="157">
        <f t="shared" si="71"/>
        <v>14929.235265763995</v>
      </c>
      <c r="L163" s="158">
        <f t="shared" si="54"/>
        <v>21012.235265763993</v>
      </c>
      <c r="M163" s="155"/>
      <c r="N163" s="159">
        <f t="shared" si="55"/>
        <v>123131.764734236</v>
      </c>
      <c r="O163" s="155"/>
      <c r="P163" s="160">
        <f t="shared" si="56"/>
        <v>6083</v>
      </c>
      <c r="Q163" s="153">
        <f t="shared" si="57"/>
        <v>0</v>
      </c>
      <c r="R163" s="153">
        <f t="shared" si="58"/>
        <v>0</v>
      </c>
      <c r="S163" s="153">
        <f t="shared" si="59"/>
        <v>14929.235265763995</v>
      </c>
      <c r="T163" s="154">
        <f t="shared" si="60"/>
        <v>21012.235265763993</v>
      </c>
      <c r="U163" s="155"/>
      <c r="V163" s="159">
        <f t="shared" si="61"/>
        <v>45502.6</v>
      </c>
      <c r="Y163" s="161">
        <v>154</v>
      </c>
      <c r="Z163" s="162">
        <v>6.4888888888888898</v>
      </c>
      <c r="AA163" s="162">
        <v>0</v>
      </c>
      <c r="AB163" s="162"/>
      <c r="AC163" s="162"/>
      <c r="AD163" s="162">
        <v>0</v>
      </c>
      <c r="AE163" s="163">
        <v>138061</v>
      </c>
      <c r="AF163" s="163">
        <v>0</v>
      </c>
      <c r="AG163" s="163">
        <v>0</v>
      </c>
      <c r="AH163" s="163">
        <v>138061</v>
      </c>
      <c r="AI163" s="163">
        <v>0</v>
      </c>
      <c r="AJ163" s="163">
        <v>6083</v>
      </c>
      <c r="AK163" s="163">
        <v>144144</v>
      </c>
      <c r="AL163" s="163">
        <v>0</v>
      </c>
      <c r="AM163" s="163">
        <v>0</v>
      </c>
      <c r="AN163" s="163">
        <v>0</v>
      </c>
      <c r="AO163" s="163">
        <v>0</v>
      </c>
      <c r="AP163" s="164">
        <v>144144</v>
      </c>
      <c r="AR163" s="161">
        <v>154</v>
      </c>
      <c r="AS163" s="162">
        <v>0</v>
      </c>
      <c r="AT163" s="163">
        <v>0</v>
      </c>
      <c r="AU163" s="163">
        <v>0</v>
      </c>
      <c r="AV163" s="163">
        <v>0</v>
      </c>
      <c r="AW163" s="164">
        <v>0</v>
      </c>
      <c r="BA163" s="161">
        <v>154</v>
      </c>
      <c r="BB163" s="150">
        <v>154</v>
      </c>
      <c r="BC163" s="151" t="s">
        <v>248</v>
      </c>
      <c r="BD163" s="165">
        <f t="shared" si="72"/>
        <v>138061</v>
      </c>
      <c r="BE163" s="166">
        <v>125364</v>
      </c>
      <c r="BF163" s="155">
        <f t="shared" si="73"/>
        <v>12697</v>
      </c>
      <c r="BG163" s="155">
        <v>9612.6</v>
      </c>
      <c r="BH163" s="155">
        <v>17110</v>
      </c>
      <c r="BI163" s="155"/>
      <c r="BJ163" s="155"/>
      <c r="BK163" s="155"/>
      <c r="BL163" s="155">
        <f t="shared" si="74"/>
        <v>0</v>
      </c>
      <c r="BM163" s="166">
        <f t="shared" si="75"/>
        <v>39419.599999999999</v>
      </c>
      <c r="BN163" s="168">
        <f t="shared" si="76"/>
        <v>14929.235265763995</v>
      </c>
      <c r="BZ163" s="155"/>
      <c r="CA163" s="161">
        <v>154</v>
      </c>
      <c r="CB163" s="151" t="s">
        <v>248</v>
      </c>
      <c r="CC163" s="153"/>
      <c r="CD163" s="153"/>
      <c r="CE163" s="153"/>
      <c r="CF163" s="153"/>
      <c r="CG163" s="169">
        <f t="shared" si="77"/>
        <v>0</v>
      </c>
      <c r="CH163" s="153"/>
      <c r="CI163" s="153"/>
      <c r="CJ163" s="153"/>
      <c r="CK163" s="169">
        <f t="shared" si="78"/>
        <v>0</v>
      </c>
      <c r="CL163" s="170">
        <f t="shared" si="62"/>
        <v>0</v>
      </c>
      <c r="CM163" s="155"/>
      <c r="CN163" s="170">
        <f t="shared" si="63"/>
        <v>0</v>
      </c>
      <c r="CO163" s="155"/>
      <c r="CP163" s="160">
        <f t="shared" si="64"/>
        <v>12697</v>
      </c>
      <c r="CQ163" s="153">
        <f t="shared" si="65"/>
        <v>12697</v>
      </c>
      <c r="CR163" s="153">
        <f t="shared" si="79"/>
        <v>0</v>
      </c>
      <c r="CS163" s="169"/>
      <c r="CT163" s="170">
        <f t="shared" si="80"/>
        <v>0</v>
      </c>
      <c r="CU163" s="155"/>
      <c r="CV163" s="171"/>
      <c r="CW163" s="172"/>
      <c r="CX163" s="172"/>
      <c r="CY163" s="172"/>
      <c r="CZ163" s="169"/>
      <c r="DA163" s="173"/>
      <c r="DB163" s="174"/>
      <c r="DC163" s="174">
        <f t="shared" si="66"/>
        <v>-154</v>
      </c>
      <c r="DD163" s="173"/>
      <c r="DE163" s="173"/>
      <c r="DF163" s="173"/>
      <c r="DG163" s="173"/>
      <c r="DH163" s="175"/>
      <c r="DI163" s="173"/>
      <c r="DJ163" s="173"/>
      <c r="DK163" s="173"/>
      <c r="DL163" s="173"/>
      <c r="DM163" s="173"/>
    </row>
    <row r="164" spans="1:117" s="39" customFormat="1" ht="12" x14ac:dyDescent="0.2">
      <c r="A164" s="149">
        <v>155</v>
      </c>
      <c r="B164" s="150">
        <v>155</v>
      </c>
      <c r="C164" s="151" t="s">
        <v>249</v>
      </c>
      <c r="D164" s="152">
        <f t="shared" si="67"/>
        <v>2.1459611451942746</v>
      </c>
      <c r="E164" s="153">
        <f t="shared" si="68"/>
        <v>43093</v>
      </c>
      <c r="F164" s="153">
        <f t="shared" si="68"/>
        <v>0</v>
      </c>
      <c r="G164" s="153">
        <f t="shared" si="68"/>
        <v>2012</v>
      </c>
      <c r="H164" s="154">
        <f t="shared" si="69"/>
        <v>45105</v>
      </c>
      <c r="I164" s="155"/>
      <c r="J164" s="156">
        <f t="shared" si="70"/>
        <v>2012</v>
      </c>
      <c r="K164" s="157">
        <f t="shared" si="71"/>
        <v>8355</v>
      </c>
      <c r="L164" s="158">
        <f t="shared" si="54"/>
        <v>10367</v>
      </c>
      <c r="M164" s="155"/>
      <c r="N164" s="159">
        <f t="shared" si="55"/>
        <v>34738</v>
      </c>
      <c r="O164" s="155"/>
      <c r="P164" s="160">
        <f t="shared" si="56"/>
        <v>2012</v>
      </c>
      <c r="Q164" s="153">
        <f t="shared" si="57"/>
        <v>0</v>
      </c>
      <c r="R164" s="153">
        <f t="shared" si="58"/>
        <v>0</v>
      </c>
      <c r="S164" s="153">
        <f t="shared" si="59"/>
        <v>8355</v>
      </c>
      <c r="T164" s="154">
        <f t="shared" si="60"/>
        <v>10367</v>
      </c>
      <c r="U164" s="155"/>
      <c r="V164" s="159">
        <f t="shared" si="61"/>
        <v>12673.4</v>
      </c>
      <c r="Y164" s="161">
        <v>155</v>
      </c>
      <c r="Z164" s="162">
        <v>2.1459611451942746</v>
      </c>
      <c r="AA164" s="162">
        <v>0</v>
      </c>
      <c r="AB164" s="162"/>
      <c r="AC164" s="162"/>
      <c r="AD164" s="162">
        <v>0</v>
      </c>
      <c r="AE164" s="163">
        <v>43093</v>
      </c>
      <c r="AF164" s="163">
        <v>0</v>
      </c>
      <c r="AG164" s="163">
        <v>0</v>
      </c>
      <c r="AH164" s="163">
        <v>43093</v>
      </c>
      <c r="AI164" s="163">
        <v>0</v>
      </c>
      <c r="AJ164" s="163">
        <v>2012</v>
      </c>
      <c r="AK164" s="163">
        <v>45105</v>
      </c>
      <c r="AL164" s="163">
        <v>0</v>
      </c>
      <c r="AM164" s="163">
        <v>0</v>
      </c>
      <c r="AN164" s="163">
        <v>0</v>
      </c>
      <c r="AO164" s="163">
        <v>0</v>
      </c>
      <c r="AP164" s="164">
        <v>45105</v>
      </c>
      <c r="AR164" s="161">
        <v>155</v>
      </c>
      <c r="AS164" s="162">
        <v>0</v>
      </c>
      <c r="AT164" s="163">
        <v>0</v>
      </c>
      <c r="AU164" s="163">
        <v>0</v>
      </c>
      <c r="AV164" s="163">
        <v>0</v>
      </c>
      <c r="AW164" s="164">
        <v>0</v>
      </c>
      <c r="BA164" s="161">
        <v>155</v>
      </c>
      <c r="BB164" s="150">
        <v>155</v>
      </c>
      <c r="BC164" s="151" t="s">
        <v>249</v>
      </c>
      <c r="BD164" s="165">
        <f t="shared" si="72"/>
        <v>43093</v>
      </c>
      <c r="BE164" s="166">
        <v>34738</v>
      </c>
      <c r="BF164" s="155">
        <f t="shared" si="73"/>
        <v>8355</v>
      </c>
      <c r="BG164" s="155">
        <v>0</v>
      </c>
      <c r="BH164" s="155">
        <v>2306.4</v>
      </c>
      <c r="BI164" s="155"/>
      <c r="BJ164" s="155"/>
      <c r="BK164" s="155"/>
      <c r="BL164" s="155">
        <f t="shared" si="74"/>
        <v>0</v>
      </c>
      <c r="BM164" s="166">
        <f t="shared" si="75"/>
        <v>10661.4</v>
      </c>
      <c r="BN164" s="168">
        <f t="shared" si="76"/>
        <v>8355</v>
      </c>
      <c r="BZ164" s="155"/>
      <c r="CA164" s="161">
        <v>155</v>
      </c>
      <c r="CB164" s="151" t="s">
        <v>249</v>
      </c>
      <c r="CC164" s="153"/>
      <c r="CD164" s="153"/>
      <c r="CE164" s="153"/>
      <c r="CF164" s="153"/>
      <c r="CG164" s="169">
        <f t="shared" si="77"/>
        <v>0</v>
      </c>
      <c r="CH164" s="153"/>
      <c r="CI164" s="153"/>
      <c r="CJ164" s="153"/>
      <c r="CK164" s="169">
        <f t="shared" si="78"/>
        <v>0</v>
      </c>
      <c r="CL164" s="170">
        <f t="shared" si="62"/>
        <v>0</v>
      </c>
      <c r="CM164" s="155"/>
      <c r="CN164" s="170">
        <f t="shared" si="63"/>
        <v>0</v>
      </c>
      <c r="CO164" s="155"/>
      <c r="CP164" s="160">
        <f t="shared" si="64"/>
        <v>8355</v>
      </c>
      <c r="CQ164" s="153">
        <f t="shared" si="65"/>
        <v>8355</v>
      </c>
      <c r="CR164" s="153">
        <f t="shared" si="79"/>
        <v>0</v>
      </c>
      <c r="CS164" s="169"/>
      <c r="CT164" s="170">
        <f t="shared" si="80"/>
        <v>0</v>
      </c>
      <c r="CU164" s="155"/>
      <c r="CV164" s="171"/>
      <c r="CW164" s="172"/>
      <c r="CX164" s="172"/>
      <c r="CY164" s="172"/>
      <c r="CZ164" s="169"/>
      <c r="DA164" s="173"/>
      <c r="DB164" s="174"/>
      <c r="DC164" s="174">
        <f t="shared" si="66"/>
        <v>-155</v>
      </c>
      <c r="DD164" s="173"/>
      <c r="DE164" s="173"/>
      <c r="DF164" s="173"/>
      <c r="DG164" s="173"/>
      <c r="DH164" s="175"/>
      <c r="DI164" s="173"/>
      <c r="DJ164" s="173"/>
      <c r="DK164" s="173"/>
      <c r="DL164" s="173"/>
      <c r="DM164" s="173"/>
    </row>
    <row r="165" spans="1:117" s="39" customFormat="1" ht="12" x14ac:dyDescent="0.2">
      <c r="A165" s="149">
        <v>156</v>
      </c>
      <c r="B165" s="150">
        <v>156</v>
      </c>
      <c r="C165" s="151" t="s">
        <v>250</v>
      </c>
      <c r="D165" s="152">
        <f t="shared" si="67"/>
        <v>0</v>
      </c>
      <c r="E165" s="153">
        <f t="shared" si="68"/>
        <v>0</v>
      </c>
      <c r="F165" s="153">
        <f t="shared" si="68"/>
        <v>0</v>
      </c>
      <c r="G165" s="153">
        <f t="shared" si="68"/>
        <v>0</v>
      </c>
      <c r="H165" s="154">
        <f t="shared" si="69"/>
        <v>0</v>
      </c>
      <c r="I165" s="155"/>
      <c r="J165" s="156">
        <f t="shared" si="70"/>
        <v>0</v>
      </c>
      <c r="K165" s="157">
        <f t="shared" si="71"/>
        <v>0</v>
      </c>
      <c r="L165" s="158">
        <f t="shared" si="54"/>
        <v>0</v>
      </c>
      <c r="M165" s="155"/>
      <c r="N165" s="159">
        <f t="shared" si="55"/>
        <v>0</v>
      </c>
      <c r="O165" s="155"/>
      <c r="P165" s="160">
        <f t="shared" si="56"/>
        <v>0</v>
      </c>
      <c r="Q165" s="153">
        <f t="shared" si="57"/>
        <v>0</v>
      </c>
      <c r="R165" s="153">
        <f t="shared" si="58"/>
        <v>0</v>
      </c>
      <c r="S165" s="153">
        <f t="shared" si="59"/>
        <v>0</v>
      </c>
      <c r="T165" s="154">
        <f t="shared" si="60"/>
        <v>0</v>
      </c>
      <c r="U165" s="155"/>
      <c r="V165" s="159">
        <f t="shared" si="61"/>
        <v>0</v>
      </c>
      <c r="Y165" s="161">
        <v>156</v>
      </c>
      <c r="Z165" s="162"/>
      <c r="AA165" s="162"/>
      <c r="AB165" s="162"/>
      <c r="AC165" s="162"/>
      <c r="AD165" s="162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4"/>
      <c r="AR165" s="161">
        <v>156</v>
      </c>
      <c r="AS165" s="162">
        <v>0</v>
      </c>
      <c r="AT165" s="163">
        <v>0</v>
      </c>
      <c r="AU165" s="163">
        <v>0</v>
      </c>
      <c r="AV165" s="163">
        <v>0</v>
      </c>
      <c r="AW165" s="164">
        <v>0</v>
      </c>
      <c r="BA165" s="161">
        <v>156</v>
      </c>
      <c r="BB165" s="150">
        <v>156</v>
      </c>
      <c r="BC165" s="151" t="s">
        <v>250</v>
      </c>
      <c r="BD165" s="165">
        <f t="shared" si="72"/>
        <v>0</v>
      </c>
      <c r="BE165" s="166">
        <v>0</v>
      </c>
      <c r="BF165" s="155">
        <f t="shared" si="73"/>
        <v>0</v>
      </c>
      <c r="BG165" s="155">
        <v>0</v>
      </c>
      <c r="BH165" s="155">
        <v>0</v>
      </c>
      <c r="BI165" s="155"/>
      <c r="BJ165" s="155"/>
      <c r="BK165" s="155"/>
      <c r="BL165" s="155">
        <f t="shared" si="74"/>
        <v>0</v>
      </c>
      <c r="BM165" s="166">
        <f t="shared" si="75"/>
        <v>0</v>
      </c>
      <c r="BN165" s="168">
        <f t="shared" si="76"/>
        <v>0</v>
      </c>
      <c r="BZ165" s="155"/>
      <c r="CA165" s="161">
        <v>156</v>
      </c>
      <c r="CB165" s="151" t="s">
        <v>250</v>
      </c>
      <c r="CC165" s="153"/>
      <c r="CD165" s="153"/>
      <c r="CE165" s="153"/>
      <c r="CF165" s="153"/>
      <c r="CG165" s="169">
        <f t="shared" si="77"/>
        <v>0</v>
      </c>
      <c r="CH165" s="153"/>
      <c r="CI165" s="153"/>
      <c r="CJ165" s="153"/>
      <c r="CK165" s="169">
        <f t="shared" si="78"/>
        <v>0</v>
      </c>
      <c r="CL165" s="170">
        <f t="shared" si="62"/>
        <v>0</v>
      </c>
      <c r="CM165" s="155"/>
      <c r="CN165" s="170">
        <f t="shared" si="63"/>
        <v>0</v>
      </c>
      <c r="CO165" s="155"/>
      <c r="CP165" s="160">
        <f t="shared" si="64"/>
        <v>0</v>
      </c>
      <c r="CQ165" s="153">
        <f t="shared" si="65"/>
        <v>0</v>
      </c>
      <c r="CR165" s="153">
        <f t="shared" si="79"/>
        <v>0</v>
      </c>
      <c r="CS165" s="169"/>
      <c r="CT165" s="170">
        <f t="shared" si="80"/>
        <v>0</v>
      </c>
      <c r="CU165" s="155"/>
      <c r="CV165" s="171"/>
      <c r="CW165" s="172"/>
      <c r="CX165" s="172"/>
      <c r="CY165" s="172"/>
      <c r="CZ165" s="169"/>
      <c r="DA165" s="173"/>
      <c r="DB165" s="174"/>
      <c r="DC165" s="174">
        <f t="shared" si="66"/>
        <v>-156</v>
      </c>
      <c r="DD165" s="173"/>
      <c r="DE165" s="173"/>
      <c r="DF165" s="173"/>
      <c r="DG165" s="173"/>
      <c r="DH165" s="175"/>
      <c r="DI165" s="173"/>
      <c r="DJ165" s="173"/>
      <c r="DK165" s="173"/>
      <c r="DL165" s="173"/>
      <c r="DM165" s="173"/>
    </row>
    <row r="166" spans="1:117" s="39" customFormat="1" ht="12" x14ac:dyDescent="0.2">
      <c r="A166" s="149">
        <v>157</v>
      </c>
      <c r="B166" s="150">
        <v>157</v>
      </c>
      <c r="C166" s="151" t="s">
        <v>251</v>
      </c>
      <c r="D166" s="152">
        <f t="shared" si="67"/>
        <v>0</v>
      </c>
      <c r="E166" s="153">
        <f t="shared" si="68"/>
        <v>0</v>
      </c>
      <c r="F166" s="153">
        <f t="shared" si="68"/>
        <v>0</v>
      </c>
      <c r="G166" s="153">
        <f t="shared" si="68"/>
        <v>0</v>
      </c>
      <c r="H166" s="154">
        <f t="shared" si="69"/>
        <v>0</v>
      </c>
      <c r="I166" s="155"/>
      <c r="J166" s="156">
        <f t="shared" si="70"/>
        <v>0</v>
      </c>
      <c r="K166" s="157">
        <f t="shared" si="71"/>
        <v>0</v>
      </c>
      <c r="L166" s="158">
        <f t="shared" si="54"/>
        <v>0</v>
      </c>
      <c r="M166" s="155"/>
      <c r="N166" s="159">
        <f t="shared" si="55"/>
        <v>0</v>
      </c>
      <c r="O166" s="155"/>
      <c r="P166" s="160">
        <f t="shared" si="56"/>
        <v>0</v>
      </c>
      <c r="Q166" s="153">
        <f t="shared" si="57"/>
        <v>0</v>
      </c>
      <c r="R166" s="153">
        <f t="shared" si="58"/>
        <v>0</v>
      </c>
      <c r="S166" s="153">
        <f t="shared" si="59"/>
        <v>0</v>
      </c>
      <c r="T166" s="154">
        <f t="shared" si="60"/>
        <v>0</v>
      </c>
      <c r="U166" s="155"/>
      <c r="V166" s="159">
        <f t="shared" si="61"/>
        <v>0</v>
      </c>
      <c r="Y166" s="161">
        <v>157</v>
      </c>
      <c r="Z166" s="162"/>
      <c r="AA166" s="162"/>
      <c r="AB166" s="162"/>
      <c r="AC166" s="162"/>
      <c r="AD166" s="162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4"/>
      <c r="AR166" s="161">
        <v>157</v>
      </c>
      <c r="AS166" s="162">
        <v>0</v>
      </c>
      <c r="AT166" s="163">
        <v>0</v>
      </c>
      <c r="AU166" s="163">
        <v>0</v>
      </c>
      <c r="AV166" s="163">
        <v>0</v>
      </c>
      <c r="AW166" s="164">
        <v>0</v>
      </c>
      <c r="BA166" s="161">
        <v>157</v>
      </c>
      <c r="BB166" s="150">
        <v>157</v>
      </c>
      <c r="BC166" s="151" t="s">
        <v>251</v>
      </c>
      <c r="BD166" s="165">
        <f t="shared" si="72"/>
        <v>0</v>
      </c>
      <c r="BE166" s="166">
        <v>0</v>
      </c>
      <c r="BF166" s="155">
        <f t="shared" si="73"/>
        <v>0</v>
      </c>
      <c r="BG166" s="155">
        <v>0</v>
      </c>
      <c r="BH166" s="155">
        <v>0</v>
      </c>
      <c r="BI166" s="155"/>
      <c r="BJ166" s="155"/>
      <c r="BK166" s="155"/>
      <c r="BL166" s="155">
        <f t="shared" si="74"/>
        <v>0</v>
      </c>
      <c r="BM166" s="166">
        <f t="shared" si="75"/>
        <v>0</v>
      </c>
      <c r="BN166" s="168">
        <f t="shared" si="76"/>
        <v>0</v>
      </c>
      <c r="BZ166" s="155"/>
      <c r="CA166" s="161">
        <v>157</v>
      </c>
      <c r="CB166" s="151" t="s">
        <v>251</v>
      </c>
      <c r="CC166" s="153"/>
      <c r="CD166" s="153"/>
      <c r="CE166" s="153"/>
      <c r="CF166" s="153"/>
      <c r="CG166" s="169">
        <f t="shared" si="77"/>
        <v>0</v>
      </c>
      <c r="CH166" s="153"/>
      <c r="CI166" s="153"/>
      <c r="CJ166" s="153"/>
      <c r="CK166" s="169">
        <f t="shared" si="78"/>
        <v>0</v>
      </c>
      <c r="CL166" s="170">
        <f t="shared" si="62"/>
        <v>0</v>
      </c>
      <c r="CM166" s="155"/>
      <c r="CN166" s="170">
        <f t="shared" si="63"/>
        <v>0</v>
      </c>
      <c r="CO166" s="155"/>
      <c r="CP166" s="160">
        <f t="shared" si="64"/>
        <v>0</v>
      </c>
      <c r="CQ166" s="153">
        <f t="shared" si="65"/>
        <v>0</v>
      </c>
      <c r="CR166" s="153">
        <f t="shared" si="79"/>
        <v>0</v>
      </c>
      <c r="CS166" s="169"/>
      <c r="CT166" s="170">
        <f t="shared" si="80"/>
        <v>0</v>
      </c>
      <c r="CU166" s="155"/>
      <c r="CV166" s="171"/>
      <c r="CW166" s="172"/>
      <c r="CX166" s="172"/>
      <c r="CY166" s="172"/>
      <c r="CZ166" s="169"/>
      <c r="DA166" s="173"/>
      <c r="DB166" s="174"/>
      <c r="DC166" s="174">
        <f t="shared" si="66"/>
        <v>-157</v>
      </c>
      <c r="DD166" s="173"/>
      <c r="DE166" s="173"/>
      <c r="DF166" s="173"/>
      <c r="DG166" s="173"/>
      <c r="DH166" s="175"/>
      <c r="DI166" s="173"/>
      <c r="DJ166" s="173"/>
      <c r="DK166" s="173"/>
      <c r="DL166" s="173"/>
      <c r="DM166" s="173"/>
    </row>
    <row r="167" spans="1:117" s="39" customFormat="1" ht="12" x14ac:dyDescent="0.2">
      <c r="A167" s="149">
        <v>158</v>
      </c>
      <c r="B167" s="150">
        <v>158</v>
      </c>
      <c r="C167" s="151" t="s">
        <v>252</v>
      </c>
      <c r="D167" s="152">
        <f t="shared" si="67"/>
        <v>54.399177632869574</v>
      </c>
      <c r="E167" s="153">
        <f t="shared" si="68"/>
        <v>887700</v>
      </c>
      <c r="F167" s="153">
        <f t="shared" si="68"/>
        <v>0</v>
      </c>
      <c r="G167" s="153">
        <f t="shared" si="68"/>
        <v>51011</v>
      </c>
      <c r="H167" s="154">
        <f t="shared" si="69"/>
        <v>938711</v>
      </c>
      <c r="I167" s="155"/>
      <c r="J167" s="156">
        <f t="shared" si="70"/>
        <v>51011</v>
      </c>
      <c r="K167" s="157">
        <f t="shared" si="71"/>
        <v>40650</v>
      </c>
      <c r="L167" s="158">
        <f t="shared" si="54"/>
        <v>91661</v>
      </c>
      <c r="M167" s="155"/>
      <c r="N167" s="159">
        <f t="shared" si="55"/>
        <v>847050</v>
      </c>
      <c r="O167" s="155"/>
      <c r="P167" s="160">
        <f t="shared" si="56"/>
        <v>51011</v>
      </c>
      <c r="Q167" s="153">
        <f t="shared" si="57"/>
        <v>0</v>
      </c>
      <c r="R167" s="153">
        <f t="shared" si="58"/>
        <v>0</v>
      </c>
      <c r="S167" s="153">
        <f t="shared" si="59"/>
        <v>40650</v>
      </c>
      <c r="T167" s="154">
        <f t="shared" si="60"/>
        <v>91661</v>
      </c>
      <c r="U167" s="155"/>
      <c r="V167" s="159">
        <f t="shared" si="61"/>
        <v>117074.6</v>
      </c>
      <c r="Y167" s="161">
        <v>158</v>
      </c>
      <c r="Z167" s="162">
        <v>54.399177632869574</v>
      </c>
      <c r="AA167" s="162">
        <v>0</v>
      </c>
      <c r="AB167" s="162"/>
      <c r="AC167" s="162"/>
      <c r="AD167" s="162">
        <v>0</v>
      </c>
      <c r="AE167" s="163">
        <v>887700</v>
      </c>
      <c r="AF167" s="163">
        <v>0</v>
      </c>
      <c r="AG167" s="163">
        <v>0</v>
      </c>
      <c r="AH167" s="163">
        <v>887700</v>
      </c>
      <c r="AI167" s="163">
        <v>0</v>
      </c>
      <c r="AJ167" s="163">
        <v>51011</v>
      </c>
      <c r="AK167" s="163">
        <v>938711</v>
      </c>
      <c r="AL167" s="163">
        <v>0</v>
      </c>
      <c r="AM167" s="163">
        <v>0</v>
      </c>
      <c r="AN167" s="163">
        <v>0</v>
      </c>
      <c r="AO167" s="163">
        <v>0</v>
      </c>
      <c r="AP167" s="164">
        <v>938711</v>
      </c>
      <c r="AR167" s="161">
        <v>158</v>
      </c>
      <c r="AS167" s="162">
        <v>0</v>
      </c>
      <c r="AT167" s="163">
        <v>0</v>
      </c>
      <c r="AU167" s="163">
        <v>0</v>
      </c>
      <c r="AV167" s="163">
        <v>0</v>
      </c>
      <c r="AW167" s="164">
        <v>0</v>
      </c>
      <c r="BA167" s="161">
        <v>158</v>
      </c>
      <c r="BB167" s="150">
        <v>158</v>
      </c>
      <c r="BC167" s="151" t="s">
        <v>252</v>
      </c>
      <c r="BD167" s="165">
        <f t="shared" si="72"/>
        <v>887700</v>
      </c>
      <c r="BE167" s="166">
        <v>847050</v>
      </c>
      <c r="BF167" s="155">
        <f t="shared" si="73"/>
        <v>40650</v>
      </c>
      <c r="BG167" s="155">
        <v>0</v>
      </c>
      <c r="BH167" s="155">
        <v>25413.600000000002</v>
      </c>
      <c r="BI167" s="155"/>
      <c r="BJ167" s="155"/>
      <c r="BK167" s="155"/>
      <c r="BL167" s="155">
        <f t="shared" si="74"/>
        <v>0</v>
      </c>
      <c r="BM167" s="166">
        <f t="shared" si="75"/>
        <v>66063.600000000006</v>
      </c>
      <c r="BN167" s="168">
        <f t="shared" si="76"/>
        <v>40650</v>
      </c>
      <c r="BZ167" s="155"/>
      <c r="CA167" s="161">
        <v>158</v>
      </c>
      <c r="CB167" s="151" t="s">
        <v>252</v>
      </c>
      <c r="CC167" s="153"/>
      <c r="CD167" s="153"/>
      <c r="CE167" s="153"/>
      <c r="CF167" s="153"/>
      <c r="CG167" s="169">
        <f t="shared" si="77"/>
        <v>0</v>
      </c>
      <c r="CH167" s="153"/>
      <c r="CI167" s="153"/>
      <c r="CJ167" s="153"/>
      <c r="CK167" s="169">
        <f t="shared" si="78"/>
        <v>0</v>
      </c>
      <c r="CL167" s="170">
        <f t="shared" si="62"/>
        <v>0</v>
      </c>
      <c r="CM167" s="155"/>
      <c r="CN167" s="170">
        <f t="shared" si="63"/>
        <v>0</v>
      </c>
      <c r="CO167" s="155"/>
      <c r="CP167" s="160">
        <f t="shared" si="64"/>
        <v>40650</v>
      </c>
      <c r="CQ167" s="153">
        <f t="shared" si="65"/>
        <v>40650</v>
      </c>
      <c r="CR167" s="153">
        <f t="shared" si="79"/>
        <v>0</v>
      </c>
      <c r="CS167" s="169"/>
      <c r="CT167" s="170">
        <f t="shared" si="80"/>
        <v>0</v>
      </c>
      <c r="CU167" s="155"/>
      <c r="CV167" s="171"/>
      <c r="CW167" s="172"/>
      <c r="CX167" s="172"/>
      <c r="CY167" s="172"/>
      <c r="CZ167" s="169"/>
      <c r="DA167" s="173"/>
      <c r="DB167" s="174"/>
      <c r="DC167" s="174">
        <f t="shared" si="66"/>
        <v>-158</v>
      </c>
      <c r="DD167" s="173"/>
      <c r="DE167" s="173"/>
      <c r="DF167" s="173"/>
      <c r="DG167" s="173"/>
      <c r="DH167" s="175"/>
      <c r="DI167" s="173"/>
      <c r="DJ167" s="173"/>
      <c r="DK167" s="173"/>
      <c r="DL167" s="173"/>
      <c r="DM167" s="173"/>
    </row>
    <row r="168" spans="1:117" s="39" customFormat="1" ht="12" x14ac:dyDescent="0.2">
      <c r="A168" s="149">
        <v>159</v>
      </c>
      <c r="B168" s="150">
        <v>159</v>
      </c>
      <c r="C168" s="151" t="s">
        <v>253</v>
      </c>
      <c r="D168" s="152">
        <f t="shared" si="67"/>
        <v>10.437710437710443</v>
      </c>
      <c r="E168" s="153">
        <f t="shared" si="68"/>
        <v>159234</v>
      </c>
      <c r="F168" s="153">
        <f t="shared" si="68"/>
        <v>0</v>
      </c>
      <c r="G168" s="153">
        <f t="shared" si="68"/>
        <v>9786</v>
      </c>
      <c r="H168" s="154">
        <f t="shared" si="69"/>
        <v>169020</v>
      </c>
      <c r="I168" s="155"/>
      <c r="J168" s="156">
        <f t="shared" si="70"/>
        <v>9786</v>
      </c>
      <c r="K168" s="157">
        <f t="shared" si="71"/>
        <v>13022</v>
      </c>
      <c r="L168" s="158">
        <f t="shared" si="54"/>
        <v>22808</v>
      </c>
      <c r="M168" s="155"/>
      <c r="N168" s="159">
        <f t="shared" si="55"/>
        <v>146212</v>
      </c>
      <c r="O168" s="155"/>
      <c r="P168" s="160">
        <f t="shared" si="56"/>
        <v>9786</v>
      </c>
      <c r="Q168" s="153">
        <f t="shared" si="57"/>
        <v>0</v>
      </c>
      <c r="R168" s="153">
        <f t="shared" si="58"/>
        <v>0</v>
      </c>
      <c r="S168" s="153">
        <f t="shared" si="59"/>
        <v>13022</v>
      </c>
      <c r="T168" s="154">
        <f t="shared" si="60"/>
        <v>22808</v>
      </c>
      <c r="U168" s="155"/>
      <c r="V168" s="159">
        <f t="shared" si="61"/>
        <v>44671.199999999997</v>
      </c>
      <c r="Y168" s="161">
        <v>159</v>
      </c>
      <c r="Z168" s="162">
        <v>10.437710437710443</v>
      </c>
      <c r="AA168" s="162">
        <v>0</v>
      </c>
      <c r="AB168" s="162"/>
      <c r="AC168" s="162"/>
      <c r="AD168" s="162">
        <v>0</v>
      </c>
      <c r="AE168" s="163">
        <v>159234</v>
      </c>
      <c r="AF168" s="163">
        <v>0</v>
      </c>
      <c r="AG168" s="163">
        <v>0</v>
      </c>
      <c r="AH168" s="163">
        <v>159234</v>
      </c>
      <c r="AI168" s="163">
        <v>0</v>
      </c>
      <c r="AJ168" s="163">
        <v>9786</v>
      </c>
      <c r="AK168" s="163">
        <v>169020</v>
      </c>
      <c r="AL168" s="163">
        <v>0</v>
      </c>
      <c r="AM168" s="163">
        <v>0</v>
      </c>
      <c r="AN168" s="163">
        <v>0</v>
      </c>
      <c r="AO168" s="163">
        <v>0</v>
      </c>
      <c r="AP168" s="164">
        <v>169020</v>
      </c>
      <c r="AR168" s="161">
        <v>159</v>
      </c>
      <c r="AS168" s="162">
        <v>0</v>
      </c>
      <c r="AT168" s="163">
        <v>0</v>
      </c>
      <c r="AU168" s="163">
        <v>0</v>
      </c>
      <c r="AV168" s="163">
        <v>0</v>
      </c>
      <c r="AW168" s="164">
        <v>0</v>
      </c>
      <c r="BA168" s="161">
        <v>159</v>
      </c>
      <c r="BB168" s="150">
        <v>159</v>
      </c>
      <c r="BC168" s="151" t="s">
        <v>253</v>
      </c>
      <c r="BD168" s="165">
        <f t="shared" si="72"/>
        <v>159234</v>
      </c>
      <c r="BE168" s="166">
        <v>146212</v>
      </c>
      <c r="BF168" s="155">
        <f t="shared" si="73"/>
        <v>13022</v>
      </c>
      <c r="BG168" s="155">
        <v>0</v>
      </c>
      <c r="BH168" s="155">
        <v>21863.200000000001</v>
      </c>
      <c r="BI168" s="155"/>
      <c r="BJ168" s="155"/>
      <c r="BK168" s="155"/>
      <c r="BL168" s="155">
        <f t="shared" si="74"/>
        <v>0</v>
      </c>
      <c r="BM168" s="166">
        <f t="shared" si="75"/>
        <v>34885.199999999997</v>
      </c>
      <c r="BN168" s="168">
        <f t="shared" si="76"/>
        <v>13022</v>
      </c>
      <c r="BZ168" s="155"/>
      <c r="CA168" s="161">
        <v>159</v>
      </c>
      <c r="CB168" s="151" t="s">
        <v>253</v>
      </c>
      <c r="CC168" s="153"/>
      <c r="CD168" s="153"/>
      <c r="CE168" s="153"/>
      <c r="CF168" s="153"/>
      <c r="CG168" s="169">
        <f t="shared" si="77"/>
        <v>0</v>
      </c>
      <c r="CH168" s="153"/>
      <c r="CI168" s="153"/>
      <c r="CJ168" s="153"/>
      <c r="CK168" s="169">
        <f t="shared" si="78"/>
        <v>0</v>
      </c>
      <c r="CL168" s="170">
        <f t="shared" si="62"/>
        <v>0</v>
      </c>
      <c r="CM168" s="155"/>
      <c r="CN168" s="170">
        <f t="shared" si="63"/>
        <v>0</v>
      </c>
      <c r="CO168" s="155"/>
      <c r="CP168" s="160">
        <f t="shared" si="64"/>
        <v>13022</v>
      </c>
      <c r="CQ168" s="153">
        <f t="shared" si="65"/>
        <v>13022</v>
      </c>
      <c r="CR168" s="153">
        <f t="shared" si="79"/>
        <v>0</v>
      </c>
      <c r="CS168" s="169"/>
      <c r="CT168" s="170">
        <f t="shared" si="80"/>
        <v>0</v>
      </c>
      <c r="CU168" s="155"/>
      <c r="CV168" s="171"/>
      <c r="CW168" s="172"/>
      <c r="CX168" s="172"/>
      <c r="CY168" s="172"/>
      <c r="CZ168" s="169"/>
      <c r="DA168" s="173"/>
      <c r="DB168" s="174"/>
      <c r="DC168" s="174">
        <f t="shared" si="66"/>
        <v>-159</v>
      </c>
      <c r="DD168" s="173"/>
      <c r="DE168" s="173"/>
      <c r="DF168" s="173"/>
      <c r="DG168" s="173"/>
      <c r="DH168" s="175"/>
      <c r="DI168" s="173"/>
      <c r="DJ168" s="173"/>
      <c r="DK168" s="173"/>
      <c r="DL168" s="173"/>
      <c r="DM168" s="173"/>
    </row>
    <row r="169" spans="1:117" s="39" customFormat="1" ht="12" x14ac:dyDescent="0.2">
      <c r="A169" s="149">
        <v>160</v>
      </c>
      <c r="B169" s="150">
        <v>160</v>
      </c>
      <c r="C169" s="151" t="s">
        <v>254</v>
      </c>
      <c r="D169" s="152">
        <f t="shared" si="67"/>
        <v>2090.4528394641934</v>
      </c>
      <c r="E169" s="153">
        <f t="shared" si="68"/>
        <v>28134505</v>
      </c>
      <c r="F169" s="153">
        <f t="shared" si="68"/>
        <v>0</v>
      </c>
      <c r="G169" s="153">
        <f t="shared" si="68"/>
        <v>1960113</v>
      </c>
      <c r="H169" s="154">
        <f t="shared" si="69"/>
        <v>30094618</v>
      </c>
      <c r="I169" s="155"/>
      <c r="J169" s="156">
        <f t="shared" si="70"/>
        <v>1960113</v>
      </c>
      <c r="K169" s="157">
        <f t="shared" si="71"/>
        <v>4285656.1447091876</v>
      </c>
      <c r="L169" s="158">
        <f t="shared" si="54"/>
        <v>6245769.1447091876</v>
      </c>
      <c r="M169" s="155"/>
      <c r="N169" s="159">
        <f t="shared" si="55"/>
        <v>23848848.855290812</v>
      </c>
      <c r="O169" s="155"/>
      <c r="P169" s="160">
        <f t="shared" si="56"/>
        <v>1960113</v>
      </c>
      <c r="Q169" s="153">
        <f t="shared" si="57"/>
        <v>0</v>
      </c>
      <c r="R169" s="153">
        <f t="shared" si="58"/>
        <v>0</v>
      </c>
      <c r="S169" s="153">
        <f t="shared" si="59"/>
        <v>4285656.1447091876</v>
      </c>
      <c r="T169" s="154">
        <f t="shared" si="60"/>
        <v>6245769.1447091876</v>
      </c>
      <c r="U169" s="155"/>
      <c r="V169" s="159">
        <f t="shared" si="61"/>
        <v>8163623.4000000004</v>
      </c>
      <c r="Y169" s="161">
        <v>160</v>
      </c>
      <c r="Z169" s="162">
        <v>2090.4528394641934</v>
      </c>
      <c r="AA169" s="162">
        <v>0</v>
      </c>
      <c r="AB169" s="162"/>
      <c r="AC169" s="162"/>
      <c r="AD169" s="162">
        <v>0</v>
      </c>
      <c r="AE169" s="163">
        <v>28134505</v>
      </c>
      <c r="AF169" s="163">
        <v>0</v>
      </c>
      <c r="AG169" s="163">
        <v>0</v>
      </c>
      <c r="AH169" s="163">
        <v>28134505</v>
      </c>
      <c r="AI169" s="163">
        <v>0</v>
      </c>
      <c r="AJ169" s="163">
        <v>1960113</v>
      </c>
      <c r="AK169" s="163">
        <v>30094618</v>
      </c>
      <c r="AL169" s="163">
        <v>0</v>
      </c>
      <c r="AM169" s="163">
        <v>0</v>
      </c>
      <c r="AN169" s="163">
        <v>0</v>
      </c>
      <c r="AO169" s="163">
        <v>0</v>
      </c>
      <c r="AP169" s="164">
        <v>30094618</v>
      </c>
      <c r="AR169" s="161">
        <v>160</v>
      </c>
      <c r="AS169" s="162">
        <v>0</v>
      </c>
      <c r="AT169" s="163">
        <v>0</v>
      </c>
      <c r="AU169" s="163">
        <v>0</v>
      </c>
      <c r="AV169" s="163">
        <v>0</v>
      </c>
      <c r="AW169" s="164">
        <v>0</v>
      </c>
      <c r="BA169" s="161">
        <v>160</v>
      </c>
      <c r="BB169" s="150">
        <v>160</v>
      </c>
      <c r="BC169" s="151" t="s">
        <v>254</v>
      </c>
      <c r="BD169" s="165">
        <f t="shared" si="72"/>
        <v>28134505</v>
      </c>
      <c r="BE169" s="166">
        <v>24299047</v>
      </c>
      <c r="BF169" s="155">
        <f t="shared" si="73"/>
        <v>3835458</v>
      </c>
      <c r="BG169" s="155">
        <v>1938673.2</v>
      </c>
      <c r="BH169" s="155">
        <v>429379.2</v>
      </c>
      <c r="BI169" s="155"/>
      <c r="BJ169" s="155"/>
      <c r="BK169" s="155"/>
      <c r="BL169" s="155">
        <f t="shared" si="74"/>
        <v>0</v>
      </c>
      <c r="BM169" s="166">
        <f t="shared" si="75"/>
        <v>6203510.4000000004</v>
      </c>
      <c r="BN169" s="168">
        <f t="shared" si="76"/>
        <v>4285656.1447091876</v>
      </c>
      <c r="BZ169" s="155"/>
      <c r="CA169" s="161">
        <v>160</v>
      </c>
      <c r="CB169" s="151" t="s">
        <v>254</v>
      </c>
      <c r="CC169" s="153"/>
      <c r="CD169" s="153"/>
      <c r="CE169" s="153"/>
      <c r="CF169" s="153"/>
      <c r="CG169" s="169">
        <f t="shared" si="77"/>
        <v>0</v>
      </c>
      <c r="CH169" s="153"/>
      <c r="CI169" s="153"/>
      <c r="CJ169" s="153"/>
      <c r="CK169" s="169">
        <f t="shared" si="78"/>
        <v>0</v>
      </c>
      <c r="CL169" s="170">
        <f t="shared" si="62"/>
        <v>0</v>
      </c>
      <c r="CM169" s="155"/>
      <c r="CN169" s="170">
        <f t="shared" si="63"/>
        <v>0</v>
      </c>
      <c r="CO169" s="155"/>
      <c r="CP169" s="160">
        <f t="shared" si="64"/>
        <v>3835458</v>
      </c>
      <c r="CQ169" s="153">
        <f t="shared" si="65"/>
        <v>3835458</v>
      </c>
      <c r="CR169" s="153">
        <f t="shared" si="79"/>
        <v>0</v>
      </c>
      <c r="CS169" s="169"/>
      <c r="CT169" s="170">
        <f t="shared" si="80"/>
        <v>0</v>
      </c>
      <c r="CU169" s="155"/>
      <c r="CV169" s="171"/>
      <c r="CW169" s="172"/>
      <c r="CX169" s="172"/>
      <c r="CY169" s="172"/>
      <c r="CZ169" s="169"/>
      <c r="DA169" s="173"/>
      <c r="DB169" s="174"/>
      <c r="DC169" s="174">
        <f t="shared" si="66"/>
        <v>-160</v>
      </c>
      <c r="DD169" s="173"/>
      <c r="DE169" s="173"/>
      <c r="DF169" s="173"/>
      <c r="DG169" s="173"/>
      <c r="DH169" s="175"/>
      <c r="DI169" s="173"/>
      <c r="DJ169" s="173"/>
      <c r="DK169" s="173"/>
      <c r="DL169" s="173"/>
      <c r="DM169" s="173"/>
    </row>
    <row r="170" spans="1:117" s="39" customFormat="1" ht="12" x14ac:dyDescent="0.2">
      <c r="A170" s="149">
        <v>161</v>
      </c>
      <c r="B170" s="150">
        <v>161</v>
      </c>
      <c r="C170" s="151" t="s">
        <v>255</v>
      </c>
      <c r="D170" s="152">
        <f t="shared" si="67"/>
        <v>30.054501075971476</v>
      </c>
      <c r="E170" s="153">
        <f t="shared" si="68"/>
        <v>562402</v>
      </c>
      <c r="F170" s="153">
        <f t="shared" si="68"/>
        <v>0</v>
      </c>
      <c r="G170" s="153">
        <f t="shared" si="68"/>
        <v>28182</v>
      </c>
      <c r="H170" s="154">
        <f t="shared" si="69"/>
        <v>590584</v>
      </c>
      <c r="I170" s="155"/>
      <c r="J170" s="156">
        <f t="shared" si="70"/>
        <v>28182</v>
      </c>
      <c r="K170" s="157">
        <f t="shared" si="71"/>
        <v>130256.59984549991</v>
      </c>
      <c r="L170" s="158">
        <f t="shared" si="54"/>
        <v>158438.59984549991</v>
      </c>
      <c r="M170" s="155"/>
      <c r="N170" s="159">
        <f t="shared" si="55"/>
        <v>432145.40015450009</v>
      </c>
      <c r="O170" s="155"/>
      <c r="P170" s="160">
        <f t="shared" si="56"/>
        <v>28182</v>
      </c>
      <c r="Q170" s="153">
        <f t="shared" si="57"/>
        <v>0</v>
      </c>
      <c r="R170" s="153">
        <f t="shared" si="58"/>
        <v>0</v>
      </c>
      <c r="S170" s="153">
        <f t="shared" si="59"/>
        <v>130256.59984549991</v>
      </c>
      <c r="T170" s="154">
        <f t="shared" si="60"/>
        <v>158438.59984549991</v>
      </c>
      <c r="U170" s="155"/>
      <c r="V170" s="159">
        <f t="shared" si="61"/>
        <v>223591.8</v>
      </c>
      <c r="Y170" s="161">
        <v>161</v>
      </c>
      <c r="Z170" s="162">
        <v>30.054501075971476</v>
      </c>
      <c r="AA170" s="162">
        <v>0</v>
      </c>
      <c r="AB170" s="162"/>
      <c r="AC170" s="162"/>
      <c r="AD170" s="162">
        <v>0</v>
      </c>
      <c r="AE170" s="163">
        <v>562402</v>
      </c>
      <c r="AF170" s="163">
        <v>0</v>
      </c>
      <c r="AG170" s="163">
        <v>0</v>
      </c>
      <c r="AH170" s="163">
        <v>562402</v>
      </c>
      <c r="AI170" s="163">
        <v>0</v>
      </c>
      <c r="AJ170" s="163">
        <v>28182</v>
      </c>
      <c r="AK170" s="163">
        <v>590584</v>
      </c>
      <c r="AL170" s="163">
        <v>0</v>
      </c>
      <c r="AM170" s="163">
        <v>0</v>
      </c>
      <c r="AN170" s="163">
        <v>0</v>
      </c>
      <c r="AO170" s="163">
        <v>0</v>
      </c>
      <c r="AP170" s="164">
        <v>590584</v>
      </c>
      <c r="AR170" s="161">
        <v>161</v>
      </c>
      <c r="AS170" s="162">
        <v>0</v>
      </c>
      <c r="AT170" s="163">
        <v>0</v>
      </c>
      <c r="AU170" s="163">
        <v>0</v>
      </c>
      <c r="AV170" s="163">
        <v>0</v>
      </c>
      <c r="AW170" s="164">
        <v>0</v>
      </c>
      <c r="BA170" s="161">
        <v>161</v>
      </c>
      <c r="BB170" s="150">
        <v>161</v>
      </c>
      <c r="BC170" s="151" t="s">
        <v>255</v>
      </c>
      <c r="BD170" s="165">
        <f t="shared" si="72"/>
        <v>562402</v>
      </c>
      <c r="BE170" s="166">
        <v>448298</v>
      </c>
      <c r="BF170" s="155">
        <f t="shared" si="73"/>
        <v>114104</v>
      </c>
      <c r="BG170" s="155">
        <v>69557.399999999994</v>
      </c>
      <c r="BH170" s="155">
        <v>11748.400000000001</v>
      </c>
      <c r="BI170" s="155"/>
      <c r="BJ170" s="155"/>
      <c r="BK170" s="155"/>
      <c r="BL170" s="155">
        <f t="shared" si="74"/>
        <v>0</v>
      </c>
      <c r="BM170" s="166">
        <f t="shared" si="75"/>
        <v>195409.8</v>
      </c>
      <c r="BN170" s="168">
        <f t="shared" si="76"/>
        <v>130256.59984549991</v>
      </c>
      <c r="BZ170" s="155"/>
      <c r="CA170" s="161">
        <v>161</v>
      </c>
      <c r="CB170" s="151" t="s">
        <v>255</v>
      </c>
      <c r="CC170" s="153"/>
      <c r="CD170" s="153"/>
      <c r="CE170" s="153"/>
      <c r="CF170" s="153"/>
      <c r="CG170" s="169">
        <f t="shared" si="77"/>
        <v>0</v>
      </c>
      <c r="CH170" s="153"/>
      <c r="CI170" s="153"/>
      <c r="CJ170" s="153"/>
      <c r="CK170" s="169">
        <f t="shared" si="78"/>
        <v>0</v>
      </c>
      <c r="CL170" s="170">
        <f t="shared" si="62"/>
        <v>0</v>
      </c>
      <c r="CM170" s="155"/>
      <c r="CN170" s="170">
        <f t="shared" si="63"/>
        <v>0</v>
      </c>
      <c r="CO170" s="155"/>
      <c r="CP170" s="160">
        <f t="shared" si="64"/>
        <v>114104</v>
      </c>
      <c r="CQ170" s="153">
        <f t="shared" si="65"/>
        <v>114104</v>
      </c>
      <c r="CR170" s="153">
        <f t="shared" si="79"/>
        <v>0</v>
      </c>
      <c r="CS170" s="169"/>
      <c r="CT170" s="170">
        <f t="shared" si="80"/>
        <v>0</v>
      </c>
      <c r="CU170" s="155"/>
      <c r="CV170" s="171"/>
      <c r="CW170" s="172"/>
      <c r="CX170" s="172"/>
      <c r="CY170" s="172"/>
      <c r="CZ170" s="169"/>
      <c r="DA170" s="173"/>
      <c r="DB170" s="174"/>
      <c r="DC170" s="174">
        <f t="shared" si="66"/>
        <v>-161</v>
      </c>
      <c r="DD170" s="173"/>
      <c r="DE170" s="173"/>
      <c r="DF170" s="173"/>
      <c r="DG170" s="173"/>
      <c r="DH170" s="175"/>
      <c r="DI170" s="173"/>
      <c r="DJ170" s="173"/>
      <c r="DK170" s="173"/>
      <c r="DL170" s="173"/>
      <c r="DM170" s="173"/>
    </row>
    <row r="171" spans="1:117" s="39" customFormat="1" ht="12" x14ac:dyDescent="0.2">
      <c r="A171" s="149">
        <v>162</v>
      </c>
      <c r="B171" s="150">
        <v>162</v>
      </c>
      <c r="C171" s="151" t="s">
        <v>256</v>
      </c>
      <c r="D171" s="152">
        <f t="shared" si="67"/>
        <v>28.011185589830465</v>
      </c>
      <c r="E171" s="153">
        <f t="shared" si="68"/>
        <v>362144</v>
      </c>
      <c r="F171" s="153">
        <f t="shared" si="68"/>
        <v>0</v>
      </c>
      <c r="G171" s="153">
        <f t="shared" si="68"/>
        <v>26264</v>
      </c>
      <c r="H171" s="154">
        <f t="shared" si="69"/>
        <v>388408</v>
      </c>
      <c r="I171" s="155"/>
      <c r="J171" s="156">
        <f t="shared" si="70"/>
        <v>26264</v>
      </c>
      <c r="K171" s="157">
        <f t="shared" si="71"/>
        <v>14152.475234387184</v>
      </c>
      <c r="L171" s="158">
        <f t="shared" si="54"/>
        <v>40416.475234387181</v>
      </c>
      <c r="M171" s="155"/>
      <c r="N171" s="159">
        <f t="shared" si="55"/>
        <v>347991.52476561279</v>
      </c>
      <c r="O171" s="155"/>
      <c r="P171" s="160">
        <f t="shared" si="56"/>
        <v>26264</v>
      </c>
      <c r="Q171" s="153">
        <f t="shared" si="57"/>
        <v>0</v>
      </c>
      <c r="R171" s="153">
        <f t="shared" si="58"/>
        <v>0</v>
      </c>
      <c r="S171" s="153">
        <f t="shared" si="59"/>
        <v>14152.475234387184</v>
      </c>
      <c r="T171" s="154">
        <f t="shared" si="60"/>
        <v>40416.475234387181</v>
      </c>
      <c r="U171" s="155"/>
      <c r="V171" s="159">
        <f t="shared" si="61"/>
        <v>59029</v>
      </c>
      <c r="Y171" s="161">
        <v>162</v>
      </c>
      <c r="Z171" s="162">
        <v>28.011185589830465</v>
      </c>
      <c r="AA171" s="162">
        <v>0</v>
      </c>
      <c r="AB171" s="162"/>
      <c r="AC171" s="162"/>
      <c r="AD171" s="162">
        <v>0</v>
      </c>
      <c r="AE171" s="163">
        <v>362144</v>
      </c>
      <c r="AF171" s="163">
        <v>0</v>
      </c>
      <c r="AG171" s="163">
        <v>0</v>
      </c>
      <c r="AH171" s="163">
        <v>362144</v>
      </c>
      <c r="AI171" s="163">
        <v>0</v>
      </c>
      <c r="AJ171" s="163">
        <v>26264</v>
      </c>
      <c r="AK171" s="163">
        <v>388408</v>
      </c>
      <c r="AL171" s="163">
        <v>0</v>
      </c>
      <c r="AM171" s="163">
        <v>0</v>
      </c>
      <c r="AN171" s="163">
        <v>0</v>
      </c>
      <c r="AO171" s="163">
        <v>0</v>
      </c>
      <c r="AP171" s="164">
        <v>388408</v>
      </c>
      <c r="AR171" s="161">
        <v>162</v>
      </c>
      <c r="AS171" s="162">
        <v>0</v>
      </c>
      <c r="AT171" s="163">
        <v>0</v>
      </c>
      <c r="AU171" s="163">
        <v>0</v>
      </c>
      <c r="AV171" s="163">
        <v>0</v>
      </c>
      <c r="AW171" s="164">
        <v>0</v>
      </c>
      <c r="BA171" s="161">
        <v>162</v>
      </c>
      <c r="BB171" s="150">
        <v>162</v>
      </c>
      <c r="BC171" s="151" t="s">
        <v>256</v>
      </c>
      <c r="BD171" s="165">
        <f t="shared" si="72"/>
        <v>362144</v>
      </c>
      <c r="BE171" s="166">
        <v>350474</v>
      </c>
      <c r="BF171" s="155">
        <f t="shared" si="73"/>
        <v>11670</v>
      </c>
      <c r="BG171" s="155">
        <v>10690.199999999999</v>
      </c>
      <c r="BH171" s="155">
        <v>10404.800000000001</v>
      </c>
      <c r="BI171" s="155"/>
      <c r="BJ171" s="155"/>
      <c r="BK171" s="155"/>
      <c r="BL171" s="155">
        <f t="shared" si="74"/>
        <v>0</v>
      </c>
      <c r="BM171" s="166">
        <f t="shared" si="75"/>
        <v>32765</v>
      </c>
      <c r="BN171" s="168">
        <f t="shared" si="76"/>
        <v>14152.475234387184</v>
      </c>
      <c r="BZ171" s="155"/>
      <c r="CA171" s="161">
        <v>162</v>
      </c>
      <c r="CB171" s="151" t="s">
        <v>256</v>
      </c>
      <c r="CC171" s="153"/>
      <c r="CD171" s="153"/>
      <c r="CE171" s="153"/>
      <c r="CF171" s="153"/>
      <c r="CG171" s="169">
        <f t="shared" si="77"/>
        <v>0</v>
      </c>
      <c r="CH171" s="153"/>
      <c r="CI171" s="153"/>
      <c r="CJ171" s="153"/>
      <c r="CK171" s="169">
        <f t="shared" si="78"/>
        <v>0</v>
      </c>
      <c r="CL171" s="170">
        <f t="shared" si="62"/>
        <v>0</v>
      </c>
      <c r="CM171" s="155"/>
      <c r="CN171" s="170">
        <f t="shared" si="63"/>
        <v>0</v>
      </c>
      <c r="CO171" s="155"/>
      <c r="CP171" s="160">
        <f t="shared" si="64"/>
        <v>11670</v>
      </c>
      <c r="CQ171" s="153">
        <f t="shared" si="65"/>
        <v>11670</v>
      </c>
      <c r="CR171" s="153">
        <f t="shared" si="79"/>
        <v>0</v>
      </c>
      <c r="CS171" s="169"/>
      <c r="CT171" s="170">
        <f t="shared" si="80"/>
        <v>0</v>
      </c>
      <c r="CU171" s="155"/>
      <c r="CV171" s="171"/>
      <c r="CW171" s="172"/>
      <c r="CX171" s="172"/>
      <c r="CY171" s="172"/>
      <c r="CZ171" s="169"/>
      <c r="DA171" s="173"/>
      <c r="DB171" s="174"/>
      <c r="DC171" s="174">
        <f t="shared" si="66"/>
        <v>-162</v>
      </c>
      <c r="DD171" s="173"/>
      <c r="DE171" s="173"/>
      <c r="DF171" s="173"/>
      <c r="DG171" s="173"/>
      <c r="DH171" s="175"/>
      <c r="DI171" s="173"/>
      <c r="DJ171" s="173"/>
      <c r="DK171" s="173"/>
      <c r="DL171" s="173"/>
      <c r="DM171" s="173"/>
    </row>
    <row r="172" spans="1:117" s="39" customFormat="1" ht="12" x14ac:dyDescent="0.2">
      <c r="A172" s="149">
        <v>163</v>
      </c>
      <c r="B172" s="150">
        <v>163</v>
      </c>
      <c r="C172" s="151" t="s">
        <v>257</v>
      </c>
      <c r="D172" s="152">
        <f t="shared" si="67"/>
        <v>1835.4423189364452</v>
      </c>
      <c r="E172" s="153">
        <f t="shared" si="68"/>
        <v>25845054</v>
      </c>
      <c r="F172" s="153">
        <f t="shared" si="68"/>
        <v>628946</v>
      </c>
      <c r="G172" s="153">
        <f t="shared" si="68"/>
        <v>1720998</v>
      </c>
      <c r="H172" s="154">
        <f t="shared" si="69"/>
        <v>28194998</v>
      </c>
      <c r="I172" s="155"/>
      <c r="J172" s="156">
        <f t="shared" si="70"/>
        <v>1720998</v>
      </c>
      <c r="K172" s="157">
        <f t="shared" si="71"/>
        <v>4567310.0910972971</v>
      </c>
      <c r="L172" s="158">
        <f t="shared" si="54"/>
        <v>6288308.0910972971</v>
      </c>
      <c r="M172" s="155"/>
      <c r="N172" s="159">
        <f t="shared" si="55"/>
        <v>21906689.908902705</v>
      </c>
      <c r="O172" s="155"/>
      <c r="P172" s="160">
        <f t="shared" si="56"/>
        <v>1720998</v>
      </c>
      <c r="Q172" s="153">
        <f t="shared" si="57"/>
        <v>0</v>
      </c>
      <c r="R172" s="153">
        <f t="shared" si="58"/>
        <v>0</v>
      </c>
      <c r="S172" s="153">
        <f t="shared" si="59"/>
        <v>4567310.0910972971</v>
      </c>
      <c r="T172" s="154">
        <f t="shared" si="60"/>
        <v>6288308.0910972971</v>
      </c>
      <c r="U172" s="155"/>
      <c r="V172" s="159">
        <f t="shared" si="61"/>
        <v>7605360</v>
      </c>
      <c r="Y172" s="161">
        <v>163</v>
      </c>
      <c r="Z172" s="162">
        <v>1835.4423189364452</v>
      </c>
      <c r="AA172" s="162">
        <v>0</v>
      </c>
      <c r="AB172" s="162"/>
      <c r="AC172" s="162"/>
      <c r="AD172" s="162">
        <v>0</v>
      </c>
      <c r="AE172" s="163">
        <v>25845054</v>
      </c>
      <c r="AF172" s="163">
        <v>0</v>
      </c>
      <c r="AG172" s="163">
        <v>0</v>
      </c>
      <c r="AH172" s="163">
        <v>25845054</v>
      </c>
      <c r="AI172" s="163">
        <v>628946</v>
      </c>
      <c r="AJ172" s="163">
        <v>1720998</v>
      </c>
      <c r="AK172" s="163">
        <v>28194998</v>
      </c>
      <c r="AL172" s="163">
        <v>0</v>
      </c>
      <c r="AM172" s="163">
        <v>0</v>
      </c>
      <c r="AN172" s="163">
        <v>0</v>
      </c>
      <c r="AO172" s="163">
        <v>0</v>
      </c>
      <c r="AP172" s="164">
        <v>28194998</v>
      </c>
      <c r="AR172" s="161">
        <v>163</v>
      </c>
      <c r="AS172" s="162">
        <v>0</v>
      </c>
      <c r="AT172" s="163">
        <v>0</v>
      </c>
      <c r="AU172" s="163">
        <v>0</v>
      </c>
      <c r="AV172" s="163">
        <v>0</v>
      </c>
      <c r="AW172" s="164">
        <v>0</v>
      </c>
      <c r="BA172" s="161">
        <v>163</v>
      </c>
      <c r="BB172" s="150">
        <v>163</v>
      </c>
      <c r="BC172" s="151" t="s">
        <v>257</v>
      </c>
      <c r="BD172" s="165">
        <f t="shared" si="72"/>
        <v>25845054</v>
      </c>
      <c r="BE172" s="166">
        <v>21439334</v>
      </c>
      <c r="BF172" s="155">
        <f t="shared" si="73"/>
        <v>4405720</v>
      </c>
      <c r="BG172" s="155">
        <v>695850</v>
      </c>
      <c r="BH172" s="155">
        <v>782792</v>
      </c>
      <c r="BI172" s="155"/>
      <c r="BJ172" s="155"/>
      <c r="BK172" s="155"/>
      <c r="BL172" s="155">
        <f t="shared" si="74"/>
        <v>0</v>
      </c>
      <c r="BM172" s="166">
        <f t="shared" si="75"/>
        <v>5884362</v>
      </c>
      <c r="BN172" s="168">
        <f t="shared" si="76"/>
        <v>4567310.0910972971</v>
      </c>
      <c r="BZ172" s="155"/>
      <c r="CA172" s="161">
        <v>163</v>
      </c>
      <c r="CB172" s="151" t="s">
        <v>257</v>
      </c>
      <c r="CC172" s="153"/>
      <c r="CD172" s="153"/>
      <c r="CE172" s="153"/>
      <c r="CF172" s="153"/>
      <c r="CG172" s="169">
        <f t="shared" si="77"/>
        <v>0</v>
      </c>
      <c r="CH172" s="153"/>
      <c r="CI172" s="153"/>
      <c r="CJ172" s="153"/>
      <c r="CK172" s="169">
        <f t="shared" si="78"/>
        <v>0</v>
      </c>
      <c r="CL172" s="176">
        <f t="shared" si="62"/>
        <v>0</v>
      </c>
      <c r="CM172" s="155"/>
      <c r="CN172" s="176">
        <f t="shared" si="63"/>
        <v>0</v>
      </c>
      <c r="CO172" s="155"/>
      <c r="CP172" s="160">
        <f t="shared" si="64"/>
        <v>4405720</v>
      </c>
      <c r="CQ172" s="153">
        <f t="shared" si="65"/>
        <v>4405720</v>
      </c>
      <c r="CR172" s="153">
        <f t="shared" si="79"/>
        <v>0</v>
      </c>
      <c r="CS172" s="169"/>
      <c r="CT172" s="170">
        <f t="shared" si="80"/>
        <v>0</v>
      </c>
      <c r="CU172" s="155"/>
      <c r="CV172" s="171"/>
      <c r="CW172" s="172"/>
      <c r="CX172" s="172"/>
      <c r="CY172" s="172"/>
      <c r="CZ172" s="169"/>
      <c r="DA172" s="173"/>
      <c r="DB172" s="174"/>
      <c r="DC172" s="174">
        <f t="shared" si="66"/>
        <v>-163</v>
      </c>
      <c r="DD172" s="173"/>
      <c r="DE172" s="173"/>
      <c r="DF172" s="173"/>
      <c r="DG172" s="173"/>
      <c r="DH172" s="175"/>
      <c r="DI172" s="173"/>
      <c r="DJ172" s="173"/>
      <c r="DK172" s="173"/>
      <c r="DL172" s="173"/>
      <c r="DM172" s="173"/>
    </row>
    <row r="173" spans="1:117" s="39" customFormat="1" ht="12" x14ac:dyDescent="0.2">
      <c r="A173" s="149">
        <v>164</v>
      </c>
      <c r="B173" s="150">
        <v>164</v>
      </c>
      <c r="C173" s="151" t="s">
        <v>258</v>
      </c>
      <c r="D173" s="152">
        <f t="shared" si="67"/>
        <v>4.1508603646937585</v>
      </c>
      <c r="E173" s="153">
        <f t="shared" si="68"/>
        <v>77558</v>
      </c>
      <c r="F173" s="153">
        <f t="shared" si="68"/>
        <v>0</v>
      </c>
      <c r="G173" s="153">
        <f t="shared" si="68"/>
        <v>3887</v>
      </c>
      <c r="H173" s="154">
        <f t="shared" si="69"/>
        <v>81445</v>
      </c>
      <c r="I173" s="155"/>
      <c r="J173" s="156">
        <f t="shared" si="70"/>
        <v>3887</v>
      </c>
      <c r="K173" s="157">
        <f t="shared" si="71"/>
        <v>877</v>
      </c>
      <c r="L173" s="158">
        <f t="shared" si="54"/>
        <v>4764</v>
      </c>
      <c r="M173" s="155"/>
      <c r="N173" s="159">
        <f t="shared" si="55"/>
        <v>76681</v>
      </c>
      <c r="O173" s="155"/>
      <c r="P173" s="160">
        <f t="shared" si="56"/>
        <v>3887</v>
      </c>
      <c r="Q173" s="153">
        <f t="shared" si="57"/>
        <v>0</v>
      </c>
      <c r="R173" s="153">
        <f t="shared" si="58"/>
        <v>0</v>
      </c>
      <c r="S173" s="153">
        <f t="shared" si="59"/>
        <v>877</v>
      </c>
      <c r="T173" s="154">
        <f t="shared" si="60"/>
        <v>4764</v>
      </c>
      <c r="U173" s="155"/>
      <c r="V173" s="159">
        <f t="shared" si="61"/>
        <v>20091.599999999999</v>
      </c>
      <c r="Y173" s="161">
        <v>164</v>
      </c>
      <c r="Z173" s="162">
        <v>4.1508603646937585</v>
      </c>
      <c r="AA173" s="162">
        <v>0</v>
      </c>
      <c r="AB173" s="162"/>
      <c r="AC173" s="162"/>
      <c r="AD173" s="162">
        <v>0</v>
      </c>
      <c r="AE173" s="163">
        <v>77558</v>
      </c>
      <c r="AF173" s="163">
        <v>0</v>
      </c>
      <c r="AG173" s="163">
        <v>0</v>
      </c>
      <c r="AH173" s="163">
        <v>77558</v>
      </c>
      <c r="AI173" s="163">
        <v>0</v>
      </c>
      <c r="AJ173" s="163">
        <v>3887</v>
      </c>
      <c r="AK173" s="163">
        <v>81445</v>
      </c>
      <c r="AL173" s="163">
        <v>0</v>
      </c>
      <c r="AM173" s="163">
        <v>0</v>
      </c>
      <c r="AN173" s="163">
        <v>0</v>
      </c>
      <c r="AO173" s="163">
        <v>0</v>
      </c>
      <c r="AP173" s="164">
        <v>81445</v>
      </c>
      <c r="AR173" s="161">
        <v>164</v>
      </c>
      <c r="AS173" s="162">
        <v>0</v>
      </c>
      <c r="AT173" s="163">
        <v>0</v>
      </c>
      <c r="AU173" s="163">
        <v>0</v>
      </c>
      <c r="AV173" s="163">
        <v>0</v>
      </c>
      <c r="AW173" s="164">
        <v>0</v>
      </c>
      <c r="BA173" s="161">
        <v>164</v>
      </c>
      <c r="BB173" s="150">
        <v>164</v>
      </c>
      <c r="BC173" s="151" t="s">
        <v>258</v>
      </c>
      <c r="BD173" s="165">
        <f t="shared" si="72"/>
        <v>77558</v>
      </c>
      <c r="BE173" s="166">
        <v>76681</v>
      </c>
      <c r="BF173" s="155">
        <f t="shared" si="73"/>
        <v>877</v>
      </c>
      <c r="BG173" s="155">
        <v>0</v>
      </c>
      <c r="BH173" s="155">
        <v>15327.6</v>
      </c>
      <c r="BI173" s="155"/>
      <c r="BJ173" s="155"/>
      <c r="BK173" s="155"/>
      <c r="BL173" s="155">
        <f t="shared" si="74"/>
        <v>0</v>
      </c>
      <c r="BM173" s="166">
        <f t="shared" si="75"/>
        <v>16204.6</v>
      </c>
      <c r="BN173" s="168">
        <f t="shared" si="76"/>
        <v>877</v>
      </c>
      <c r="BZ173" s="155"/>
      <c r="CA173" s="161">
        <v>164</v>
      </c>
      <c r="CB173" s="151" t="s">
        <v>258</v>
      </c>
      <c r="CC173" s="153"/>
      <c r="CD173" s="153"/>
      <c r="CE173" s="153"/>
      <c r="CF173" s="153"/>
      <c r="CG173" s="169">
        <f t="shared" si="77"/>
        <v>0</v>
      </c>
      <c r="CH173" s="153"/>
      <c r="CI173" s="153"/>
      <c r="CJ173" s="153"/>
      <c r="CK173" s="169">
        <f t="shared" si="78"/>
        <v>0</v>
      </c>
      <c r="CL173" s="170">
        <f t="shared" si="62"/>
        <v>0</v>
      </c>
      <c r="CM173" s="155"/>
      <c r="CN173" s="170">
        <f t="shared" si="63"/>
        <v>0</v>
      </c>
      <c r="CO173" s="155"/>
      <c r="CP173" s="160">
        <f t="shared" si="64"/>
        <v>877</v>
      </c>
      <c r="CQ173" s="153">
        <f t="shared" si="65"/>
        <v>877</v>
      </c>
      <c r="CR173" s="153">
        <f t="shared" si="79"/>
        <v>0</v>
      </c>
      <c r="CS173" s="169"/>
      <c r="CT173" s="170">
        <f t="shared" si="80"/>
        <v>0</v>
      </c>
      <c r="CU173" s="155"/>
      <c r="CV173" s="171"/>
      <c r="CW173" s="172"/>
      <c r="CX173" s="172"/>
      <c r="CY173" s="172"/>
      <c r="CZ173" s="169"/>
      <c r="DA173" s="173"/>
      <c r="DB173" s="174"/>
      <c r="DC173" s="174">
        <f t="shared" si="66"/>
        <v>-164</v>
      </c>
      <c r="DD173" s="173"/>
      <c r="DE173" s="173"/>
      <c r="DF173" s="173"/>
      <c r="DG173" s="173"/>
      <c r="DH173" s="175"/>
      <c r="DI173" s="173"/>
      <c r="DJ173" s="173"/>
      <c r="DK173" s="173"/>
      <c r="DL173" s="173"/>
      <c r="DM173" s="173"/>
    </row>
    <row r="174" spans="1:117" s="39" customFormat="1" ht="12" x14ac:dyDescent="0.2">
      <c r="A174" s="149">
        <v>165</v>
      </c>
      <c r="B174" s="150">
        <v>165</v>
      </c>
      <c r="C174" s="151" t="s">
        <v>259</v>
      </c>
      <c r="D174" s="152">
        <f t="shared" si="67"/>
        <v>876.93339008744522</v>
      </c>
      <c r="E174" s="153">
        <f t="shared" si="68"/>
        <v>9927230.106699992</v>
      </c>
      <c r="F174" s="153">
        <f t="shared" si="68"/>
        <v>84053</v>
      </c>
      <c r="G174" s="153">
        <f t="shared" si="68"/>
        <v>743330</v>
      </c>
      <c r="H174" s="154">
        <f t="shared" si="69"/>
        <v>10754613.106699992</v>
      </c>
      <c r="I174" s="155"/>
      <c r="J174" s="156">
        <f t="shared" si="70"/>
        <v>743330</v>
      </c>
      <c r="K174" s="157">
        <f t="shared" si="71"/>
        <v>420052.99703866849</v>
      </c>
      <c r="L174" s="158">
        <f t="shared" si="54"/>
        <v>1163382.9970386685</v>
      </c>
      <c r="M174" s="155"/>
      <c r="N174" s="159">
        <f t="shared" si="55"/>
        <v>9591230.1096613239</v>
      </c>
      <c r="O174" s="155"/>
      <c r="P174" s="160">
        <f t="shared" si="56"/>
        <v>822271</v>
      </c>
      <c r="Q174" s="153">
        <f t="shared" si="57"/>
        <v>1181884.8933000185</v>
      </c>
      <c r="R174" s="153">
        <f t="shared" si="58"/>
        <v>78941</v>
      </c>
      <c r="S174" s="153">
        <f t="shared" si="59"/>
        <v>420052.99703866849</v>
      </c>
      <c r="T174" s="154">
        <f t="shared" si="60"/>
        <v>2345267.8903386872</v>
      </c>
      <c r="U174" s="155"/>
      <c r="V174" s="159">
        <f t="shared" si="61"/>
        <v>2539965.3590663024</v>
      </c>
      <c r="Y174" s="161">
        <v>165</v>
      </c>
      <c r="Z174" s="162">
        <v>876.93339008744522</v>
      </c>
      <c r="AA174" s="162">
        <v>0</v>
      </c>
      <c r="AB174" s="162"/>
      <c r="AC174" s="162"/>
      <c r="AD174" s="162">
        <v>84.191891343082332</v>
      </c>
      <c r="AE174" s="163">
        <v>11030174</v>
      </c>
      <c r="AF174" s="163">
        <v>1102943.8933000187</v>
      </c>
      <c r="AG174" s="163">
        <v>0</v>
      </c>
      <c r="AH174" s="163">
        <v>9927230.106699992</v>
      </c>
      <c r="AI174" s="163">
        <v>84053</v>
      </c>
      <c r="AJ174" s="163">
        <v>743330</v>
      </c>
      <c r="AK174" s="163">
        <v>10754613.106699988</v>
      </c>
      <c r="AL174" s="163">
        <v>1102943.8933000187</v>
      </c>
      <c r="AM174" s="163">
        <v>0</v>
      </c>
      <c r="AN174" s="163">
        <v>78941</v>
      </c>
      <c r="AO174" s="163">
        <v>1181884.8933000185</v>
      </c>
      <c r="AP174" s="164">
        <v>11936498</v>
      </c>
      <c r="AR174" s="161">
        <v>165</v>
      </c>
      <c r="AS174" s="162">
        <v>84.191891343082332</v>
      </c>
      <c r="AT174" s="163">
        <v>1102943.8933000187</v>
      </c>
      <c r="AU174" s="163">
        <v>0</v>
      </c>
      <c r="AV174" s="163">
        <v>78941</v>
      </c>
      <c r="AW174" s="164">
        <v>1181884.8933000187</v>
      </c>
      <c r="BA174" s="161">
        <v>165</v>
      </c>
      <c r="BB174" s="150">
        <v>165</v>
      </c>
      <c r="BC174" s="151" t="s">
        <v>259</v>
      </c>
      <c r="BD174" s="165">
        <f t="shared" si="72"/>
        <v>9927230.106699992</v>
      </c>
      <c r="BE174" s="166">
        <v>9546856</v>
      </c>
      <c r="BF174" s="155">
        <f t="shared" si="73"/>
        <v>380374.10669999197</v>
      </c>
      <c r="BG174" s="155">
        <v>170867.87719887568</v>
      </c>
      <c r="BH174" s="155">
        <v>63508.481867416209</v>
      </c>
      <c r="BI174" s="155"/>
      <c r="BJ174" s="155"/>
      <c r="BK174" s="155"/>
      <c r="BL174" s="155">
        <f t="shared" si="74"/>
        <v>0</v>
      </c>
      <c r="BM174" s="166">
        <f t="shared" si="75"/>
        <v>614750.4657662838</v>
      </c>
      <c r="BN174" s="168">
        <f t="shared" si="76"/>
        <v>420052.99703866849</v>
      </c>
      <c r="BZ174" s="155"/>
      <c r="CA174" s="161">
        <v>165</v>
      </c>
      <c r="CB174" s="151" t="s">
        <v>259</v>
      </c>
      <c r="CC174" s="153"/>
      <c r="CD174" s="177"/>
      <c r="CE174" s="153"/>
      <c r="CF174" s="153"/>
      <c r="CG174" s="169">
        <f t="shared" si="77"/>
        <v>0</v>
      </c>
      <c r="CH174" s="153"/>
      <c r="CI174" s="153"/>
      <c r="CJ174" s="153"/>
      <c r="CK174" s="169">
        <f t="shared" si="78"/>
        <v>0</v>
      </c>
      <c r="CL174" s="170">
        <f t="shared" si="62"/>
        <v>0</v>
      </c>
      <c r="CM174" s="155"/>
      <c r="CN174" s="170">
        <f t="shared" si="63"/>
        <v>0</v>
      </c>
      <c r="CO174" s="155"/>
      <c r="CP174" s="160">
        <f t="shared" si="64"/>
        <v>380374.10669999197</v>
      </c>
      <c r="CQ174" s="153">
        <f t="shared" si="65"/>
        <v>380374.10669999197</v>
      </c>
      <c r="CR174" s="153">
        <f t="shared" si="79"/>
        <v>0</v>
      </c>
      <c r="CS174" s="169"/>
      <c r="CT174" s="170">
        <f t="shared" si="80"/>
        <v>0</v>
      </c>
      <c r="CU174" s="155"/>
      <c r="CV174" s="171"/>
      <c r="CW174" s="172"/>
      <c r="CX174" s="172"/>
      <c r="CY174" s="172"/>
      <c r="CZ174" s="169"/>
      <c r="DA174" s="173"/>
      <c r="DB174" s="174"/>
      <c r="DC174" s="174">
        <f t="shared" si="66"/>
        <v>-165</v>
      </c>
      <c r="DD174" s="173"/>
      <c r="DE174" s="173"/>
      <c r="DF174" s="173"/>
      <c r="DG174" s="173"/>
      <c r="DH174" s="175"/>
      <c r="DI174" s="173"/>
      <c r="DJ174" s="173"/>
      <c r="DK174" s="173"/>
      <c r="DL174" s="173"/>
      <c r="DM174" s="173"/>
    </row>
    <row r="175" spans="1:117" s="39" customFormat="1" ht="12" x14ac:dyDescent="0.2">
      <c r="A175" s="149">
        <v>166</v>
      </c>
      <c r="B175" s="150">
        <v>166</v>
      </c>
      <c r="C175" s="151" t="s">
        <v>260</v>
      </c>
      <c r="D175" s="152">
        <f t="shared" si="67"/>
        <v>0</v>
      </c>
      <c r="E175" s="153">
        <f t="shared" si="68"/>
        <v>0</v>
      </c>
      <c r="F175" s="153">
        <f t="shared" si="68"/>
        <v>0</v>
      </c>
      <c r="G175" s="153">
        <f t="shared" si="68"/>
        <v>0</v>
      </c>
      <c r="H175" s="154">
        <f t="shared" si="69"/>
        <v>0</v>
      </c>
      <c r="I175" s="155"/>
      <c r="J175" s="156">
        <f t="shared" si="70"/>
        <v>0</v>
      </c>
      <c r="K175" s="157">
        <f t="shared" si="71"/>
        <v>0</v>
      </c>
      <c r="L175" s="158">
        <f t="shared" si="54"/>
        <v>0</v>
      </c>
      <c r="M175" s="155"/>
      <c r="N175" s="159">
        <f t="shared" si="55"/>
        <v>0</v>
      </c>
      <c r="O175" s="155"/>
      <c r="P175" s="160">
        <f t="shared" si="56"/>
        <v>0</v>
      </c>
      <c r="Q175" s="153">
        <f t="shared" si="57"/>
        <v>0</v>
      </c>
      <c r="R175" s="153">
        <f t="shared" si="58"/>
        <v>0</v>
      </c>
      <c r="S175" s="153">
        <f t="shared" si="59"/>
        <v>0</v>
      </c>
      <c r="T175" s="154">
        <f t="shared" si="60"/>
        <v>0</v>
      </c>
      <c r="U175" s="155"/>
      <c r="V175" s="159">
        <f t="shared" si="61"/>
        <v>0</v>
      </c>
      <c r="Y175" s="161">
        <v>166</v>
      </c>
      <c r="Z175" s="162"/>
      <c r="AA175" s="162"/>
      <c r="AB175" s="162"/>
      <c r="AC175" s="162"/>
      <c r="AD175" s="162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4"/>
      <c r="AR175" s="161">
        <v>166</v>
      </c>
      <c r="AS175" s="162">
        <v>0</v>
      </c>
      <c r="AT175" s="163">
        <v>0</v>
      </c>
      <c r="AU175" s="163">
        <v>0</v>
      </c>
      <c r="AV175" s="163">
        <v>0</v>
      </c>
      <c r="AW175" s="164">
        <v>0</v>
      </c>
      <c r="BA175" s="161">
        <v>166</v>
      </c>
      <c r="BB175" s="150">
        <v>166</v>
      </c>
      <c r="BC175" s="151" t="s">
        <v>260</v>
      </c>
      <c r="BD175" s="165">
        <f t="shared" si="72"/>
        <v>0</v>
      </c>
      <c r="BE175" s="166">
        <v>0</v>
      </c>
      <c r="BF175" s="155">
        <f t="shared" si="73"/>
        <v>0</v>
      </c>
      <c r="BG175" s="155">
        <v>0</v>
      </c>
      <c r="BH175" s="155">
        <v>0</v>
      </c>
      <c r="BI175" s="155"/>
      <c r="BJ175" s="155"/>
      <c r="BK175" s="155"/>
      <c r="BL175" s="155">
        <f t="shared" si="74"/>
        <v>0</v>
      </c>
      <c r="BM175" s="166">
        <f t="shared" si="75"/>
        <v>0</v>
      </c>
      <c r="BN175" s="168">
        <f t="shared" si="76"/>
        <v>0</v>
      </c>
      <c r="BZ175" s="155"/>
      <c r="CA175" s="161">
        <v>166</v>
      </c>
      <c r="CB175" s="151" t="s">
        <v>260</v>
      </c>
      <c r="CC175" s="153"/>
      <c r="CD175" s="153"/>
      <c r="CE175" s="153"/>
      <c r="CF175" s="153"/>
      <c r="CG175" s="169">
        <f t="shared" si="77"/>
        <v>0</v>
      </c>
      <c r="CH175" s="153"/>
      <c r="CI175" s="153"/>
      <c r="CJ175" s="153"/>
      <c r="CK175" s="169">
        <f t="shared" si="78"/>
        <v>0</v>
      </c>
      <c r="CL175" s="170">
        <f t="shared" si="62"/>
        <v>0</v>
      </c>
      <c r="CM175" s="155"/>
      <c r="CN175" s="170">
        <f t="shared" si="63"/>
        <v>0</v>
      </c>
      <c r="CO175" s="155"/>
      <c r="CP175" s="160">
        <f t="shared" si="64"/>
        <v>0</v>
      </c>
      <c r="CQ175" s="153">
        <f t="shared" si="65"/>
        <v>0</v>
      </c>
      <c r="CR175" s="153">
        <f t="shared" si="79"/>
        <v>0</v>
      </c>
      <c r="CS175" s="169"/>
      <c r="CT175" s="170">
        <f t="shared" si="80"/>
        <v>0</v>
      </c>
      <c r="CU175" s="155"/>
      <c r="CV175" s="171"/>
      <c r="CW175" s="172"/>
      <c r="CX175" s="172"/>
      <c r="CY175" s="172"/>
      <c r="CZ175" s="169"/>
      <c r="DA175" s="173"/>
      <c r="DB175" s="174"/>
      <c r="DC175" s="174">
        <f t="shared" si="66"/>
        <v>-166</v>
      </c>
      <c r="DD175" s="173"/>
      <c r="DE175" s="173"/>
      <c r="DF175" s="173"/>
      <c r="DG175" s="173"/>
      <c r="DH175" s="175"/>
      <c r="DI175" s="173"/>
      <c r="DJ175" s="173"/>
      <c r="DK175" s="173"/>
      <c r="DL175" s="173"/>
      <c r="DM175" s="173"/>
    </row>
    <row r="176" spans="1:117" s="39" customFormat="1" ht="12" x14ac:dyDescent="0.2">
      <c r="A176" s="149">
        <v>167</v>
      </c>
      <c r="B176" s="150">
        <v>167</v>
      </c>
      <c r="C176" s="151" t="s">
        <v>261</v>
      </c>
      <c r="D176" s="152">
        <f t="shared" si="67"/>
        <v>74.392833702724445</v>
      </c>
      <c r="E176" s="153">
        <f t="shared" si="68"/>
        <v>1173810</v>
      </c>
      <c r="F176" s="153">
        <f t="shared" si="68"/>
        <v>0</v>
      </c>
      <c r="G176" s="153">
        <f t="shared" si="68"/>
        <v>69750</v>
      </c>
      <c r="H176" s="154">
        <f t="shared" si="69"/>
        <v>1243560</v>
      </c>
      <c r="I176" s="155"/>
      <c r="J176" s="156">
        <f t="shared" si="70"/>
        <v>69750</v>
      </c>
      <c r="K176" s="157">
        <f t="shared" si="71"/>
        <v>53552.681057795409</v>
      </c>
      <c r="L176" s="158">
        <f t="shared" si="54"/>
        <v>123302.68105779542</v>
      </c>
      <c r="M176" s="155"/>
      <c r="N176" s="159">
        <f t="shared" si="55"/>
        <v>1120257.3189422046</v>
      </c>
      <c r="O176" s="155"/>
      <c r="P176" s="160">
        <f t="shared" si="56"/>
        <v>69750</v>
      </c>
      <c r="Q176" s="153">
        <f t="shared" si="57"/>
        <v>0</v>
      </c>
      <c r="R176" s="153">
        <f t="shared" si="58"/>
        <v>0</v>
      </c>
      <c r="S176" s="153">
        <f t="shared" si="59"/>
        <v>53552.681057795409</v>
      </c>
      <c r="T176" s="154">
        <f t="shared" si="60"/>
        <v>123302.68105779542</v>
      </c>
      <c r="U176" s="155"/>
      <c r="V176" s="159">
        <f t="shared" si="61"/>
        <v>140158</v>
      </c>
      <c r="Y176" s="161">
        <v>167</v>
      </c>
      <c r="Z176" s="162">
        <v>74.392833702724445</v>
      </c>
      <c r="AA176" s="162">
        <v>0</v>
      </c>
      <c r="AB176" s="162"/>
      <c r="AC176" s="162"/>
      <c r="AD176" s="162">
        <v>0</v>
      </c>
      <c r="AE176" s="163">
        <v>1173810</v>
      </c>
      <c r="AF176" s="163">
        <v>0</v>
      </c>
      <c r="AG176" s="163">
        <v>0</v>
      </c>
      <c r="AH176" s="163">
        <v>1173810</v>
      </c>
      <c r="AI176" s="163">
        <v>0</v>
      </c>
      <c r="AJ176" s="163">
        <v>69750</v>
      </c>
      <c r="AK176" s="163">
        <v>1243560</v>
      </c>
      <c r="AL176" s="163">
        <v>0</v>
      </c>
      <c r="AM176" s="163">
        <v>0</v>
      </c>
      <c r="AN176" s="163">
        <v>0</v>
      </c>
      <c r="AO176" s="163">
        <v>0</v>
      </c>
      <c r="AP176" s="164">
        <v>1243560</v>
      </c>
      <c r="AR176" s="161">
        <v>167</v>
      </c>
      <c r="AS176" s="162">
        <v>0</v>
      </c>
      <c r="AT176" s="163">
        <v>0</v>
      </c>
      <c r="AU176" s="163">
        <v>0</v>
      </c>
      <c r="AV176" s="163">
        <v>0</v>
      </c>
      <c r="AW176" s="164">
        <v>0</v>
      </c>
      <c r="BA176" s="161">
        <v>167</v>
      </c>
      <c r="BB176" s="150">
        <v>167</v>
      </c>
      <c r="BC176" s="151" t="s">
        <v>261</v>
      </c>
      <c r="BD176" s="165">
        <f t="shared" si="72"/>
        <v>1173810</v>
      </c>
      <c r="BE176" s="166">
        <v>1123189</v>
      </c>
      <c r="BF176" s="155">
        <f t="shared" si="73"/>
        <v>50621</v>
      </c>
      <c r="BG176" s="155">
        <v>12624.6</v>
      </c>
      <c r="BH176" s="155">
        <v>7162.4000000000005</v>
      </c>
      <c r="BI176" s="155"/>
      <c r="BJ176" s="155"/>
      <c r="BK176" s="155"/>
      <c r="BL176" s="155">
        <f t="shared" si="74"/>
        <v>0</v>
      </c>
      <c r="BM176" s="166">
        <f t="shared" si="75"/>
        <v>70408</v>
      </c>
      <c r="BN176" s="168">
        <f t="shared" si="76"/>
        <v>53552.681057795409</v>
      </c>
      <c r="BZ176" s="155"/>
      <c r="CA176" s="161">
        <v>167</v>
      </c>
      <c r="CB176" s="151" t="s">
        <v>261</v>
      </c>
      <c r="CC176" s="153"/>
      <c r="CD176" s="153"/>
      <c r="CE176" s="153"/>
      <c r="CF176" s="153"/>
      <c r="CG176" s="169">
        <f t="shared" si="77"/>
        <v>0</v>
      </c>
      <c r="CH176" s="153"/>
      <c r="CI176" s="153"/>
      <c r="CJ176" s="153"/>
      <c r="CK176" s="169">
        <f t="shared" si="78"/>
        <v>0</v>
      </c>
      <c r="CL176" s="170">
        <f t="shared" si="62"/>
        <v>0</v>
      </c>
      <c r="CM176" s="155"/>
      <c r="CN176" s="170">
        <f t="shared" si="63"/>
        <v>0</v>
      </c>
      <c r="CO176" s="155"/>
      <c r="CP176" s="160">
        <f t="shared" si="64"/>
        <v>50621</v>
      </c>
      <c r="CQ176" s="153">
        <f t="shared" si="65"/>
        <v>50621</v>
      </c>
      <c r="CR176" s="153">
        <f t="shared" si="79"/>
        <v>0</v>
      </c>
      <c r="CS176" s="169"/>
      <c r="CT176" s="170">
        <f t="shared" si="80"/>
        <v>0</v>
      </c>
      <c r="CU176" s="155"/>
      <c r="CV176" s="171"/>
      <c r="CW176" s="172"/>
      <c r="CX176" s="172"/>
      <c r="CY176" s="172"/>
      <c r="CZ176" s="169"/>
      <c r="DA176" s="173"/>
      <c r="DB176" s="174"/>
      <c r="DC176" s="174">
        <f t="shared" si="66"/>
        <v>-167</v>
      </c>
      <c r="DD176" s="173"/>
      <c r="DE176" s="173"/>
      <c r="DF176" s="173"/>
      <c r="DG176" s="173"/>
      <c r="DH176" s="175"/>
      <c r="DI176" s="173"/>
      <c r="DJ176" s="173"/>
      <c r="DK176" s="173"/>
      <c r="DL176" s="173"/>
      <c r="DM176" s="173"/>
    </row>
    <row r="177" spans="1:117" s="39" customFormat="1" ht="12" x14ac:dyDescent="0.2">
      <c r="A177" s="149">
        <v>168</v>
      </c>
      <c r="B177" s="150">
        <v>168</v>
      </c>
      <c r="C177" s="151" t="s">
        <v>262</v>
      </c>
      <c r="D177" s="152">
        <f t="shared" si="67"/>
        <v>125.71580701506713</v>
      </c>
      <c r="E177" s="153">
        <f t="shared" si="68"/>
        <v>1928807</v>
      </c>
      <c r="F177" s="153">
        <f t="shared" si="68"/>
        <v>0</v>
      </c>
      <c r="G177" s="153">
        <f t="shared" si="68"/>
        <v>117873</v>
      </c>
      <c r="H177" s="154">
        <f t="shared" si="69"/>
        <v>2046680</v>
      </c>
      <c r="I177" s="155"/>
      <c r="J177" s="156">
        <f t="shared" si="70"/>
        <v>117873</v>
      </c>
      <c r="K177" s="157">
        <f t="shared" si="71"/>
        <v>159439</v>
      </c>
      <c r="L177" s="158">
        <f t="shared" si="54"/>
        <v>277312</v>
      </c>
      <c r="M177" s="155"/>
      <c r="N177" s="159">
        <f t="shared" si="55"/>
        <v>1769368</v>
      </c>
      <c r="O177" s="155"/>
      <c r="P177" s="160">
        <f t="shared" si="56"/>
        <v>117873</v>
      </c>
      <c r="Q177" s="153">
        <f t="shared" si="57"/>
        <v>0</v>
      </c>
      <c r="R177" s="153">
        <f t="shared" si="58"/>
        <v>0</v>
      </c>
      <c r="S177" s="153">
        <f t="shared" si="59"/>
        <v>159439</v>
      </c>
      <c r="T177" s="154">
        <f t="shared" si="60"/>
        <v>277312</v>
      </c>
      <c r="U177" s="155"/>
      <c r="V177" s="159">
        <f t="shared" si="61"/>
        <v>277312</v>
      </c>
      <c r="Y177" s="161">
        <v>168</v>
      </c>
      <c r="Z177" s="162">
        <v>125.71580701506713</v>
      </c>
      <c r="AA177" s="162">
        <v>0</v>
      </c>
      <c r="AB177" s="162"/>
      <c r="AC177" s="162"/>
      <c r="AD177" s="162">
        <v>0</v>
      </c>
      <c r="AE177" s="163">
        <v>1928807</v>
      </c>
      <c r="AF177" s="163">
        <v>0</v>
      </c>
      <c r="AG177" s="163">
        <v>0</v>
      </c>
      <c r="AH177" s="163">
        <v>1928807</v>
      </c>
      <c r="AI177" s="163">
        <v>0</v>
      </c>
      <c r="AJ177" s="163">
        <v>117873</v>
      </c>
      <c r="AK177" s="163">
        <v>2046680</v>
      </c>
      <c r="AL177" s="163">
        <v>0</v>
      </c>
      <c r="AM177" s="163">
        <v>0</v>
      </c>
      <c r="AN177" s="163">
        <v>0</v>
      </c>
      <c r="AO177" s="163">
        <v>0</v>
      </c>
      <c r="AP177" s="164">
        <v>2046680</v>
      </c>
      <c r="AR177" s="161">
        <v>168</v>
      </c>
      <c r="AS177" s="162">
        <v>0</v>
      </c>
      <c r="AT177" s="163">
        <v>0</v>
      </c>
      <c r="AU177" s="163">
        <v>0</v>
      </c>
      <c r="AV177" s="163">
        <v>0</v>
      </c>
      <c r="AW177" s="164">
        <v>0</v>
      </c>
      <c r="BA177" s="161">
        <v>168</v>
      </c>
      <c r="BB177" s="150">
        <v>168</v>
      </c>
      <c r="BC177" s="151" t="s">
        <v>262</v>
      </c>
      <c r="BD177" s="165">
        <f t="shared" si="72"/>
        <v>1928807</v>
      </c>
      <c r="BE177" s="166">
        <v>1769368</v>
      </c>
      <c r="BF177" s="155">
        <f t="shared" si="73"/>
        <v>159439</v>
      </c>
      <c r="BG177" s="155">
        <v>0</v>
      </c>
      <c r="BH177" s="155">
        <v>0</v>
      </c>
      <c r="BI177" s="155"/>
      <c r="BJ177" s="155"/>
      <c r="BK177" s="155"/>
      <c r="BL177" s="155">
        <f t="shared" si="74"/>
        <v>0</v>
      </c>
      <c r="BM177" s="166">
        <f t="shared" si="75"/>
        <v>159439</v>
      </c>
      <c r="BN177" s="168">
        <f t="shared" si="76"/>
        <v>159439</v>
      </c>
      <c r="BZ177" s="155"/>
      <c r="CA177" s="161">
        <v>168</v>
      </c>
      <c r="CB177" s="151" t="s">
        <v>262</v>
      </c>
      <c r="CC177" s="153"/>
      <c r="CD177" s="153"/>
      <c r="CE177" s="153"/>
      <c r="CF177" s="153"/>
      <c r="CG177" s="169">
        <f t="shared" si="77"/>
        <v>0</v>
      </c>
      <c r="CH177" s="153"/>
      <c r="CI177" s="153"/>
      <c r="CJ177" s="153"/>
      <c r="CK177" s="169">
        <f t="shared" si="78"/>
        <v>0</v>
      </c>
      <c r="CL177" s="170">
        <f t="shared" si="62"/>
        <v>0</v>
      </c>
      <c r="CM177" s="155"/>
      <c r="CN177" s="170">
        <f t="shared" si="63"/>
        <v>0</v>
      </c>
      <c r="CO177" s="155"/>
      <c r="CP177" s="160">
        <f t="shared" si="64"/>
        <v>159439</v>
      </c>
      <c r="CQ177" s="153">
        <f t="shared" si="65"/>
        <v>159439</v>
      </c>
      <c r="CR177" s="153">
        <f t="shared" si="79"/>
        <v>0</v>
      </c>
      <c r="CS177" s="169"/>
      <c r="CT177" s="170">
        <f t="shared" si="80"/>
        <v>0</v>
      </c>
      <c r="CU177" s="155"/>
      <c r="CV177" s="171"/>
      <c r="CW177" s="172"/>
      <c r="CX177" s="172"/>
      <c r="CY177" s="172"/>
      <c r="CZ177" s="169"/>
      <c r="DA177" s="173"/>
      <c r="DB177" s="174"/>
      <c r="DC177" s="174">
        <f t="shared" si="66"/>
        <v>-168</v>
      </c>
      <c r="DD177" s="173"/>
      <c r="DE177" s="173"/>
      <c r="DF177" s="173"/>
      <c r="DG177" s="173"/>
      <c r="DH177" s="175"/>
      <c r="DI177" s="173"/>
      <c r="DJ177" s="173"/>
      <c r="DK177" s="173"/>
      <c r="DL177" s="173"/>
      <c r="DM177" s="173"/>
    </row>
    <row r="178" spans="1:117" s="39" customFormat="1" ht="12" x14ac:dyDescent="0.2">
      <c r="A178" s="149">
        <v>169</v>
      </c>
      <c r="B178" s="150">
        <v>169</v>
      </c>
      <c r="C178" s="151" t="s">
        <v>263</v>
      </c>
      <c r="D178" s="152">
        <f t="shared" si="67"/>
        <v>0</v>
      </c>
      <c r="E178" s="153">
        <f t="shared" si="68"/>
        <v>0</v>
      </c>
      <c r="F178" s="153">
        <f t="shared" si="68"/>
        <v>0</v>
      </c>
      <c r="G178" s="153">
        <f t="shared" si="68"/>
        <v>0</v>
      </c>
      <c r="H178" s="154">
        <f t="shared" si="69"/>
        <v>0</v>
      </c>
      <c r="I178" s="155"/>
      <c r="J178" s="156">
        <f t="shared" si="70"/>
        <v>0</v>
      </c>
      <c r="K178" s="157">
        <f t="shared" si="71"/>
        <v>0</v>
      </c>
      <c r="L178" s="158">
        <f t="shared" si="54"/>
        <v>0</v>
      </c>
      <c r="M178" s="155"/>
      <c r="N178" s="159">
        <f t="shared" si="55"/>
        <v>0</v>
      </c>
      <c r="O178" s="155"/>
      <c r="P178" s="160">
        <f t="shared" si="56"/>
        <v>0</v>
      </c>
      <c r="Q178" s="153">
        <f t="shared" si="57"/>
        <v>0</v>
      </c>
      <c r="R178" s="153">
        <f t="shared" si="58"/>
        <v>0</v>
      </c>
      <c r="S178" s="153">
        <f t="shared" si="59"/>
        <v>0</v>
      </c>
      <c r="T178" s="154">
        <f t="shared" si="60"/>
        <v>0</v>
      </c>
      <c r="U178" s="155"/>
      <c r="V178" s="159">
        <f t="shared" si="61"/>
        <v>0</v>
      </c>
      <c r="Y178" s="161">
        <v>169</v>
      </c>
      <c r="Z178" s="162"/>
      <c r="AA178" s="162"/>
      <c r="AB178" s="162"/>
      <c r="AC178" s="162"/>
      <c r="AD178" s="162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4"/>
      <c r="AR178" s="161">
        <v>169</v>
      </c>
      <c r="AS178" s="162">
        <v>0</v>
      </c>
      <c r="AT178" s="163">
        <v>0</v>
      </c>
      <c r="AU178" s="163">
        <v>0</v>
      </c>
      <c r="AV178" s="163">
        <v>0</v>
      </c>
      <c r="AW178" s="164">
        <v>0</v>
      </c>
      <c r="BA178" s="161">
        <v>169</v>
      </c>
      <c r="BB178" s="150">
        <v>169</v>
      </c>
      <c r="BC178" s="151" t="s">
        <v>263</v>
      </c>
      <c r="BD178" s="165">
        <f t="shared" si="72"/>
        <v>0</v>
      </c>
      <c r="BE178" s="166">
        <v>0</v>
      </c>
      <c r="BF178" s="155">
        <f t="shared" si="73"/>
        <v>0</v>
      </c>
      <c r="BG178" s="155">
        <v>0</v>
      </c>
      <c r="BH178" s="155">
        <v>0</v>
      </c>
      <c r="BI178" s="155"/>
      <c r="BJ178" s="155"/>
      <c r="BK178" s="155"/>
      <c r="BL178" s="155">
        <f t="shared" si="74"/>
        <v>0</v>
      </c>
      <c r="BM178" s="166">
        <f t="shared" si="75"/>
        <v>0</v>
      </c>
      <c r="BN178" s="168">
        <f t="shared" si="76"/>
        <v>0</v>
      </c>
      <c r="BZ178" s="155"/>
      <c r="CA178" s="161">
        <v>169</v>
      </c>
      <c r="CB178" s="151" t="s">
        <v>263</v>
      </c>
      <c r="CC178" s="153"/>
      <c r="CD178" s="153"/>
      <c r="CE178" s="153"/>
      <c r="CF178" s="153"/>
      <c r="CG178" s="169">
        <f t="shared" si="77"/>
        <v>0</v>
      </c>
      <c r="CH178" s="153"/>
      <c r="CI178" s="153"/>
      <c r="CJ178" s="153"/>
      <c r="CK178" s="169">
        <f t="shared" si="78"/>
        <v>0</v>
      </c>
      <c r="CL178" s="170">
        <f t="shared" si="62"/>
        <v>0</v>
      </c>
      <c r="CM178" s="155"/>
      <c r="CN178" s="170">
        <f t="shared" si="63"/>
        <v>0</v>
      </c>
      <c r="CO178" s="155"/>
      <c r="CP178" s="160">
        <f t="shared" si="64"/>
        <v>0</v>
      </c>
      <c r="CQ178" s="153">
        <f t="shared" si="65"/>
        <v>0</v>
      </c>
      <c r="CR178" s="153">
        <f t="shared" si="79"/>
        <v>0</v>
      </c>
      <c r="CS178" s="169"/>
      <c r="CT178" s="170">
        <f t="shared" si="80"/>
        <v>0</v>
      </c>
      <c r="CU178" s="155"/>
      <c r="CV178" s="171"/>
      <c r="CW178" s="172"/>
      <c r="CX178" s="172"/>
      <c r="CY178" s="172"/>
      <c r="CZ178" s="169"/>
      <c r="DA178" s="173"/>
      <c r="DB178" s="174"/>
      <c r="DC178" s="174">
        <f t="shared" si="66"/>
        <v>-169</v>
      </c>
      <c r="DD178" s="173"/>
      <c r="DE178" s="173"/>
      <c r="DF178" s="173"/>
      <c r="DG178" s="173"/>
      <c r="DH178" s="175"/>
      <c r="DI178" s="173"/>
      <c r="DJ178" s="173"/>
      <c r="DK178" s="173"/>
      <c r="DL178" s="173"/>
      <c r="DM178" s="173"/>
    </row>
    <row r="179" spans="1:117" s="39" customFormat="1" ht="12" x14ac:dyDescent="0.2">
      <c r="A179" s="149">
        <v>170</v>
      </c>
      <c r="B179" s="150">
        <v>170</v>
      </c>
      <c r="C179" s="151" t="s">
        <v>264</v>
      </c>
      <c r="D179" s="152">
        <f t="shared" si="67"/>
        <v>555.53068656614721</v>
      </c>
      <c r="E179" s="153">
        <f t="shared" si="68"/>
        <v>7904389</v>
      </c>
      <c r="F179" s="153">
        <f t="shared" si="68"/>
        <v>0</v>
      </c>
      <c r="G179" s="153">
        <f t="shared" si="68"/>
        <v>520895</v>
      </c>
      <c r="H179" s="154">
        <f t="shared" si="69"/>
        <v>8425284</v>
      </c>
      <c r="I179" s="155"/>
      <c r="J179" s="156">
        <f t="shared" si="70"/>
        <v>520895</v>
      </c>
      <c r="K179" s="157">
        <f t="shared" si="71"/>
        <v>384384.84039785695</v>
      </c>
      <c r="L179" s="158">
        <f t="shared" si="54"/>
        <v>905279.8403978569</v>
      </c>
      <c r="M179" s="155"/>
      <c r="N179" s="159">
        <f t="shared" si="55"/>
        <v>7520004.1596021429</v>
      </c>
      <c r="O179" s="155"/>
      <c r="P179" s="160">
        <f t="shared" si="56"/>
        <v>520895</v>
      </c>
      <c r="Q179" s="153">
        <f t="shared" si="57"/>
        <v>0</v>
      </c>
      <c r="R179" s="153">
        <f t="shared" si="58"/>
        <v>0</v>
      </c>
      <c r="S179" s="153">
        <f t="shared" si="59"/>
        <v>384384.84039785695</v>
      </c>
      <c r="T179" s="154">
        <f t="shared" si="60"/>
        <v>905279.8403978569</v>
      </c>
      <c r="U179" s="155"/>
      <c r="V179" s="159">
        <f t="shared" si="61"/>
        <v>1036433.2</v>
      </c>
      <c r="Y179" s="161">
        <v>170</v>
      </c>
      <c r="Z179" s="162">
        <v>555.53068656614721</v>
      </c>
      <c r="AA179" s="162">
        <v>0</v>
      </c>
      <c r="AB179" s="162"/>
      <c r="AC179" s="162"/>
      <c r="AD179" s="162">
        <v>0</v>
      </c>
      <c r="AE179" s="163">
        <v>7904389</v>
      </c>
      <c r="AF179" s="163">
        <v>0</v>
      </c>
      <c r="AG179" s="163">
        <v>0</v>
      </c>
      <c r="AH179" s="163">
        <v>7904389</v>
      </c>
      <c r="AI179" s="163">
        <v>0</v>
      </c>
      <c r="AJ179" s="163">
        <v>520895</v>
      </c>
      <c r="AK179" s="163">
        <v>8425284</v>
      </c>
      <c r="AL179" s="163">
        <v>0</v>
      </c>
      <c r="AM179" s="163">
        <v>0</v>
      </c>
      <c r="AN179" s="163">
        <v>0</v>
      </c>
      <c r="AO179" s="163">
        <v>0</v>
      </c>
      <c r="AP179" s="164">
        <v>8425284</v>
      </c>
      <c r="AR179" s="161">
        <v>170</v>
      </c>
      <c r="AS179" s="162">
        <v>0</v>
      </c>
      <c r="AT179" s="163">
        <v>0</v>
      </c>
      <c r="AU179" s="163">
        <v>0</v>
      </c>
      <c r="AV179" s="163">
        <v>0</v>
      </c>
      <c r="AW179" s="164">
        <v>0</v>
      </c>
      <c r="BA179" s="161">
        <v>170</v>
      </c>
      <c r="BB179" s="150">
        <v>170</v>
      </c>
      <c r="BC179" s="151" t="s">
        <v>264</v>
      </c>
      <c r="BD179" s="165">
        <f t="shared" si="72"/>
        <v>7904389</v>
      </c>
      <c r="BE179" s="166">
        <v>7538146</v>
      </c>
      <c r="BF179" s="155">
        <f t="shared" si="73"/>
        <v>366243</v>
      </c>
      <c r="BG179" s="155">
        <v>78123.599999999991</v>
      </c>
      <c r="BH179" s="155">
        <v>71171.600000000006</v>
      </c>
      <c r="BI179" s="155"/>
      <c r="BJ179" s="155"/>
      <c r="BK179" s="155"/>
      <c r="BL179" s="155">
        <f t="shared" si="74"/>
        <v>0</v>
      </c>
      <c r="BM179" s="166">
        <f t="shared" si="75"/>
        <v>515538.19999999995</v>
      </c>
      <c r="BN179" s="168">
        <f t="shared" si="76"/>
        <v>384384.84039785695</v>
      </c>
      <c r="BZ179" s="155"/>
      <c r="CA179" s="161">
        <v>170</v>
      </c>
      <c r="CB179" s="151" t="s">
        <v>264</v>
      </c>
      <c r="CC179" s="153"/>
      <c r="CD179" s="153"/>
      <c r="CE179" s="153"/>
      <c r="CF179" s="153"/>
      <c r="CG179" s="169">
        <f t="shared" si="77"/>
        <v>0</v>
      </c>
      <c r="CH179" s="153"/>
      <c r="CI179" s="153"/>
      <c r="CJ179" s="153"/>
      <c r="CK179" s="169">
        <f t="shared" si="78"/>
        <v>0</v>
      </c>
      <c r="CL179" s="176">
        <f t="shared" si="62"/>
        <v>0</v>
      </c>
      <c r="CM179" s="155"/>
      <c r="CN179" s="176">
        <f t="shared" si="63"/>
        <v>0</v>
      </c>
      <c r="CO179" s="155"/>
      <c r="CP179" s="160">
        <f t="shared" si="64"/>
        <v>366243</v>
      </c>
      <c r="CQ179" s="153">
        <f t="shared" si="65"/>
        <v>366243</v>
      </c>
      <c r="CR179" s="153">
        <f t="shared" si="79"/>
        <v>0</v>
      </c>
      <c r="CS179" s="169"/>
      <c r="CT179" s="170">
        <f t="shared" si="80"/>
        <v>0</v>
      </c>
      <c r="CU179" s="155"/>
      <c r="CV179" s="171"/>
      <c r="CW179" s="172"/>
      <c r="CX179" s="172"/>
      <c r="CY179" s="172"/>
      <c r="CZ179" s="169"/>
      <c r="DA179" s="173"/>
      <c r="DB179" s="174"/>
      <c r="DC179" s="174">
        <f t="shared" si="66"/>
        <v>-170</v>
      </c>
      <c r="DD179" s="173"/>
      <c r="DE179" s="173"/>
      <c r="DF179" s="173"/>
      <c r="DG179" s="173"/>
      <c r="DH179" s="175"/>
      <c r="DI179" s="173"/>
      <c r="DJ179" s="173"/>
      <c r="DK179" s="173"/>
      <c r="DL179" s="173"/>
      <c r="DM179" s="173"/>
    </row>
    <row r="180" spans="1:117" s="39" customFormat="1" ht="12" x14ac:dyDescent="0.2">
      <c r="A180" s="149">
        <v>171</v>
      </c>
      <c r="B180" s="150">
        <v>171</v>
      </c>
      <c r="C180" s="151" t="s">
        <v>265</v>
      </c>
      <c r="D180" s="152">
        <f t="shared" si="67"/>
        <v>22.680073219084527</v>
      </c>
      <c r="E180" s="153">
        <f t="shared" si="68"/>
        <v>332655</v>
      </c>
      <c r="F180" s="153">
        <f t="shared" si="68"/>
        <v>0</v>
      </c>
      <c r="G180" s="153">
        <f t="shared" si="68"/>
        <v>21265</v>
      </c>
      <c r="H180" s="154">
        <f t="shared" si="69"/>
        <v>353920</v>
      </c>
      <c r="I180" s="155"/>
      <c r="J180" s="156">
        <f t="shared" si="70"/>
        <v>21265</v>
      </c>
      <c r="K180" s="157">
        <f t="shared" si="71"/>
        <v>37751</v>
      </c>
      <c r="L180" s="158">
        <f t="shared" si="54"/>
        <v>59016</v>
      </c>
      <c r="M180" s="155"/>
      <c r="N180" s="159">
        <f t="shared" si="55"/>
        <v>294904</v>
      </c>
      <c r="O180" s="155"/>
      <c r="P180" s="160">
        <f t="shared" si="56"/>
        <v>21265</v>
      </c>
      <c r="Q180" s="153">
        <f t="shared" si="57"/>
        <v>0</v>
      </c>
      <c r="R180" s="153">
        <f t="shared" si="58"/>
        <v>0</v>
      </c>
      <c r="S180" s="153">
        <f t="shared" si="59"/>
        <v>37751</v>
      </c>
      <c r="T180" s="154">
        <f t="shared" si="60"/>
        <v>59016</v>
      </c>
      <c r="U180" s="155"/>
      <c r="V180" s="159">
        <f t="shared" si="61"/>
        <v>83070.399999999994</v>
      </c>
      <c r="Y180" s="161">
        <v>171</v>
      </c>
      <c r="Z180" s="162">
        <v>22.680073219084527</v>
      </c>
      <c r="AA180" s="162">
        <v>0</v>
      </c>
      <c r="AB180" s="162"/>
      <c r="AC180" s="162"/>
      <c r="AD180" s="162">
        <v>0</v>
      </c>
      <c r="AE180" s="163">
        <v>332655</v>
      </c>
      <c r="AF180" s="163">
        <v>0</v>
      </c>
      <c r="AG180" s="163">
        <v>0</v>
      </c>
      <c r="AH180" s="163">
        <v>332655</v>
      </c>
      <c r="AI180" s="163">
        <v>0</v>
      </c>
      <c r="AJ180" s="163">
        <v>21265</v>
      </c>
      <c r="AK180" s="163">
        <v>353920</v>
      </c>
      <c r="AL180" s="163">
        <v>0</v>
      </c>
      <c r="AM180" s="163">
        <v>0</v>
      </c>
      <c r="AN180" s="163">
        <v>0</v>
      </c>
      <c r="AO180" s="163">
        <v>0</v>
      </c>
      <c r="AP180" s="164">
        <v>353920</v>
      </c>
      <c r="AR180" s="161">
        <v>171</v>
      </c>
      <c r="AS180" s="162">
        <v>0</v>
      </c>
      <c r="AT180" s="163">
        <v>0</v>
      </c>
      <c r="AU180" s="163">
        <v>0</v>
      </c>
      <c r="AV180" s="163">
        <v>0</v>
      </c>
      <c r="AW180" s="164">
        <v>0</v>
      </c>
      <c r="BA180" s="161">
        <v>171</v>
      </c>
      <c r="BB180" s="150">
        <v>171</v>
      </c>
      <c r="BC180" s="151" t="s">
        <v>265</v>
      </c>
      <c r="BD180" s="165">
        <f t="shared" si="72"/>
        <v>332655</v>
      </c>
      <c r="BE180" s="166">
        <v>294904</v>
      </c>
      <c r="BF180" s="155">
        <f t="shared" si="73"/>
        <v>37751</v>
      </c>
      <c r="BG180" s="155">
        <v>0</v>
      </c>
      <c r="BH180" s="155">
        <v>24054.400000000001</v>
      </c>
      <c r="BI180" s="155"/>
      <c r="BJ180" s="155"/>
      <c r="BK180" s="155"/>
      <c r="BL180" s="155">
        <f t="shared" si="74"/>
        <v>0</v>
      </c>
      <c r="BM180" s="166">
        <f t="shared" si="75"/>
        <v>61805.4</v>
      </c>
      <c r="BN180" s="168">
        <f t="shared" si="76"/>
        <v>37751</v>
      </c>
      <c r="BZ180" s="155"/>
      <c r="CA180" s="161">
        <v>171</v>
      </c>
      <c r="CB180" s="151" t="s">
        <v>265</v>
      </c>
      <c r="CC180" s="153"/>
      <c r="CD180" s="153"/>
      <c r="CE180" s="153"/>
      <c r="CF180" s="153"/>
      <c r="CG180" s="169">
        <f t="shared" si="77"/>
        <v>0</v>
      </c>
      <c r="CH180" s="153"/>
      <c r="CI180" s="153"/>
      <c r="CJ180" s="153"/>
      <c r="CK180" s="169">
        <f t="shared" si="78"/>
        <v>0</v>
      </c>
      <c r="CL180" s="170">
        <f t="shared" si="62"/>
        <v>0</v>
      </c>
      <c r="CM180" s="155"/>
      <c r="CN180" s="170">
        <f t="shared" si="63"/>
        <v>0</v>
      </c>
      <c r="CO180" s="155"/>
      <c r="CP180" s="160">
        <f t="shared" si="64"/>
        <v>37751</v>
      </c>
      <c r="CQ180" s="153">
        <f t="shared" si="65"/>
        <v>37751</v>
      </c>
      <c r="CR180" s="153">
        <f t="shared" si="79"/>
        <v>0</v>
      </c>
      <c r="CS180" s="169"/>
      <c r="CT180" s="170">
        <f t="shared" si="80"/>
        <v>0</v>
      </c>
      <c r="CU180" s="155"/>
      <c r="CV180" s="171"/>
      <c r="CW180" s="172"/>
      <c r="CX180" s="172"/>
      <c r="CY180" s="172"/>
      <c r="CZ180" s="169"/>
      <c r="DA180" s="173"/>
      <c r="DB180" s="174"/>
      <c r="DC180" s="174">
        <f t="shared" si="66"/>
        <v>-171</v>
      </c>
      <c r="DD180" s="173"/>
      <c r="DE180" s="173"/>
      <c r="DF180" s="173"/>
      <c r="DG180" s="173"/>
      <c r="DH180" s="175"/>
      <c r="DI180" s="173"/>
      <c r="DJ180" s="173"/>
      <c r="DK180" s="173"/>
      <c r="DL180" s="173"/>
      <c r="DM180" s="173"/>
    </row>
    <row r="181" spans="1:117" s="39" customFormat="1" ht="12" x14ac:dyDescent="0.2">
      <c r="A181" s="149">
        <v>172</v>
      </c>
      <c r="B181" s="150">
        <v>172</v>
      </c>
      <c r="C181" s="151" t="s">
        <v>266</v>
      </c>
      <c r="D181" s="152">
        <f t="shared" si="67"/>
        <v>52.229910356714043</v>
      </c>
      <c r="E181" s="153">
        <f t="shared" si="68"/>
        <v>933485</v>
      </c>
      <c r="F181" s="153">
        <f t="shared" si="68"/>
        <v>0</v>
      </c>
      <c r="G181" s="153">
        <f t="shared" si="68"/>
        <v>48978</v>
      </c>
      <c r="H181" s="154">
        <f t="shared" si="69"/>
        <v>982463</v>
      </c>
      <c r="I181" s="155"/>
      <c r="J181" s="156">
        <f t="shared" si="70"/>
        <v>48978</v>
      </c>
      <c r="K181" s="157">
        <f t="shared" si="71"/>
        <v>67248.28049642223</v>
      </c>
      <c r="L181" s="158">
        <f t="shared" si="54"/>
        <v>116226.28049642223</v>
      </c>
      <c r="M181" s="155"/>
      <c r="N181" s="159">
        <f t="shared" si="55"/>
        <v>866236.7195035778</v>
      </c>
      <c r="O181" s="155"/>
      <c r="P181" s="160">
        <f t="shared" si="56"/>
        <v>48978</v>
      </c>
      <c r="Q181" s="153">
        <f t="shared" si="57"/>
        <v>0</v>
      </c>
      <c r="R181" s="153">
        <f t="shared" si="58"/>
        <v>0</v>
      </c>
      <c r="S181" s="153">
        <f t="shared" si="59"/>
        <v>67248.28049642223</v>
      </c>
      <c r="T181" s="154">
        <f t="shared" si="60"/>
        <v>116226.28049642223</v>
      </c>
      <c r="U181" s="155"/>
      <c r="V181" s="159">
        <f t="shared" si="61"/>
        <v>157165.4</v>
      </c>
      <c r="Y181" s="161">
        <v>172</v>
      </c>
      <c r="Z181" s="162">
        <v>52.229910356714043</v>
      </c>
      <c r="AA181" s="162">
        <v>0</v>
      </c>
      <c r="AB181" s="162"/>
      <c r="AC181" s="162"/>
      <c r="AD181" s="162">
        <v>0</v>
      </c>
      <c r="AE181" s="163">
        <v>933485</v>
      </c>
      <c r="AF181" s="163">
        <v>0</v>
      </c>
      <c r="AG181" s="163">
        <v>0</v>
      </c>
      <c r="AH181" s="163">
        <v>933485</v>
      </c>
      <c r="AI181" s="163">
        <v>0</v>
      </c>
      <c r="AJ181" s="163">
        <v>48978</v>
      </c>
      <c r="AK181" s="163">
        <v>982463</v>
      </c>
      <c r="AL181" s="163">
        <v>0</v>
      </c>
      <c r="AM181" s="163">
        <v>0</v>
      </c>
      <c r="AN181" s="163">
        <v>0</v>
      </c>
      <c r="AO181" s="163">
        <v>0</v>
      </c>
      <c r="AP181" s="164">
        <v>982463</v>
      </c>
      <c r="AR181" s="161">
        <v>172</v>
      </c>
      <c r="AS181" s="162">
        <v>0</v>
      </c>
      <c r="AT181" s="163">
        <v>0</v>
      </c>
      <c r="AU181" s="163">
        <v>0</v>
      </c>
      <c r="AV181" s="163">
        <v>0</v>
      </c>
      <c r="AW181" s="164">
        <v>0</v>
      </c>
      <c r="BA181" s="161">
        <v>172</v>
      </c>
      <c r="BB181" s="150">
        <v>172</v>
      </c>
      <c r="BC181" s="151" t="s">
        <v>266</v>
      </c>
      <c r="BD181" s="165">
        <f t="shared" si="72"/>
        <v>933485</v>
      </c>
      <c r="BE181" s="166">
        <v>878619</v>
      </c>
      <c r="BF181" s="155">
        <f t="shared" si="73"/>
        <v>54866</v>
      </c>
      <c r="BG181" s="155">
        <v>53321.4</v>
      </c>
      <c r="BH181" s="155">
        <v>0</v>
      </c>
      <c r="BI181" s="155"/>
      <c r="BJ181" s="155"/>
      <c r="BK181" s="155"/>
      <c r="BL181" s="155">
        <f t="shared" si="74"/>
        <v>0</v>
      </c>
      <c r="BM181" s="166">
        <f t="shared" si="75"/>
        <v>108187.4</v>
      </c>
      <c r="BN181" s="168">
        <f t="shared" si="76"/>
        <v>67248.28049642223</v>
      </c>
      <c r="BZ181" s="155"/>
      <c r="CA181" s="161">
        <v>172</v>
      </c>
      <c r="CB181" s="151" t="s">
        <v>266</v>
      </c>
      <c r="CC181" s="153"/>
      <c r="CD181" s="153"/>
      <c r="CE181" s="153"/>
      <c r="CF181" s="153"/>
      <c r="CG181" s="169">
        <f t="shared" si="77"/>
        <v>0</v>
      </c>
      <c r="CH181" s="153"/>
      <c r="CI181" s="153"/>
      <c r="CJ181" s="153"/>
      <c r="CK181" s="169">
        <f t="shared" si="78"/>
        <v>0</v>
      </c>
      <c r="CL181" s="170">
        <f t="shared" si="62"/>
        <v>0</v>
      </c>
      <c r="CM181" s="155"/>
      <c r="CN181" s="170">
        <f t="shared" si="63"/>
        <v>0</v>
      </c>
      <c r="CO181" s="155"/>
      <c r="CP181" s="160">
        <f t="shared" si="64"/>
        <v>54866</v>
      </c>
      <c r="CQ181" s="153">
        <f t="shared" si="65"/>
        <v>54866</v>
      </c>
      <c r="CR181" s="153">
        <f t="shared" si="79"/>
        <v>0</v>
      </c>
      <c r="CS181" s="169"/>
      <c r="CT181" s="170">
        <f t="shared" si="80"/>
        <v>0</v>
      </c>
      <c r="CU181" s="155"/>
      <c r="CV181" s="171"/>
      <c r="CW181" s="172"/>
      <c r="CX181" s="172"/>
      <c r="CY181" s="172"/>
      <c r="CZ181" s="169"/>
      <c r="DA181" s="173"/>
      <c r="DB181" s="174"/>
      <c r="DC181" s="174">
        <f t="shared" si="66"/>
        <v>-172</v>
      </c>
      <c r="DD181" s="173"/>
      <c r="DE181" s="173"/>
      <c r="DF181" s="173"/>
      <c r="DG181" s="173"/>
      <c r="DH181" s="175"/>
      <c r="DI181" s="173"/>
      <c r="DJ181" s="173"/>
      <c r="DK181" s="173"/>
      <c r="DL181" s="173"/>
      <c r="DM181" s="173"/>
    </row>
    <row r="182" spans="1:117" s="39" customFormat="1" ht="12" x14ac:dyDescent="0.2">
      <c r="A182" s="149">
        <v>173</v>
      </c>
      <c r="B182" s="150">
        <v>173</v>
      </c>
      <c r="C182" s="151" t="s">
        <v>267</v>
      </c>
      <c r="D182" s="152">
        <f t="shared" si="67"/>
        <v>1.06544901065449</v>
      </c>
      <c r="E182" s="153">
        <f t="shared" si="68"/>
        <v>27054</v>
      </c>
      <c r="F182" s="153">
        <f t="shared" si="68"/>
        <v>0</v>
      </c>
      <c r="G182" s="153">
        <f t="shared" si="68"/>
        <v>1000</v>
      </c>
      <c r="H182" s="154">
        <f t="shared" si="69"/>
        <v>28054</v>
      </c>
      <c r="I182" s="155"/>
      <c r="J182" s="156">
        <f t="shared" si="70"/>
        <v>1000</v>
      </c>
      <c r="K182" s="157">
        <f t="shared" si="71"/>
        <v>4010.4704453882523</v>
      </c>
      <c r="L182" s="158">
        <f t="shared" si="54"/>
        <v>5010.4704453882523</v>
      </c>
      <c r="M182" s="155"/>
      <c r="N182" s="159">
        <f t="shared" si="55"/>
        <v>23043.529554611749</v>
      </c>
      <c r="O182" s="155"/>
      <c r="P182" s="160">
        <f t="shared" si="56"/>
        <v>1000</v>
      </c>
      <c r="Q182" s="153">
        <f t="shared" si="57"/>
        <v>0</v>
      </c>
      <c r="R182" s="153">
        <f t="shared" si="58"/>
        <v>0</v>
      </c>
      <c r="S182" s="153">
        <f t="shared" si="59"/>
        <v>4010.4704453882523</v>
      </c>
      <c r="T182" s="154">
        <f t="shared" si="60"/>
        <v>5010.4704453882523</v>
      </c>
      <c r="U182" s="155"/>
      <c r="V182" s="159">
        <f t="shared" si="61"/>
        <v>17344.400000000001</v>
      </c>
      <c r="Y182" s="161">
        <v>173</v>
      </c>
      <c r="Z182" s="162">
        <v>1.06544901065449</v>
      </c>
      <c r="AA182" s="162">
        <v>0</v>
      </c>
      <c r="AB182" s="162"/>
      <c r="AC182" s="162"/>
      <c r="AD182" s="162">
        <v>0</v>
      </c>
      <c r="AE182" s="163">
        <v>27054</v>
      </c>
      <c r="AF182" s="163">
        <v>0</v>
      </c>
      <c r="AG182" s="163">
        <v>0</v>
      </c>
      <c r="AH182" s="163">
        <v>27054</v>
      </c>
      <c r="AI182" s="163">
        <v>0</v>
      </c>
      <c r="AJ182" s="163">
        <v>1000</v>
      </c>
      <c r="AK182" s="163">
        <v>28054</v>
      </c>
      <c r="AL182" s="163">
        <v>0</v>
      </c>
      <c r="AM182" s="163">
        <v>0</v>
      </c>
      <c r="AN182" s="163">
        <v>0</v>
      </c>
      <c r="AO182" s="163">
        <v>0</v>
      </c>
      <c r="AP182" s="164">
        <v>28054</v>
      </c>
      <c r="AR182" s="161">
        <v>173</v>
      </c>
      <c r="AS182" s="162">
        <v>0</v>
      </c>
      <c r="AT182" s="163">
        <v>0</v>
      </c>
      <c r="AU182" s="163">
        <v>0</v>
      </c>
      <c r="AV182" s="163">
        <v>0</v>
      </c>
      <c r="AW182" s="164">
        <v>0</v>
      </c>
      <c r="BA182" s="161">
        <v>173</v>
      </c>
      <c r="BB182" s="150">
        <v>173</v>
      </c>
      <c r="BC182" s="151" t="s">
        <v>267</v>
      </c>
      <c r="BD182" s="165">
        <f t="shared" si="72"/>
        <v>27054</v>
      </c>
      <c r="BE182" s="166">
        <v>26774</v>
      </c>
      <c r="BF182" s="155">
        <f t="shared" si="73"/>
        <v>280</v>
      </c>
      <c r="BG182" s="155">
        <v>16064.4</v>
      </c>
      <c r="BH182" s="155">
        <v>0</v>
      </c>
      <c r="BI182" s="155"/>
      <c r="BJ182" s="155"/>
      <c r="BK182" s="155"/>
      <c r="BL182" s="155">
        <f t="shared" si="74"/>
        <v>0</v>
      </c>
      <c r="BM182" s="166">
        <f t="shared" si="75"/>
        <v>16344.4</v>
      </c>
      <c r="BN182" s="168">
        <f t="shared" si="76"/>
        <v>4010.4704453882523</v>
      </c>
      <c r="BZ182" s="155"/>
      <c r="CA182" s="161">
        <v>173</v>
      </c>
      <c r="CB182" s="151" t="s">
        <v>267</v>
      </c>
      <c r="CC182" s="153"/>
      <c r="CD182" s="153"/>
      <c r="CE182" s="153"/>
      <c r="CF182" s="153"/>
      <c r="CG182" s="169">
        <f t="shared" si="77"/>
        <v>0</v>
      </c>
      <c r="CH182" s="153"/>
      <c r="CI182" s="153"/>
      <c r="CJ182" s="153"/>
      <c r="CK182" s="169">
        <f t="shared" si="78"/>
        <v>0</v>
      </c>
      <c r="CL182" s="170">
        <f t="shared" si="62"/>
        <v>0</v>
      </c>
      <c r="CM182" s="155"/>
      <c r="CN182" s="170">
        <f t="shared" si="63"/>
        <v>0</v>
      </c>
      <c r="CO182" s="155"/>
      <c r="CP182" s="160">
        <f t="shared" si="64"/>
        <v>280</v>
      </c>
      <c r="CQ182" s="153">
        <f t="shared" si="65"/>
        <v>280</v>
      </c>
      <c r="CR182" s="153">
        <f t="shared" si="79"/>
        <v>0</v>
      </c>
      <c r="CS182" s="169"/>
      <c r="CT182" s="170">
        <f t="shared" si="80"/>
        <v>0</v>
      </c>
      <c r="CU182" s="155"/>
      <c r="CV182" s="171"/>
      <c r="CW182" s="172"/>
      <c r="CX182" s="172"/>
      <c r="CY182" s="172"/>
      <c r="CZ182" s="169"/>
      <c r="DA182" s="173"/>
      <c r="DB182" s="174"/>
      <c r="DC182" s="174">
        <f t="shared" si="66"/>
        <v>-173</v>
      </c>
      <c r="DD182" s="173"/>
      <c r="DE182" s="173"/>
      <c r="DF182" s="173"/>
      <c r="DG182" s="173"/>
      <c r="DH182" s="175"/>
      <c r="DI182" s="173"/>
      <c r="DJ182" s="173"/>
      <c r="DK182" s="173"/>
      <c r="DL182" s="173"/>
      <c r="DM182" s="173"/>
    </row>
    <row r="183" spans="1:117" s="39" customFormat="1" ht="12" x14ac:dyDescent="0.2">
      <c r="A183" s="149">
        <v>174</v>
      </c>
      <c r="B183" s="150">
        <v>174</v>
      </c>
      <c r="C183" s="151" t="s">
        <v>268</v>
      </c>
      <c r="D183" s="152">
        <f t="shared" si="67"/>
        <v>64.284735565753678</v>
      </c>
      <c r="E183" s="153">
        <f t="shared" si="68"/>
        <v>1031633</v>
      </c>
      <c r="F183" s="153">
        <f t="shared" si="68"/>
        <v>0</v>
      </c>
      <c r="G183" s="153">
        <f t="shared" si="68"/>
        <v>60276</v>
      </c>
      <c r="H183" s="154">
        <f t="shared" si="69"/>
        <v>1091909</v>
      </c>
      <c r="I183" s="155"/>
      <c r="J183" s="156">
        <f t="shared" si="70"/>
        <v>60276</v>
      </c>
      <c r="K183" s="157">
        <f t="shared" si="71"/>
        <v>45517.656017728819</v>
      </c>
      <c r="L183" s="158">
        <f t="shared" si="54"/>
        <v>105793.65601772882</v>
      </c>
      <c r="M183" s="155"/>
      <c r="N183" s="159">
        <f t="shared" si="55"/>
        <v>986115.34398227115</v>
      </c>
      <c r="O183" s="155"/>
      <c r="P183" s="160">
        <f t="shared" si="56"/>
        <v>60276</v>
      </c>
      <c r="Q183" s="153">
        <f t="shared" si="57"/>
        <v>0</v>
      </c>
      <c r="R183" s="153">
        <f t="shared" si="58"/>
        <v>0</v>
      </c>
      <c r="S183" s="153">
        <f t="shared" si="59"/>
        <v>45517.656017728819</v>
      </c>
      <c r="T183" s="154">
        <f t="shared" si="60"/>
        <v>105793.65601772882</v>
      </c>
      <c r="U183" s="155"/>
      <c r="V183" s="159">
        <f t="shared" si="61"/>
        <v>286171.40000000002</v>
      </c>
      <c r="Y183" s="161">
        <v>174</v>
      </c>
      <c r="Z183" s="162">
        <v>64.284735565753678</v>
      </c>
      <c r="AA183" s="162">
        <v>0</v>
      </c>
      <c r="AB183" s="162"/>
      <c r="AC183" s="162"/>
      <c r="AD183" s="162">
        <v>0</v>
      </c>
      <c r="AE183" s="163">
        <v>1031633</v>
      </c>
      <c r="AF183" s="163">
        <v>0</v>
      </c>
      <c r="AG183" s="163">
        <v>0</v>
      </c>
      <c r="AH183" s="163">
        <v>1031633</v>
      </c>
      <c r="AI183" s="163">
        <v>0</v>
      </c>
      <c r="AJ183" s="163">
        <v>60276</v>
      </c>
      <c r="AK183" s="163">
        <v>1091909</v>
      </c>
      <c r="AL183" s="163">
        <v>0</v>
      </c>
      <c r="AM183" s="163">
        <v>0</v>
      </c>
      <c r="AN183" s="163">
        <v>0</v>
      </c>
      <c r="AO183" s="163">
        <v>0</v>
      </c>
      <c r="AP183" s="164">
        <v>1091909</v>
      </c>
      <c r="AR183" s="161">
        <v>174</v>
      </c>
      <c r="AS183" s="162">
        <v>0</v>
      </c>
      <c r="AT183" s="163">
        <v>0</v>
      </c>
      <c r="AU183" s="163">
        <v>0</v>
      </c>
      <c r="AV183" s="163">
        <v>0</v>
      </c>
      <c r="AW183" s="164">
        <v>0</v>
      </c>
      <c r="BA183" s="161">
        <v>174</v>
      </c>
      <c r="BB183" s="150">
        <v>174</v>
      </c>
      <c r="BC183" s="151" t="s">
        <v>268</v>
      </c>
      <c r="BD183" s="165">
        <f t="shared" si="72"/>
        <v>1031633</v>
      </c>
      <c r="BE183" s="166">
        <v>1011836</v>
      </c>
      <c r="BF183" s="155">
        <f t="shared" si="73"/>
        <v>19797</v>
      </c>
      <c r="BG183" s="155">
        <v>110760</v>
      </c>
      <c r="BH183" s="155">
        <v>95338.400000000009</v>
      </c>
      <c r="BI183" s="155"/>
      <c r="BJ183" s="155"/>
      <c r="BK183" s="155"/>
      <c r="BL183" s="155">
        <f t="shared" si="74"/>
        <v>0</v>
      </c>
      <c r="BM183" s="166">
        <f t="shared" si="75"/>
        <v>225895.40000000002</v>
      </c>
      <c r="BN183" s="168">
        <f t="shared" si="76"/>
        <v>45517.656017728819</v>
      </c>
      <c r="BZ183" s="155"/>
      <c r="CA183" s="161">
        <v>174</v>
      </c>
      <c r="CB183" s="151" t="s">
        <v>268</v>
      </c>
      <c r="CC183" s="153"/>
      <c r="CD183" s="153"/>
      <c r="CE183" s="153"/>
      <c r="CF183" s="153"/>
      <c r="CG183" s="169">
        <f t="shared" si="77"/>
        <v>0</v>
      </c>
      <c r="CH183" s="153"/>
      <c r="CI183" s="153"/>
      <c r="CJ183" s="153"/>
      <c r="CK183" s="169">
        <f t="shared" si="78"/>
        <v>0</v>
      </c>
      <c r="CL183" s="170">
        <f t="shared" si="62"/>
        <v>0</v>
      </c>
      <c r="CM183" s="155"/>
      <c r="CN183" s="170">
        <f t="shared" si="63"/>
        <v>0</v>
      </c>
      <c r="CO183" s="155"/>
      <c r="CP183" s="160">
        <f t="shared" si="64"/>
        <v>19797</v>
      </c>
      <c r="CQ183" s="153">
        <f t="shared" si="65"/>
        <v>19797</v>
      </c>
      <c r="CR183" s="153">
        <f t="shared" si="79"/>
        <v>0</v>
      </c>
      <c r="CS183" s="169"/>
      <c r="CT183" s="170">
        <f t="shared" si="80"/>
        <v>0</v>
      </c>
      <c r="CU183" s="155"/>
      <c r="CV183" s="171"/>
      <c r="CW183" s="172"/>
      <c r="CX183" s="172"/>
      <c r="CY183" s="172"/>
      <c r="CZ183" s="169"/>
      <c r="DA183" s="173"/>
      <c r="DB183" s="174"/>
      <c r="DC183" s="174">
        <f t="shared" si="66"/>
        <v>-174</v>
      </c>
      <c r="DD183" s="173"/>
      <c r="DE183" s="173"/>
      <c r="DF183" s="173"/>
      <c r="DG183" s="173"/>
      <c r="DH183" s="175"/>
      <c r="DI183" s="173"/>
      <c r="DJ183" s="173"/>
      <c r="DK183" s="173"/>
      <c r="DL183" s="173"/>
      <c r="DM183" s="173"/>
    </row>
    <row r="184" spans="1:117" s="39" customFormat="1" ht="12" x14ac:dyDescent="0.2">
      <c r="A184" s="149">
        <v>175</v>
      </c>
      <c r="B184" s="150">
        <v>175</v>
      </c>
      <c r="C184" s="151" t="s">
        <v>269</v>
      </c>
      <c r="D184" s="152">
        <f t="shared" si="67"/>
        <v>0</v>
      </c>
      <c r="E184" s="153">
        <f t="shared" si="68"/>
        <v>0</v>
      </c>
      <c r="F184" s="153">
        <f t="shared" si="68"/>
        <v>0</v>
      </c>
      <c r="G184" s="153">
        <f t="shared" si="68"/>
        <v>0</v>
      </c>
      <c r="H184" s="154">
        <f t="shared" si="69"/>
        <v>0</v>
      </c>
      <c r="I184" s="155"/>
      <c r="J184" s="156">
        <f t="shared" si="70"/>
        <v>0</v>
      </c>
      <c r="K184" s="157">
        <f t="shared" si="71"/>
        <v>0</v>
      </c>
      <c r="L184" s="158">
        <f t="shared" si="54"/>
        <v>0</v>
      </c>
      <c r="M184" s="155"/>
      <c r="N184" s="159">
        <f t="shared" si="55"/>
        <v>0</v>
      </c>
      <c r="O184" s="155"/>
      <c r="P184" s="160">
        <f t="shared" si="56"/>
        <v>0</v>
      </c>
      <c r="Q184" s="153">
        <f t="shared" si="57"/>
        <v>0</v>
      </c>
      <c r="R184" s="153">
        <f t="shared" si="58"/>
        <v>0</v>
      </c>
      <c r="S184" s="153">
        <f t="shared" si="59"/>
        <v>0</v>
      </c>
      <c r="T184" s="154">
        <f t="shared" si="60"/>
        <v>0</v>
      </c>
      <c r="U184" s="155"/>
      <c r="V184" s="159">
        <f t="shared" si="61"/>
        <v>0</v>
      </c>
      <c r="Y184" s="161">
        <v>175</v>
      </c>
      <c r="Z184" s="162"/>
      <c r="AA184" s="162"/>
      <c r="AB184" s="162"/>
      <c r="AC184" s="162"/>
      <c r="AD184" s="162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4"/>
      <c r="AR184" s="161">
        <v>175</v>
      </c>
      <c r="AS184" s="162">
        <v>0</v>
      </c>
      <c r="AT184" s="163">
        <v>0</v>
      </c>
      <c r="AU184" s="163">
        <v>0</v>
      </c>
      <c r="AV184" s="163">
        <v>0</v>
      </c>
      <c r="AW184" s="164">
        <v>0</v>
      </c>
      <c r="BA184" s="161">
        <v>175</v>
      </c>
      <c r="BB184" s="150">
        <v>175</v>
      </c>
      <c r="BC184" s="151" t="s">
        <v>269</v>
      </c>
      <c r="BD184" s="165">
        <f t="shared" si="72"/>
        <v>0</v>
      </c>
      <c r="BE184" s="166">
        <v>0</v>
      </c>
      <c r="BF184" s="155">
        <f t="shared" si="73"/>
        <v>0</v>
      </c>
      <c r="BG184" s="155">
        <v>0</v>
      </c>
      <c r="BH184" s="155">
        <v>0</v>
      </c>
      <c r="BI184" s="155"/>
      <c r="BJ184" s="155"/>
      <c r="BK184" s="155"/>
      <c r="BL184" s="155">
        <f t="shared" si="74"/>
        <v>0</v>
      </c>
      <c r="BM184" s="166">
        <f t="shared" si="75"/>
        <v>0</v>
      </c>
      <c r="BN184" s="168">
        <f t="shared" si="76"/>
        <v>0</v>
      </c>
      <c r="BZ184" s="155"/>
      <c r="CA184" s="161">
        <v>175</v>
      </c>
      <c r="CB184" s="151" t="s">
        <v>269</v>
      </c>
      <c r="CC184" s="153"/>
      <c r="CD184" s="153"/>
      <c r="CE184" s="153"/>
      <c r="CF184" s="153"/>
      <c r="CG184" s="169">
        <f t="shared" si="77"/>
        <v>0</v>
      </c>
      <c r="CH184" s="153"/>
      <c r="CI184" s="153"/>
      <c r="CJ184" s="153"/>
      <c r="CK184" s="169">
        <f t="shared" si="78"/>
        <v>0</v>
      </c>
      <c r="CL184" s="170">
        <f t="shared" si="62"/>
        <v>0</v>
      </c>
      <c r="CM184" s="155"/>
      <c r="CN184" s="170">
        <f t="shared" si="63"/>
        <v>0</v>
      </c>
      <c r="CO184" s="155"/>
      <c r="CP184" s="160">
        <f t="shared" si="64"/>
        <v>0</v>
      </c>
      <c r="CQ184" s="153">
        <f t="shared" si="65"/>
        <v>0</v>
      </c>
      <c r="CR184" s="153">
        <f t="shared" si="79"/>
        <v>0</v>
      </c>
      <c r="CS184" s="169"/>
      <c r="CT184" s="170">
        <f t="shared" si="80"/>
        <v>0</v>
      </c>
      <c r="CU184" s="155"/>
      <c r="CV184" s="171"/>
      <c r="CW184" s="172"/>
      <c r="CX184" s="172"/>
      <c r="CY184" s="172"/>
      <c r="CZ184" s="169"/>
      <c r="DA184" s="173"/>
      <c r="DB184" s="174"/>
      <c r="DC184" s="174">
        <f t="shared" si="66"/>
        <v>-175</v>
      </c>
      <c r="DD184" s="173"/>
      <c r="DE184" s="173"/>
      <c r="DF184" s="173"/>
      <c r="DG184" s="173"/>
      <c r="DH184" s="175"/>
      <c r="DI184" s="173"/>
      <c r="DJ184" s="173"/>
      <c r="DK184" s="173"/>
      <c r="DL184" s="173"/>
      <c r="DM184" s="173"/>
    </row>
    <row r="185" spans="1:117" s="39" customFormat="1" ht="12" x14ac:dyDescent="0.2">
      <c r="A185" s="149">
        <v>176</v>
      </c>
      <c r="B185" s="150">
        <v>176</v>
      </c>
      <c r="C185" s="151" t="s">
        <v>270</v>
      </c>
      <c r="D185" s="152">
        <f t="shared" si="67"/>
        <v>478.45151104089979</v>
      </c>
      <c r="E185" s="153">
        <f t="shared" si="68"/>
        <v>7325078.6637000069</v>
      </c>
      <c r="F185" s="153">
        <f t="shared" si="68"/>
        <v>0</v>
      </c>
      <c r="G185" s="153">
        <f t="shared" si="68"/>
        <v>448632</v>
      </c>
      <c r="H185" s="154">
        <f t="shared" si="69"/>
        <v>7773710.6637000069</v>
      </c>
      <c r="I185" s="155"/>
      <c r="J185" s="156">
        <f t="shared" si="70"/>
        <v>448632</v>
      </c>
      <c r="K185" s="157">
        <f t="shared" si="71"/>
        <v>404532.82162427722</v>
      </c>
      <c r="L185" s="158">
        <f t="shared" si="54"/>
        <v>853164.82162427716</v>
      </c>
      <c r="M185" s="155"/>
      <c r="N185" s="159">
        <f t="shared" si="55"/>
        <v>6920545.8420757297</v>
      </c>
      <c r="O185" s="155"/>
      <c r="P185" s="160">
        <f t="shared" si="56"/>
        <v>448632</v>
      </c>
      <c r="Q185" s="153">
        <f t="shared" si="57"/>
        <v>0</v>
      </c>
      <c r="R185" s="153">
        <f t="shared" si="58"/>
        <v>0</v>
      </c>
      <c r="S185" s="153">
        <f t="shared" si="59"/>
        <v>404532.82162427722</v>
      </c>
      <c r="T185" s="154">
        <f t="shared" si="60"/>
        <v>853164.82162427716</v>
      </c>
      <c r="U185" s="155"/>
      <c r="V185" s="159">
        <f t="shared" si="61"/>
        <v>1799429.4637000069</v>
      </c>
      <c r="Y185" s="161">
        <v>176</v>
      </c>
      <c r="Z185" s="162">
        <v>478.45151104089979</v>
      </c>
      <c r="AA185" s="162">
        <v>0</v>
      </c>
      <c r="AB185" s="162"/>
      <c r="AC185" s="162"/>
      <c r="AD185" s="162">
        <v>0</v>
      </c>
      <c r="AE185" s="163">
        <v>7714161</v>
      </c>
      <c r="AF185" s="163">
        <v>0</v>
      </c>
      <c r="AG185" s="163">
        <v>389082.33629999927</v>
      </c>
      <c r="AH185" s="163">
        <v>7325078.6637000069</v>
      </c>
      <c r="AI185" s="163">
        <v>0</v>
      </c>
      <c r="AJ185" s="163">
        <v>448632</v>
      </c>
      <c r="AK185" s="163">
        <v>7773710.6637000069</v>
      </c>
      <c r="AL185" s="163">
        <v>0</v>
      </c>
      <c r="AM185" s="163">
        <v>0</v>
      </c>
      <c r="AN185" s="163">
        <v>0</v>
      </c>
      <c r="AO185" s="163">
        <v>0</v>
      </c>
      <c r="AP185" s="164">
        <v>7773710.6637000069</v>
      </c>
      <c r="AR185" s="161">
        <v>176</v>
      </c>
      <c r="AS185" s="162">
        <v>0</v>
      </c>
      <c r="AT185" s="163">
        <v>0</v>
      </c>
      <c r="AU185" s="163">
        <v>0</v>
      </c>
      <c r="AV185" s="163">
        <v>0</v>
      </c>
      <c r="AW185" s="164">
        <v>0</v>
      </c>
      <c r="BA185" s="161">
        <v>176</v>
      </c>
      <c r="BB185" s="150">
        <v>176</v>
      </c>
      <c r="BC185" s="151" t="s">
        <v>270</v>
      </c>
      <c r="BD185" s="165">
        <f t="shared" si="72"/>
        <v>7325078.6637000069</v>
      </c>
      <c r="BE185" s="166">
        <v>7098383</v>
      </c>
      <c r="BF185" s="155">
        <f t="shared" si="73"/>
        <v>226695.6637000069</v>
      </c>
      <c r="BG185" s="155">
        <v>765814.2</v>
      </c>
      <c r="BH185" s="155">
        <v>358287.60000000003</v>
      </c>
      <c r="BI185" s="155"/>
      <c r="BJ185" s="155"/>
      <c r="BK185" s="155"/>
      <c r="BL185" s="155">
        <f t="shared" si="74"/>
        <v>0</v>
      </c>
      <c r="BM185" s="166">
        <f t="shared" si="75"/>
        <v>1350797.4637000069</v>
      </c>
      <c r="BN185" s="168">
        <f t="shared" si="76"/>
        <v>404532.82162427722</v>
      </c>
      <c r="BZ185" s="155"/>
      <c r="CA185" s="161">
        <v>176</v>
      </c>
      <c r="CB185" s="151" t="s">
        <v>270</v>
      </c>
      <c r="CC185" s="153"/>
      <c r="CD185" s="153"/>
      <c r="CE185" s="153"/>
      <c r="CF185" s="153"/>
      <c r="CG185" s="169">
        <f t="shared" si="77"/>
        <v>0</v>
      </c>
      <c r="CH185" s="153"/>
      <c r="CI185" s="153"/>
      <c r="CJ185" s="153"/>
      <c r="CK185" s="169">
        <f t="shared" si="78"/>
        <v>0</v>
      </c>
      <c r="CL185" s="176">
        <f t="shared" si="62"/>
        <v>0</v>
      </c>
      <c r="CM185" s="155"/>
      <c r="CN185" s="176">
        <f t="shared" si="63"/>
        <v>0</v>
      </c>
      <c r="CO185" s="155"/>
      <c r="CP185" s="160">
        <f t="shared" si="64"/>
        <v>226695.6637000069</v>
      </c>
      <c r="CQ185" s="153">
        <f t="shared" si="65"/>
        <v>226695.6637000069</v>
      </c>
      <c r="CR185" s="153">
        <f t="shared" si="79"/>
        <v>0</v>
      </c>
      <c r="CS185" s="169"/>
      <c r="CT185" s="170">
        <f t="shared" si="80"/>
        <v>0</v>
      </c>
      <c r="CU185" s="155"/>
      <c r="CV185" s="171"/>
      <c r="CW185" s="172"/>
      <c r="CX185" s="172"/>
      <c r="CY185" s="172"/>
      <c r="CZ185" s="169"/>
      <c r="DA185" s="173"/>
      <c r="DB185" s="174"/>
      <c r="DC185" s="174">
        <f t="shared" si="66"/>
        <v>-176</v>
      </c>
      <c r="DD185" s="173"/>
      <c r="DE185" s="173"/>
      <c r="DF185" s="173"/>
      <c r="DG185" s="173"/>
      <c r="DH185" s="175"/>
      <c r="DI185" s="173"/>
      <c r="DJ185" s="173"/>
      <c r="DK185" s="173"/>
      <c r="DL185" s="173"/>
      <c r="DM185" s="173"/>
    </row>
    <row r="186" spans="1:117" s="39" customFormat="1" ht="12" x14ac:dyDescent="0.2">
      <c r="A186" s="149">
        <v>177</v>
      </c>
      <c r="B186" s="150">
        <v>177</v>
      </c>
      <c r="C186" s="151" t="s">
        <v>271</v>
      </c>
      <c r="D186" s="152">
        <f t="shared" si="67"/>
        <v>22.106015688359129</v>
      </c>
      <c r="E186" s="153">
        <f t="shared" si="68"/>
        <v>316190</v>
      </c>
      <c r="F186" s="153">
        <f t="shared" si="68"/>
        <v>0</v>
      </c>
      <c r="G186" s="153">
        <f t="shared" si="68"/>
        <v>20730</v>
      </c>
      <c r="H186" s="154">
        <f t="shared" si="69"/>
        <v>336920</v>
      </c>
      <c r="I186" s="155"/>
      <c r="J186" s="156">
        <f t="shared" si="70"/>
        <v>20730</v>
      </c>
      <c r="K186" s="157">
        <f t="shared" si="71"/>
        <v>44347.231357406708</v>
      </c>
      <c r="L186" s="158">
        <f t="shared" si="54"/>
        <v>65077.231357406708</v>
      </c>
      <c r="M186" s="155"/>
      <c r="N186" s="159">
        <f t="shared" si="55"/>
        <v>271842.76864259329</v>
      </c>
      <c r="O186" s="155"/>
      <c r="P186" s="160">
        <f t="shared" si="56"/>
        <v>20730</v>
      </c>
      <c r="Q186" s="153">
        <f t="shared" si="57"/>
        <v>0</v>
      </c>
      <c r="R186" s="153">
        <f t="shared" si="58"/>
        <v>0</v>
      </c>
      <c r="S186" s="153">
        <f t="shared" si="59"/>
        <v>44347.231357406708</v>
      </c>
      <c r="T186" s="154">
        <f t="shared" si="60"/>
        <v>65077.231357406708</v>
      </c>
      <c r="U186" s="155"/>
      <c r="V186" s="159">
        <f t="shared" si="61"/>
        <v>119399.4</v>
      </c>
      <c r="Y186" s="161">
        <v>177</v>
      </c>
      <c r="Z186" s="162">
        <v>22.106015688359129</v>
      </c>
      <c r="AA186" s="162">
        <v>0</v>
      </c>
      <c r="AB186" s="162"/>
      <c r="AC186" s="162"/>
      <c r="AD186" s="162">
        <v>0</v>
      </c>
      <c r="AE186" s="163">
        <v>316190</v>
      </c>
      <c r="AF186" s="163">
        <v>0</v>
      </c>
      <c r="AG186" s="163">
        <v>0</v>
      </c>
      <c r="AH186" s="163">
        <v>316190</v>
      </c>
      <c r="AI186" s="163">
        <v>0</v>
      </c>
      <c r="AJ186" s="163">
        <v>20730</v>
      </c>
      <c r="AK186" s="163">
        <v>336920</v>
      </c>
      <c r="AL186" s="163">
        <v>0</v>
      </c>
      <c r="AM186" s="163">
        <v>0</v>
      </c>
      <c r="AN186" s="163">
        <v>0</v>
      </c>
      <c r="AO186" s="163">
        <v>0</v>
      </c>
      <c r="AP186" s="164">
        <v>336920</v>
      </c>
      <c r="AR186" s="161">
        <v>177</v>
      </c>
      <c r="AS186" s="162">
        <v>0</v>
      </c>
      <c r="AT186" s="163">
        <v>0</v>
      </c>
      <c r="AU186" s="163">
        <v>0</v>
      </c>
      <c r="AV186" s="163">
        <v>0</v>
      </c>
      <c r="AW186" s="164">
        <v>0</v>
      </c>
      <c r="BA186" s="161">
        <v>177</v>
      </c>
      <c r="BB186" s="150">
        <v>177</v>
      </c>
      <c r="BC186" s="151" t="s">
        <v>271</v>
      </c>
      <c r="BD186" s="165">
        <f t="shared" si="72"/>
        <v>316190</v>
      </c>
      <c r="BE186" s="166">
        <v>286062</v>
      </c>
      <c r="BF186" s="155">
        <f t="shared" si="73"/>
        <v>30128</v>
      </c>
      <c r="BG186" s="155">
        <v>61231.799999999996</v>
      </c>
      <c r="BH186" s="155">
        <v>7309.6</v>
      </c>
      <c r="BI186" s="155"/>
      <c r="BJ186" s="155"/>
      <c r="BK186" s="155"/>
      <c r="BL186" s="155">
        <f t="shared" si="74"/>
        <v>0</v>
      </c>
      <c r="BM186" s="166">
        <f t="shared" si="75"/>
        <v>98669.4</v>
      </c>
      <c r="BN186" s="168">
        <f t="shared" si="76"/>
        <v>44347.231357406708</v>
      </c>
      <c r="BZ186" s="155"/>
      <c r="CA186" s="161">
        <v>177</v>
      </c>
      <c r="CB186" s="151" t="s">
        <v>271</v>
      </c>
      <c r="CC186" s="153"/>
      <c r="CD186" s="153"/>
      <c r="CE186" s="153"/>
      <c r="CF186" s="153"/>
      <c r="CG186" s="169">
        <f t="shared" si="77"/>
        <v>0</v>
      </c>
      <c r="CH186" s="153"/>
      <c r="CI186" s="153"/>
      <c r="CJ186" s="153"/>
      <c r="CK186" s="169">
        <f t="shared" si="78"/>
        <v>0</v>
      </c>
      <c r="CL186" s="170">
        <f t="shared" si="62"/>
        <v>0</v>
      </c>
      <c r="CM186" s="155"/>
      <c r="CN186" s="170">
        <f t="shared" si="63"/>
        <v>0</v>
      </c>
      <c r="CO186" s="155"/>
      <c r="CP186" s="160">
        <f t="shared" si="64"/>
        <v>30128</v>
      </c>
      <c r="CQ186" s="153">
        <f t="shared" si="65"/>
        <v>30128</v>
      </c>
      <c r="CR186" s="153">
        <f t="shared" si="79"/>
        <v>0</v>
      </c>
      <c r="CS186" s="169"/>
      <c r="CT186" s="170">
        <f t="shared" si="80"/>
        <v>0</v>
      </c>
      <c r="CU186" s="155"/>
      <c r="CV186" s="171"/>
      <c r="CW186" s="172"/>
      <c r="CX186" s="172"/>
      <c r="CY186" s="172"/>
      <c r="CZ186" s="169"/>
      <c r="DA186" s="173"/>
      <c r="DB186" s="174"/>
      <c r="DC186" s="174">
        <f t="shared" si="66"/>
        <v>-177</v>
      </c>
      <c r="DD186" s="173"/>
      <c r="DE186" s="173"/>
      <c r="DF186" s="173"/>
      <c r="DG186" s="173"/>
      <c r="DH186" s="175"/>
      <c r="DI186" s="173"/>
      <c r="DJ186" s="173"/>
      <c r="DK186" s="173"/>
      <c r="DL186" s="173"/>
      <c r="DM186" s="173"/>
    </row>
    <row r="187" spans="1:117" s="39" customFormat="1" ht="12" x14ac:dyDescent="0.2">
      <c r="A187" s="149">
        <v>178</v>
      </c>
      <c r="B187" s="150">
        <v>178</v>
      </c>
      <c r="C187" s="151" t="s">
        <v>272</v>
      </c>
      <c r="D187" s="152">
        <f t="shared" si="67"/>
        <v>261.78631139076361</v>
      </c>
      <c r="E187" s="153">
        <f t="shared" si="68"/>
        <v>3053643</v>
      </c>
      <c r="F187" s="153">
        <f t="shared" si="68"/>
        <v>0</v>
      </c>
      <c r="G187" s="153">
        <f t="shared" si="68"/>
        <v>245465</v>
      </c>
      <c r="H187" s="154">
        <f t="shared" si="69"/>
        <v>3299108</v>
      </c>
      <c r="I187" s="155"/>
      <c r="J187" s="156">
        <f t="shared" si="70"/>
        <v>245465</v>
      </c>
      <c r="K187" s="157">
        <f t="shared" si="71"/>
        <v>273550.07252685912</v>
      </c>
      <c r="L187" s="158">
        <f t="shared" si="54"/>
        <v>519015.07252685912</v>
      </c>
      <c r="M187" s="155"/>
      <c r="N187" s="159">
        <f t="shared" si="55"/>
        <v>2780092.9274731409</v>
      </c>
      <c r="O187" s="155"/>
      <c r="P187" s="160">
        <f t="shared" si="56"/>
        <v>245465</v>
      </c>
      <c r="Q187" s="153">
        <f t="shared" si="57"/>
        <v>0</v>
      </c>
      <c r="R187" s="153">
        <f t="shared" si="58"/>
        <v>0</v>
      </c>
      <c r="S187" s="153">
        <f t="shared" si="59"/>
        <v>273550.07252685912</v>
      </c>
      <c r="T187" s="154">
        <f t="shared" si="60"/>
        <v>519015.07252685912</v>
      </c>
      <c r="U187" s="155"/>
      <c r="V187" s="159">
        <f t="shared" si="61"/>
        <v>765401.59999999998</v>
      </c>
      <c r="Y187" s="161">
        <v>178</v>
      </c>
      <c r="Z187" s="162">
        <v>261.78631139076361</v>
      </c>
      <c r="AA187" s="162">
        <v>0</v>
      </c>
      <c r="AB187" s="162"/>
      <c r="AC187" s="162"/>
      <c r="AD187" s="162">
        <v>0</v>
      </c>
      <c r="AE187" s="163">
        <v>3053643</v>
      </c>
      <c r="AF187" s="163">
        <v>0</v>
      </c>
      <c r="AG187" s="163">
        <v>0</v>
      </c>
      <c r="AH187" s="163">
        <v>3053643</v>
      </c>
      <c r="AI187" s="163">
        <v>0</v>
      </c>
      <c r="AJ187" s="163">
        <v>245465</v>
      </c>
      <c r="AK187" s="163">
        <v>3299108</v>
      </c>
      <c r="AL187" s="163">
        <v>0</v>
      </c>
      <c r="AM187" s="163">
        <v>0</v>
      </c>
      <c r="AN187" s="163">
        <v>0</v>
      </c>
      <c r="AO187" s="163">
        <v>0</v>
      </c>
      <c r="AP187" s="164">
        <v>3299108</v>
      </c>
      <c r="AR187" s="161">
        <v>178</v>
      </c>
      <c r="AS187" s="162">
        <v>0</v>
      </c>
      <c r="AT187" s="163">
        <v>0</v>
      </c>
      <c r="AU187" s="163">
        <v>0</v>
      </c>
      <c r="AV187" s="163">
        <v>0</v>
      </c>
      <c r="AW187" s="164">
        <v>0</v>
      </c>
      <c r="BA187" s="161">
        <v>178</v>
      </c>
      <c r="BB187" s="150">
        <v>178</v>
      </c>
      <c r="BC187" s="151" t="s">
        <v>272</v>
      </c>
      <c r="BD187" s="165">
        <f t="shared" si="72"/>
        <v>3053643</v>
      </c>
      <c r="BE187" s="166">
        <v>2854614</v>
      </c>
      <c r="BF187" s="155">
        <f t="shared" si="73"/>
        <v>199029</v>
      </c>
      <c r="BG187" s="155">
        <v>320907.59999999998</v>
      </c>
      <c r="BH187" s="155">
        <v>0</v>
      </c>
      <c r="BI187" s="155"/>
      <c r="BJ187" s="155"/>
      <c r="BK187" s="155"/>
      <c r="BL187" s="155">
        <f t="shared" si="74"/>
        <v>0</v>
      </c>
      <c r="BM187" s="166">
        <f t="shared" si="75"/>
        <v>519936.6</v>
      </c>
      <c r="BN187" s="168">
        <f t="shared" si="76"/>
        <v>273550.07252685912</v>
      </c>
      <c r="BZ187" s="155"/>
      <c r="CA187" s="161">
        <v>178</v>
      </c>
      <c r="CB187" s="151" t="s">
        <v>272</v>
      </c>
      <c r="CC187" s="153"/>
      <c r="CD187" s="153"/>
      <c r="CE187" s="153"/>
      <c r="CF187" s="153"/>
      <c r="CG187" s="169">
        <f t="shared" si="77"/>
        <v>0</v>
      </c>
      <c r="CH187" s="153"/>
      <c r="CI187" s="153"/>
      <c r="CJ187" s="153"/>
      <c r="CK187" s="169">
        <f t="shared" si="78"/>
        <v>0</v>
      </c>
      <c r="CL187" s="170">
        <f t="shared" si="62"/>
        <v>0</v>
      </c>
      <c r="CM187" s="155"/>
      <c r="CN187" s="170">
        <f t="shared" si="63"/>
        <v>0</v>
      </c>
      <c r="CO187" s="155"/>
      <c r="CP187" s="160">
        <f t="shared" si="64"/>
        <v>199029</v>
      </c>
      <c r="CQ187" s="153">
        <f t="shared" si="65"/>
        <v>199029</v>
      </c>
      <c r="CR187" s="153">
        <f t="shared" si="79"/>
        <v>0</v>
      </c>
      <c r="CS187" s="169"/>
      <c r="CT187" s="170">
        <f t="shared" si="80"/>
        <v>0</v>
      </c>
      <c r="CU187" s="155"/>
      <c r="CV187" s="171"/>
      <c r="CW187" s="172"/>
      <c r="CX187" s="172"/>
      <c r="CY187" s="172"/>
      <c r="CZ187" s="169"/>
      <c r="DA187" s="173"/>
      <c r="DB187" s="174"/>
      <c r="DC187" s="174">
        <f t="shared" si="66"/>
        <v>-178</v>
      </c>
      <c r="DD187" s="173"/>
      <c r="DE187" s="173"/>
      <c r="DF187" s="173"/>
      <c r="DG187" s="173"/>
      <c r="DH187" s="175"/>
      <c r="DI187" s="173"/>
      <c r="DJ187" s="173"/>
      <c r="DK187" s="173"/>
      <c r="DL187" s="173"/>
      <c r="DM187" s="173"/>
    </row>
    <row r="188" spans="1:117" s="39" customFormat="1" ht="12" x14ac:dyDescent="0.2">
      <c r="A188" s="149">
        <v>179</v>
      </c>
      <c r="B188" s="150">
        <v>179</v>
      </c>
      <c r="C188" s="151" t="s">
        <v>273</v>
      </c>
      <c r="D188" s="152">
        <f t="shared" si="67"/>
        <v>0</v>
      </c>
      <c r="E188" s="153">
        <f t="shared" si="68"/>
        <v>0</v>
      </c>
      <c r="F188" s="153">
        <f t="shared" si="68"/>
        <v>0</v>
      </c>
      <c r="G188" s="153">
        <f t="shared" si="68"/>
        <v>0</v>
      </c>
      <c r="H188" s="154">
        <f t="shared" si="69"/>
        <v>0</v>
      </c>
      <c r="I188" s="155"/>
      <c r="J188" s="156">
        <f t="shared" si="70"/>
        <v>0</v>
      </c>
      <c r="K188" s="157">
        <f t="shared" si="71"/>
        <v>0</v>
      </c>
      <c r="L188" s="158">
        <f t="shared" si="54"/>
        <v>0</v>
      </c>
      <c r="M188" s="155"/>
      <c r="N188" s="159">
        <f t="shared" si="55"/>
        <v>0</v>
      </c>
      <c r="O188" s="155"/>
      <c r="P188" s="160">
        <f t="shared" si="56"/>
        <v>0</v>
      </c>
      <c r="Q188" s="153">
        <f t="shared" si="57"/>
        <v>0</v>
      </c>
      <c r="R188" s="153">
        <f t="shared" si="58"/>
        <v>0</v>
      </c>
      <c r="S188" s="153">
        <f t="shared" si="59"/>
        <v>0</v>
      </c>
      <c r="T188" s="154">
        <f t="shared" si="60"/>
        <v>0</v>
      </c>
      <c r="U188" s="155"/>
      <c r="V188" s="159">
        <f t="shared" si="61"/>
        <v>0</v>
      </c>
      <c r="Y188" s="161">
        <v>179</v>
      </c>
      <c r="Z188" s="162"/>
      <c r="AA188" s="162"/>
      <c r="AB188" s="162"/>
      <c r="AC188" s="162"/>
      <c r="AD188" s="162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4"/>
      <c r="AR188" s="161">
        <v>179</v>
      </c>
      <c r="AS188" s="162">
        <v>0</v>
      </c>
      <c r="AT188" s="163">
        <v>0</v>
      </c>
      <c r="AU188" s="163">
        <v>0</v>
      </c>
      <c r="AV188" s="163">
        <v>0</v>
      </c>
      <c r="AW188" s="164">
        <v>0</v>
      </c>
      <c r="BA188" s="161">
        <v>179</v>
      </c>
      <c r="BB188" s="150">
        <v>179</v>
      </c>
      <c r="BC188" s="151" t="s">
        <v>273</v>
      </c>
      <c r="BD188" s="165">
        <f t="shared" si="72"/>
        <v>0</v>
      </c>
      <c r="BE188" s="166">
        <v>0</v>
      </c>
      <c r="BF188" s="155">
        <f t="shared" si="73"/>
        <v>0</v>
      </c>
      <c r="BG188" s="155">
        <v>0</v>
      </c>
      <c r="BH188" s="155">
        <v>0</v>
      </c>
      <c r="BI188" s="155"/>
      <c r="BJ188" s="155"/>
      <c r="BK188" s="155"/>
      <c r="BL188" s="155">
        <f t="shared" si="74"/>
        <v>0</v>
      </c>
      <c r="BM188" s="166">
        <f t="shared" si="75"/>
        <v>0</v>
      </c>
      <c r="BN188" s="168">
        <f t="shared" si="76"/>
        <v>0</v>
      </c>
      <c r="BZ188" s="155"/>
      <c r="CA188" s="161">
        <v>179</v>
      </c>
      <c r="CB188" s="151" t="s">
        <v>273</v>
      </c>
      <c r="CC188" s="153"/>
      <c r="CD188" s="153"/>
      <c r="CE188" s="153"/>
      <c r="CF188" s="153"/>
      <c r="CG188" s="169">
        <f t="shared" si="77"/>
        <v>0</v>
      </c>
      <c r="CH188" s="153"/>
      <c r="CI188" s="153"/>
      <c r="CJ188" s="153"/>
      <c r="CK188" s="169">
        <f t="shared" si="78"/>
        <v>0</v>
      </c>
      <c r="CL188" s="170">
        <f t="shared" si="62"/>
        <v>0</v>
      </c>
      <c r="CM188" s="155"/>
      <c r="CN188" s="170">
        <f t="shared" si="63"/>
        <v>0</v>
      </c>
      <c r="CO188" s="155"/>
      <c r="CP188" s="160">
        <f t="shared" si="64"/>
        <v>0</v>
      </c>
      <c r="CQ188" s="153">
        <f t="shared" si="65"/>
        <v>0</v>
      </c>
      <c r="CR188" s="153">
        <f t="shared" si="79"/>
        <v>0</v>
      </c>
      <c r="CS188" s="169"/>
      <c r="CT188" s="170">
        <f t="shared" si="80"/>
        <v>0</v>
      </c>
      <c r="CU188" s="155"/>
      <c r="CV188" s="171"/>
      <c r="CW188" s="172"/>
      <c r="CX188" s="172"/>
      <c r="CY188" s="172"/>
      <c r="CZ188" s="169"/>
      <c r="DA188" s="173"/>
      <c r="DB188" s="174"/>
      <c r="DC188" s="174">
        <f t="shared" si="66"/>
        <v>-179</v>
      </c>
      <c r="DD188" s="173"/>
      <c r="DE188" s="173"/>
      <c r="DF188" s="173"/>
      <c r="DG188" s="173"/>
      <c r="DH188" s="175"/>
      <c r="DI188" s="173"/>
      <c r="DJ188" s="173"/>
      <c r="DK188" s="173"/>
      <c r="DL188" s="173"/>
      <c r="DM188" s="173"/>
    </row>
    <row r="189" spans="1:117" s="39" customFormat="1" ht="12" x14ac:dyDescent="0.2">
      <c r="A189" s="149">
        <v>180</v>
      </c>
      <c r="B189" s="150">
        <v>180</v>
      </c>
      <c r="C189" s="151" t="s">
        <v>274</v>
      </c>
      <c r="D189" s="152">
        <f t="shared" si="67"/>
        <v>0</v>
      </c>
      <c r="E189" s="153">
        <f t="shared" si="68"/>
        <v>0</v>
      </c>
      <c r="F189" s="153">
        <f t="shared" si="68"/>
        <v>0</v>
      </c>
      <c r="G189" s="153">
        <f t="shared" si="68"/>
        <v>0</v>
      </c>
      <c r="H189" s="154">
        <f t="shared" si="69"/>
        <v>0</v>
      </c>
      <c r="I189" s="155"/>
      <c r="J189" s="156">
        <f t="shared" si="70"/>
        <v>0</v>
      </c>
      <c r="K189" s="157">
        <f t="shared" si="71"/>
        <v>0</v>
      </c>
      <c r="L189" s="158">
        <f t="shared" si="54"/>
        <v>0</v>
      </c>
      <c r="M189" s="155"/>
      <c r="N189" s="159">
        <f t="shared" si="55"/>
        <v>0</v>
      </c>
      <c r="O189" s="155"/>
      <c r="P189" s="160">
        <f t="shared" si="56"/>
        <v>0</v>
      </c>
      <c r="Q189" s="153">
        <f t="shared" si="57"/>
        <v>0</v>
      </c>
      <c r="R189" s="153">
        <f t="shared" si="58"/>
        <v>0</v>
      </c>
      <c r="S189" s="153">
        <f t="shared" si="59"/>
        <v>0</v>
      </c>
      <c r="T189" s="154">
        <f t="shared" si="60"/>
        <v>0</v>
      </c>
      <c r="U189" s="155"/>
      <c r="V189" s="159">
        <f t="shared" si="61"/>
        <v>0</v>
      </c>
      <c r="Y189" s="161">
        <v>180</v>
      </c>
      <c r="Z189" s="162"/>
      <c r="AA189" s="162"/>
      <c r="AB189" s="162"/>
      <c r="AC189" s="162"/>
      <c r="AD189" s="162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4"/>
      <c r="AR189" s="161">
        <v>180</v>
      </c>
      <c r="AS189" s="162">
        <v>0</v>
      </c>
      <c r="AT189" s="163">
        <v>0</v>
      </c>
      <c r="AU189" s="163">
        <v>0</v>
      </c>
      <c r="AV189" s="163">
        <v>0</v>
      </c>
      <c r="AW189" s="164">
        <v>0</v>
      </c>
      <c r="BA189" s="161">
        <v>180</v>
      </c>
      <c r="BB189" s="150">
        <v>180</v>
      </c>
      <c r="BC189" s="151" t="s">
        <v>274</v>
      </c>
      <c r="BD189" s="165">
        <f t="shared" si="72"/>
        <v>0</v>
      </c>
      <c r="BE189" s="166">
        <v>0</v>
      </c>
      <c r="BF189" s="155">
        <f t="shared" si="73"/>
        <v>0</v>
      </c>
      <c r="BG189" s="155">
        <v>0</v>
      </c>
      <c r="BH189" s="155">
        <v>0</v>
      </c>
      <c r="BI189" s="155"/>
      <c r="BJ189" s="155"/>
      <c r="BK189" s="155"/>
      <c r="BL189" s="155">
        <f t="shared" si="74"/>
        <v>0</v>
      </c>
      <c r="BM189" s="166">
        <f t="shared" si="75"/>
        <v>0</v>
      </c>
      <c r="BN189" s="168">
        <f t="shared" si="76"/>
        <v>0</v>
      </c>
      <c r="BZ189" s="155"/>
      <c r="CA189" s="161">
        <v>180</v>
      </c>
      <c r="CB189" s="151" t="s">
        <v>274</v>
      </c>
      <c r="CC189" s="153"/>
      <c r="CD189" s="153"/>
      <c r="CE189" s="153"/>
      <c r="CF189" s="153"/>
      <c r="CG189" s="169">
        <f t="shared" si="77"/>
        <v>0</v>
      </c>
      <c r="CH189" s="153"/>
      <c r="CI189" s="153"/>
      <c r="CJ189" s="153"/>
      <c r="CK189" s="169">
        <f t="shared" si="78"/>
        <v>0</v>
      </c>
      <c r="CL189" s="170">
        <f t="shared" si="62"/>
        <v>0</v>
      </c>
      <c r="CM189" s="155"/>
      <c r="CN189" s="170">
        <f t="shared" si="63"/>
        <v>0</v>
      </c>
      <c r="CO189" s="155"/>
      <c r="CP189" s="160">
        <f t="shared" si="64"/>
        <v>0</v>
      </c>
      <c r="CQ189" s="153">
        <f t="shared" si="65"/>
        <v>0</v>
      </c>
      <c r="CR189" s="153">
        <f t="shared" si="79"/>
        <v>0</v>
      </c>
      <c r="CS189" s="169"/>
      <c r="CT189" s="170">
        <f t="shared" si="80"/>
        <v>0</v>
      </c>
      <c r="CU189" s="155"/>
      <c r="CV189" s="171"/>
      <c r="CW189" s="172"/>
      <c r="CX189" s="172"/>
      <c r="CY189" s="172"/>
      <c r="CZ189" s="169"/>
      <c r="DA189" s="173"/>
      <c r="DB189" s="174"/>
      <c r="DC189" s="174">
        <f t="shared" si="66"/>
        <v>-180</v>
      </c>
      <c r="DD189" s="173"/>
      <c r="DE189" s="173"/>
      <c r="DF189" s="173"/>
      <c r="DG189" s="173"/>
      <c r="DH189" s="175"/>
      <c r="DI189" s="173"/>
      <c r="DJ189" s="173"/>
      <c r="DK189" s="173"/>
      <c r="DL189" s="173"/>
      <c r="DM189" s="173"/>
    </row>
    <row r="190" spans="1:117" s="39" customFormat="1" ht="12" x14ac:dyDescent="0.2">
      <c r="A190" s="149">
        <v>181</v>
      </c>
      <c r="B190" s="150">
        <v>181</v>
      </c>
      <c r="C190" s="151" t="s">
        <v>275</v>
      </c>
      <c r="D190" s="152">
        <f t="shared" si="67"/>
        <v>137.29641036389887</v>
      </c>
      <c r="E190" s="153">
        <f t="shared" si="68"/>
        <v>1880675</v>
      </c>
      <c r="F190" s="153">
        <f t="shared" si="68"/>
        <v>0</v>
      </c>
      <c r="G190" s="153">
        <f t="shared" si="68"/>
        <v>128717</v>
      </c>
      <c r="H190" s="154">
        <f t="shared" si="69"/>
        <v>2009392</v>
      </c>
      <c r="I190" s="155"/>
      <c r="J190" s="156">
        <f t="shared" si="70"/>
        <v>128717</v>
      </c>
      <c r="K190" s="157">
        <f t="shared" si="71"/>
        <v>294586.53016309027</v>
      </c>
      <c r="L190" s="158">
        <f t="shared" si="54"/>
        <v>423303.53016309027</v>
      </c>
      <c r="M190" s="155"/>
      <c r="N190" s="159">
        <f t="shared" si="55"/>
        <v>1586088.4698369098</v>
      </c>
      <c r="O190" s="155"/>
      <c r="P190" s="160">
        <f t="shared" si="56"/>
        <v>128717</v>
      </c>
      <c r="Q190" s="153">
        <f t="shared" si="57"/>
        <v>0</v>
      </c>
      <c r="R190" s="153">
        <f t="shared" si="58"/>
        <v>0</v>
      </c>
      <c r="S190" s="153">
        <f t="shared" si="59"/>
        <v>294586.53016309027</v>
      </c>
      <c r="T190" s="154">
        <f t="shared" si="60"/>
        <v>423303.53016309027</v>
      </c>
      <c r="U190" s="155"/>
      <c r="V190" s="159">
        <f t="shared" si="61"/>
        <v>562041</v>
      </c>
      <c r="Y190" s="161">
        <v>181</v>
      </c>
      <c r="Z190" s="162">
        <v>137.29641036389887</v>
      </c>
      <c r="AA190" s="162">
        <v>0</v>
      </c>
      <c r="AB190" s="162"/>
      <c r="AC190" s="162"/>
      <c r="AD190" s="162">
        <v>0</v>
      </c>
      <c r="AE190" s="163">
        <v>1880675</v>
      </c>
      <c r="AF190" s="163">
        <v>0</v>
      </c>
      <c r="AG190" s="163">
        <v>0</v>
      </c>
      <c r="AH190" s="163">
        <v>1880675</v>
      </c>
      <c r="AI190" s="163">
        <v>0</v>
      </c>
      <c r="AJ190" s="163">
        <v>128717</v>
      </c>
      <c r="AK190" s="163">
        <v>2009392</v>
      </c>
      <c r="AL190" s="163">
        <v>0</v>
      </c>
      <c r="AM190" s="163">
        <v>0</v>
      </c>
      <c r="AN190" s="163">
        <v>0</v>
      </c>
      <c r="AO190" s="163">
        <v>0</v>
      </c>
      <c r="AP190" s="164">
        <v>2009392</v>
      </c>
      <c r="AR190" s="161">
        <v>181</v>
      </c>
      <c r="AS190" s="162">
        <v>0</v>
      </c>
      <c r="AT190" s="163">
        <v>0</v>
      </c>
      <c r="AU190" s="163">
        <v>0</v>
      </c>
      <c r="AV190" s="163">
        <v>0</v>
      </c>
      <c r="AW190" s="164">
        <v>0</v>
      </c>
      <c r="BA190" s="161">
        <v>181</v>
      </c>
      <c r="BB190" s="150">
        <v>181</v>
      </c>
      <c r="BC190" s="151" t="s">
        <v>275</v>
      </c>
      <c r="BD190" s="165">
        <f t="shared" si="72"/>
        <v>1880675</v>
      </c>
      <c r="BE190" s="166">
        <v>1610188</v>
      </c>
      <c r="BF190" s="155">
        <f t="shared" si="73"/>
        <v>270487</v>
      </c>
      <c r="BG190" s="155">
        <v>103779</v>
      </c>
      <c r="BH190" s="155">
        <v>59058</v>
      </c>
      <c r="BI190" s="155"/>
      <c r="BJ190" s="155"/>
      <c r="BK190" s="155"/>
      <c r="BL190" s="155">
        <f t="shared" si="74"/>
        <v>0</v>
      </c>
      <c r="BM190" s="166">
        <f t="shared" si="75"/>
        <v>433324</v>
      </c>
      <c r="BN190" s="168">
        <f t="shared" si="76"/>
        <v>294586.53016309027</v>
      </c>
      <c r="BZ190" s="155"/>
      <c r="CA190" s="161">
        <v>181</v>
      </c>
      <c r="CB190" s="151" t="s">
        <v>275</v>
      </c>
      <c r="CC190" s="153"/>
      <c r="CD190" s="153"/>
      <c r="CE190" s="153"/>
      <c r="CF190" s="153"/>
      <c r="CG190" s="169">
        <f t="shared" si="77"/>
        <v>0</v>
      </c>
      <c r="CH190" s="153"/>
      <c r="CI190" s="153"/>
      <c r="CJ190" s="153"/>
      <c r="CK190" s="169">
        <f t="shared" si="78"/>
        <v>0</v>
      </c>
      <c r="CL190" s="170">
        <f t="shared" si="62"/>
        <v>0</v>
      </c>
      <c r="CM190" s="155"/>
      <c r="CN190" s="170">
        <f t="shared" si="63"/>
        <v>0</v>
      </c>
      <c r="CO190" s="155"/>
      <c r="CP190" s="160">
        <f t="shared" si="64"/>
        <v>270487</v>
      </c>
      <c r="CQ190" s="153">
        <f t="shared" si="65"/>
        <v>270487</v>
      </c>
      <c r="CR190" s="153">
        <f t="shared" si="79"/>
        <v>0</v>
      </c>
      <c r="CS190" s="169"/>
      <c r="CT190" s="170">
        <f t="shared" si="80"/>
        <v>0</v>
      </c>
      <c r="CU190" s="155"/>
      <c r="CV190" s="171"/>
      <c r="CW190" s="172"/>
      <c r="CX190" s="172"/>
      <c r="CY190" s="172"/>
      <c r="CZ190" s="169"/>
      <c r="DA190" s="173"/>
      <c r="DB190" s="174"/>
      <c r="DC190" s="174">
        <f t="shared" si="66"/>
        <v>-181</v>
      </c>
      <c r="DD190" s="173"/>
      <c r="DE190" s="173"/>
      <c r="DF190" s="173"/>
      <c r="DG190" s="173"/>
      <c r="DH190" s="175"/>
      <c r="DI190" s="173"/>
      <c r="DJ190" s="173"/>
      <c r="DK190" s="173"/>
      <c r="DL190" s="173"/>
      <c r="DM190" s="173"/>
    </row>
    <row r="191" spans="1:117" s="39" customFormat="1" ht="12" x14ac:dyDescent="0.2">
      <c r="A191" s="149">
        <v>182</v>
      </c>
      <c r="B191" s="150">
        <v>182</v>
      </c>
      <c r="C191" s="151" t="s">
        <v>276</v>
      </c>
      <c r="D191" s="152">
        <f t="shared" si="67"/>
        <v>51.075233689735732</v>
      </c>
      <c r="E191" s="153">
        <f t="shared" si="68"/>
        <v>809399</v>
      </c>
      <c r="F191" s="153">
        <f t="shared" si="68"/>
        <v>0</v>
      </c>
      <c r="G191" s="153">
        <f t="shared" si="68"/>
        <v>47881</v>
      </c>
      <c r="H191" s="154">
        <f t="shared" si="69"/>
        <v>857280</v>
      </c>
      <c r="I191" s="155"/>
      <c r="J191" s="156">
        <f t="shared" si="70"/>
        <v>47881</v>
      </c>
      <c r="K191" s="157">
        <f t="shared" si="71"/>
        <v>214426.57757014845</v>
      </c>
      <c r="L191" s="158">
        <f t="shared" si="54"/>
        <v>262307.57757014845</v>
      </c>
      <c r="M191" s="155"/>
      <c r="N191" s="159">
        <f t="shared" si="55"/>
        <v>594972.42242985149</v>
      </c>
      <c r="O191" s="155"/>
      <c r="P191" s="160">
        <f t="shared" si="56"/>
        <v>47881</v>
      </c>
      <c r="Q191" s="153">
        <f t="shared" si="57"/>
        <v>0</v>
      </c>
      <c r="R191" s="153">
        <f t="shared" si="58"/>
        <v>0</v>
      </c>
      <c r="S191" s="153">
        <f t="shared" si="59"/>
        <v>214426.57757014845</v>
      </c>
      <c r="T191" s="154">
        <f t="shared" si="60"/>
        <v>262307.57757014845</v>
      </c>
      <c r="U191" s="155"/>
      <c r="V191" s="159">
        <f t="shared" si="61"/>
        <v>338176.8</v>
      </c>
      <c r="Y191" s="161">
        <v>182</v>
      </c>
      <c r="Z191" s="162">
        <v>51.075233689735732</v>
      </c>
      <c r="AA191" s="162">
        <v>0</v>
      </c>
      <c r="AB191" s="162"/>
      <c r="AC191" s="162"/>
      <c r="AD191" s="162">
        <v>0</v>
      </c>
      <c r="AE191" s="163">
        <v>809399</v>
      </c>
      <c r="AF191" s="163">
        <v>0</v>
      </c>
      <c r="AG191" s="163">
        <v>0</v>
      </c>
      <c r="AH191" s="163">
        <v>809399</v>
      </c>
      <c r="AI191" s="163">
        <v>0</v>
      </c>
      <c r="AJ191" s="163">
        <v>47881</v>
      </c>
      <c r="AK191" s="163">
        <v>857280</v>
      </c>
      <c r="AL191" s="163">
        <v>0</v>
      </c>
      <c r="AM191" s="163">
        <v>0</v>
      </c>
      <c r="AN191" s="163">
        <v>0</v>
      </c>
      <c r="AO191" s="163">
        <v>0</v>
      </c>
      <c r="AP191" s="164">
        <v>857280</v>
      </c>
      <c r="AR191" s="161">
        <v>182</v>
      </c>
      <c r="AS191" s="162">
        <v>0</v>
      </c>
      <c r="AT191" s="163">
        <v>0</v>
      </c>
      <c r="AU191" s="163">
        <v>0</v>
      </c>
      <c r="AV191" s="163">
        <v>0</v>
      </c>
      <c r="AW191" s="164">
        <v>0</v>
      </c>
      <c r="BA191" s="161">
        <v>182</v>
      </c>
      <c r="BB191" s="150">
        <v>182</v>
      </c>
      <c r="BC191" s="151" t="s">
        <v>276</v>
      </c>
      <c r="BD191" s="165">
        <f t="shared" si="72"/>
        <v>809399</v>
      </c>
      <c r="BE191" s="166">
        <v>615417</v>
      </c>
      <c r="BF191" s="155">
        <f t="shared" si="73"/>
        <v>193982</v>
      </c>
      <c r="BG191" s="155">
        <v>88039.8</v>
      </c>
      <c r="BH191" s="155">
        <v>8274</v>
      </c>
      <c r="BI191" s="155"/>
      <c r="BJ191" s="155"/>
      <c r="BK191" s="155"/>
      <c r="BL191" s="155">
        <f t="shared" si="74"/>
        <v>0</v>
      </c>
      <c r="BM191" s="166">
        <f t="shared" si="75"/>
        <v>290295.8</v>
      </c>
      <c r="BN191" s="168">
        <f t="shared" si="76"/>
        <v>214426.57757014845</v>
      </c>
      <c r="BZ191" s="155"/>
      <c r="CA191" s="161">
        <v>182</v>
      </c>
      <c r="CB191" s="151" t="s">
        <v>276</v>
      </c>
      <c r="CC191" s="153"/>
      <c r="CD191" s="153"/>
      <c r="CE191" s="153"/>
      <c r="CF191" s="153"/>
      <c r="CG191" s="169">
        <f t="shared" si="77"/>
        <v>0</v>
      </c>
      <c r="CH191" s="153"/>
      <c r="CI191" s="153"/>
      <c r="CJ191" s="153"/>
      <c r="CK191" s="169">
        <f t="shared" si="78"/>
        <v>0</v>
      </c>
      <c r="CL191" s="170">
        <f t="shared" si="62"/>
        <v>0</v>
      </c>
      <c r="CM191" s="155"/>
      <c r="CN191" s="170">
        <f t="shared" si="63"/>
        <v>0</v>
      </c>
      <c r="CO191" s="155"/>
      <c r="CP191" s="160">
        <f t="shared" si="64"/>
        <v>193982</v>
      </c>
      <c r="CQ191" s="153">
        <f t="shared" si="65"/>
        <v>193982</v>
      </c>
      <c r="CR191" s="153">
        <f t="shared" si="79"/>
        <v>0</v>
      </c>
      <c r="CS191" s="169"/>
      <c r="CT191" s="170">
        <f t="shared" si="80"/>
        <v>0</v>
      </c>
      <c r="CU191" s="155"/>
      <c r="CV191" s="171"/>
      <c r="CW191" s="172"/>
      <c r="CX191" s="172"/>
      <c r="CY191" s="172"/>
      <c r="CZ191" s="169"/>
      <c r="DA191" s="173"/>
      <c r="DB191" s="174"/>
      <c r="DC191" s="174">
        <f t="shared" si="66"/>
        <v>-182</v>
      </c>
      <c r="DD191" s="173"/>
      <c r="DE191" s="173"/>
      <c r="DF191" s="173"/>
      <c r="DG191" s="173"/>
      <c r="DH191" s="175"/>
      <c r="DI191" s="173"/>
      <c r="DJ191" s="173"/>
      <c r="DK191" s="173"/>
      <c r="DL191" s="173"/>
      <c r="DM191" s="173"/>
    </row>
    <row r="192" spans="1:117" s="39" customFormat="1" ht="12" x14ac:dyDescent="0.2">
      <c r="A192" s="149">
        <v>183</v>
      </c>
      <c r="B192" s="150">
        <v>183</v>
      </c>
      <c r="C192" s="151" t="s">
        <v>277</v>
      </c>
      <c r="D192" s="152">
        <f t="shared" si="67"/>
        <v>0</v>
      </c>
      <c r="E192" s="153">
        <f t="shared" si="68"/>
        <v>0</v>
      </c>
      <c r="F192" s="153">
        <f t="shared" si="68"/>
        <v>0</v>
      </c>
      <c r="G192" s="153">
        <f t="shared" si="68"/>
        <v>0</v>
      </c>
      <c r="H192" s="154">
        <f t="shared" si="69"/>
        <v>0</v>
      </c>
      <c r="I192" s="155"/>
      <c r="J192" s="156">
        <f t="shared" si="70"/>
        <v>0</v>
      </c>
      <c r="K192" s="157">
        <f t="shared" si="71"/>
        <v>0</v>
      </c>
      <c r="L192" s="158">
        <f t="shared" si="54"/>
        <v>0</v>
      </c>
      <c r="M192" s="155"/>
      <c r="N192" s="159">
        <f t="shared" si="55"/>
        <v>0</v>
      </c>
      <c r="O192" s="155"/>
      <c r="P192" s="160">
        <f t="shared" si="56"/>
        <v>0</v>
      </c>
      <c r="Q192" s="153">
        <f t="shared" si="57"/>
        <v>0</v>
      </c>
      <c r="R192" s="153">
        <f t="shared" si="58"/>
        <v>0</v>
      </c>
      <c r="S192" s="153">
        <f t="shared" si="59"/>
        <v>0</v>
      </c>
      <c r="T192" s="154">
        <f t="shared" si="60"/>
        <v>0</v>
      </c>
      <c r="U192" s="155"/>
      <c r="V192" s="159">
        <f t="shared" si="61"/>
        <v>0</v>
      </c>
      <c r="Y192" s="161">
        <v>183</v>
      </c>
      <c r="Z192" s="162"/>
      <c r="AA192" s="162"/>
      <c r="AB192" s="162"/>
      <c r="AC192" s="162"/>
      <c r="AD192" s="162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4"/>
      <c r="AR192" s="161">
        <v>183</v>
      </c>
      <c r="AS192" s="162">
        <v>0</v>
      </c>
      <c r="AT192" s="163">
        <v>0</v>
      </c>
      <c r="AU192" s="163">
        <v>0</v>
      </c>
      <c r="AV192" s="163">
        <v>0</v>
      </c>
      <c r="AW192" s="164">
        <v>0</v>
      </c>
      <c r="BA192" s="161">
        <v>183</v>
      </c>
      <c r="BB192" s="150">
        <v>183</v>
      </c>
      <c r="BC192" s="151" t="s">
        <v>277</v>
      </c>
      <c r="BD192" s="165">
        <f t="shared" si="72"/>
        <v>0</v>
      </c>
      <c r="BE192" s="166">
        <v>0</v>
      </c>
      <c r="BF192" s="155">
        <f t="shared" si="73"/>
        <v>0</v>
      </c>
      <c r="BG192" s="155">
        <v>0</v>
      </c>
      <c r="BH192" s="155">
        <v>0</v>
      </c>
      <c r="BI192" s="155"/>
      <c r="BJ192" s="155"/>
      <c r="BK192" s="155"/>
      <c r="BL192" s="155">
        <f t="shared" si="74"/>
        <v>0</v>
      </c>
      <c r="BM192" s="166">
        <f t="shared" si="75"/>
        <v>0</v>
      </c>
      <c r="BN192" s="168">
        <f t="shared" si="76"/>
        <v>0</v>
      </c>
      <c r="BZ192" s="155"/>
      <c r="CA192" s="161">
        <v>183</v>
      </c>
      <c r="CB192" s="151" t="s">
        <v>277</v>
      </c>
      <c r="CC192" s="153"/>
      <c r="CD192" s="153"/>
      <c r="CE192" s="153"/>
      <c r="CF192" s="153"/>
      <c r="CG192" s="169">
        <f t="shared" si="77"/>
        <v>0</v>
      </c>
      <c r="CH192" s="153"/>
      <c r="CI192" s="153"/>
      <c r="CJ192" s="153"/>
      <c r="CK192" s="169">
        <f t="shared" si="78"/>
        <v>0</v>
      </c>
      <c r="CL192" s="170">
        <f t="shared" si="62"/>
        <v>0</v>
      </c>
      <c r="CM192" s="155"/>
      <c r="CN192" s="170">
        <f t="shared" si="63"/>
        <v>0</v>
      </c>
      <c r="CO192" s="155"/>
      <c r="CP192" s="160">
        <f t="shared" si="64"/>
        <v>0</v>
      </c>
      <c r="CQ192" s="153">
        <f t="shared" si="65"/>
        <v>0</v>
      </c>
      <c r="CR192" s="153">
        <f t="shared" si="79"/>
        <v>0</v>
      </c>
      <c r="CS192" s="169"/>
      <c r="CT192" s="170">
        <f t="shared" si="80"/>
        <v>0</v>
      </c>
      <c r="CU192" s="155"/>
      <c r="CV192" s="171"/>
      <c r="CW192" s="172"/>
      <c r="CX192" s="172"/>
      <c r="CY192" s="172"/>
      <c r="CZ192" s="169"/>
      <c r="DA192" s="173"/>
      <c r="DB192" s="174"/>
      <c r="DC192" s="174">
        <f t="shared" si="66"/>
        <v>-183</v>
      </c>
      <c r="DD192" s="173"/>
      <c r="DE192" s="173"/>
      <c r="DF192" s="173"/>
      <c r="DG192" s="173"/>
      <c r="DH192" s="175"/>
      <c r="DI192" s="173"/>
      <c r="DJ192" s="173"/>
      <c r="DK192" s="173"/>
      <c r="DL192" s="173"/>
      <c r="DM192" s="173"/>
    </row>
    <row r="193" spans="1:117" s="39" customFormat="1" ht="12" x14ac:dyDescent="0.2">
      <c r="A193" s="149">
        <v>184</v>
      </c>
      <c r="B193" s="150">
        <v>184</v>
      </c>
      <c r="C193" s="151" t="s">
        <v>278</v>
      </c>
      <c r="D193" s="152">
        <f t="shared" si="67"/>
        <v>2.1072319201995011</v>
      </c>
      <c r="E193" s="153">
        <f t="shared" si="68"/>
        <v>36624</v>
      </c>
      <c r="F193" s="153">
        <f t="shared" si="68"/>
        <v>0</v>
      </c>
      <c r="G193" s="153">
        <f t="shared" si="68"/>
        <v>1974</v>
      </c>
      <c r="H193" s="154">
        <f t="shared" si="69"/>
        <v>38598</v>
      </c>
      <c r="I193" s="155"/>
      <c r="J193" s="156">
        <f t="shared" si="70"/>
        <v>1974</v>
      </c>
      <c r="K193" s="157">
        <f t="shared" si="71"/>
        <v>526.38729494868176</v>
      </c>
      <c r="L193" s="158">
        <f t="shared" si="54"/>
        <v>2500.3872949486818</v>
      </c>
      <c r="M193" s="155"/>
      <c r="N193" s="159">
        <f t="shared" si="55"/>
        <v>36097.612705051317</v>
      </c>
      <c r="O193" s="155"/>
      <c r="P193" s="160">
        <f t="shared" si="56"/>
        <v>1974</v>
      </c>
      <c r="Q193" s="153">
        <f t="shared" si="57"/>
        <v>0</v>
      </c>
      <c r="R193" s="153">
        <f t="shared" si="58"/>
        <v>0</v>
      </c>
      <c r="S193" s="153">
        <f t="shared" si="59"/>
        <v>526.38729494868176</v>
      </c>
      <c r="T193" s="154">
        <f t="shared" si="60"/>
        <v>2500.3872949486818</v>
      </c>
      <c r="U193" s="155"/>
      <c r="V193" s="159">
        <f t="shared" si="61"/>
        <v>17304</v>
      </c>
      <c r="Y193" s="161">
        <v>184</v>
      </c>
      <c r="Z193" s="162">
        <v>2.1072319201995011</v>
      </c>
      <c r="AA193" s="162">
        <v>0</v>
      </c>
      <c r="AB193" s="162"/>
      <c r="AC193" s="162"/>
      <c r="AD193" s="162">
        <v>0</v>
      </c>
      <c r="AE193" s="163">
        <v>36624</v>
      </c>
      <c r="AF193" s="163">
        <v>0</v>
      </c>
      <c r="AG193" s="163">
        <v>0</v>
      </c>
      <c r="AH193" s="163">
        <v>36624</v>
      </c>
      <c r="AI193" s="163">
        <v>0</v>
      </c>
      <c r="AJ193" s="163">
        <v>1974</v>
      </c>
      <c r="AK193" s="163">
        <v>38598</v>
      </c>
      <c r="AL193" s="163">
        <v>0</v>
      </c>
      <c r="AM193" s="163">
        <v>0</v>
      </c>
      <c r="AN193" s="163">
        <v>0</v>
      </c>
      <c r="AO193" s="163">
        <v>0</v>
      </c>
      <c r="AP193" s="164">
        <v>38598</v>
      </c>
      <c r="AR193" s="161">
        <v>184</v>
      </c>
      <c r="AS193" s="162">
        <v>0</v>
      </c>
      <c r="AT193" s="163">
        <v>0</v>
      </c>
      <c r="AU193" s="163">
        <v>0</v>
      </c>
      <c r="AV193" s="163">
        <v>0</v>
      </c>
      <c r="AW193" s="164">
        <v>0</v>
      </c>
      <c r="BA193" s="161">
        <v>184</v>
      </c>
      <c r="BB193" s="150">
        <v>184</v>
      </c>
      <c r="BC193" s="151" t="s">
        <v>278</v>
      </c>
      <c r="BD193" s="165">
        <f t="shared" si="72"/>
        <v>36624</v>
      </c>
      <c r="BE193" s="166">
        <v>36534</v>
      </c>
      <c r="BF193" s="155">
        <f t="shared" si="73"/>
        <v>90</v>
      </c>
      <c r="BG193" s="155">
        <v>1879.1999999999998</v>
      </c>
      <c r="BH193" s="155">
        <v>13360.800000000001</v>
      </c>
      <c r="BI193" s="155"/>
      <c r="BJ193" s="155"/>
      <c r="BK193" s="155"/>
      <c r="BL193" s="155">
        <f t="shared" si="74"/>
        <v>0</v>
      </c>
      <c r="BM193" s="166">
        <f t="shared" si="75"/>
        <v>15330</v>
      </c>
      <c r="BN193" s="168">
        <f t="shared" si="76"/>
        <v>526.38729494868176</v>
      </c>
      <c r="BZ193" s="155"/>
      <c r="CA193" s="161">
        <v>184</v>
      </c>
      <c r="CB193" s="151" t="s">
        <v>278</v>
      </c>
      <c r="CC193" s="153"/>
      <c r="CD193" s="153"/>
      <c r="CE193" s="153"/>
      <c r="CF193" s="153"/>
      <c r="CG193" s="169">
        <f t="shared" si="77"/>
        <v>0</v>
      </c>
      <c r="CH193" s="153"/>
      <c r="CI193" s="153"/>
      <c r="CJ193" s="153"/>
      <c r="CK193" s="169">
        <f t="shared" si="78"/>
        <v>0</v>
      </c>
      <c r="CL193" s="170">
        <f t="shared" si="62"/>
        <v>0</v>
      </c>
      <c r="CM193" s="155"/>
      <c r="CN193" s="170">
        <f t="shared" si="63"/>
        <v>0</v>
      </c>
      <c r="CO193" s="155"/>
      <c r="CP193" s="160">
        <f t="shared" si="64"/>
        <v>90</v>
      </c>
      <c r="CQ193" s="153">
        <f t="shared" si="65"/>
        <v>90</v>
      </c>
      <c r="CR193" s="153">
        <f t="shared" si="79"/>
        <v>0</v>
      </c>
      <c r="CS193" s="169"/>
      <c r="CT193" s="170">
        <f t="shared" si="80"/>
        <v>0</v>
      </c>
      <c r="CU193" s="155"/>
      <c r="CV193" s="171"/>
      <c r="CW193" s="172"/>
      <c r="CX193" s="172"/>
      <c r="CY193" s="172"/>
      <c r="CZ193" s="169"/>
      <c r="DA193" s="173"/>
      <c r="DB193" s="174"/>
      <c r="DC193" s="174">
        <f t="shared" si="66"/>
        <v>-184</v>
      </c>
      <c r="DD193" s="173"/>
      <c r="DE193" s="173"/>
      <c r="DF193" s="173"/>
      <c r="DG193" s="173"/>
      <c r="DH193" s="175"/>
      <c r="DI193" s="173"/>
      <c r="DJ193" s="173"/>
      <c r="DK193" s="173"/>
      <c r="DL193" s="173"/>
      <c r="DM193" s="173"/>
    </row>
    <row r="194" spans="1:117" s="39" customFormat="1" ht="12" x14ac:dyDescent="0.2">
      <c r="A194" s="149">
        <v>185</v>
      </c>
      <c r="B194" s="150">
        <v>185</v>
      </c>
      <c r="C194" s="151" t="s">
        <v>279</v>
      </c>
      <c r="D194" s="152">
        <f t="shared" si="67"/>
        <v>73.815127678242959</v>
      </c>
      <c r="E194" s="153">
        <f t="shared" si="68"/>
        <v>979845</v>
      </c>
      <c r="F194" s="153">
        <f t="shared" si="68"/>
        <v>0</v>
      </c>
      <c r="G194" s="153">
        <f t="shared" si="68"/>
        <v>69215</v>
      </c>
      <c r="H194" s="154">
        <f t="shared" si="69"/>
        <v>1049060</v>
      </c>
      <c r="I194" s="155"/>
      <c r="J194" s="156">
        <f t="shared" si="70"/>
        <v>69215</v>
      </c>
      <c r="K194" s="157">
        <f t="shared" si="71"/>
        <v>195058.40543926906</v>
      </c>
      <c r="L194" s="158">
        <f t="shared" si="54"/>
        <v>264273.40543926903</v>
      </c>
      <c r="M194" s="155"/>
      <c r="N194" s="159">
        <f t="shared" si="55"/>
        <v>784786.59456073097</v>
      </c>
      <c r="O194" s="155"/>
      <c r="P194" s="160">
        <f t="shared" si="56"/>
        <v>69215</v>
      </c>
      <c r="Q194" s="153">
        <f t="shared" si="57"/>
        <v>0</v>
      </c>
      <c r="R194" s="153">
        <f t="shared" si="58"/>
        <v>0</v>
      </c>
      <c r="S194" s="153">
        <f t="shared" si="59"/>
        <v>195058.40543926906</v>
      </c>
      <c r="T194" s="154">
        <f t="shared" si="60"/>
        <v>264273.40543926903</v>
      </c>
      <c r="U194" s="155"/>
      <c r="V194" s="159">
        <f t="shared" si="61"/>
        <v>525895</v>
      </c>
      <c r="Y194" s="161">
        <v>185</v>
      </c>
      <c r="Z194" s="162">
        <v>73.815127678242959</v>
      </c>
      <c r="AA194" s="162">
        <v>0</v>
      </c>
      <c r="AB194" s="162"/>
      <c r="AC194" s="162"/>
      <c r="AD194" s="162">
        <v>0</v>
      </c>
      <c r="AE194" s="163">
        <v>979845</v>
      </c>
      <c r="AF194" s="163">
        <v>0</v>
      </c>
      <c r="AG194" s="163">
        <v>0</v>
      </c>
      <c r="AH194" s="163">
        <v>979845</v>
      </c>
      <c r="AI194" s="163">
        <v>0</v>
      </c>
      <c r="AJ194" s="163">
        <v>69215</v>
      </c>
      <c r="AK194" s="163">
        <v>1049060</v>
      </c>
      <c r="AL194" s="163">
        <v>0</v>
      </c>
      <c r="AM194" s="163">
        <v>0</v>
      </c>
      <c r="AN194" s="163">
        <v>0</v>
      </c>
      <c r="AO194" s="163">
        <v>0</v>
      </c>
      <c r="AP194" s="164">
        <v>1049060</v>
      </c>
      <c r="AR194" s="161">
        <v>185</v>
      </c>
      <c r="AS194" s="162">
        <v>0</v>
      </c>
      <c r="AT194" s="163">
        <v>0</v>
      </c>
      <c r="AU194" s="163">
        <v>0</v>
      </c>
      <c r="AV194" s="163">
        <v>0</v>
      </c>
      <c r="AW194" s="164">
        <v>0</v>
      </c>
      <c r="BA194" s="161">
        <v>185</v>
      </c>
      <c r="BB194" s="150">
        <v>185</v>
      </c>
      <c r="BC194" s="151" t="s">
        <v>279</v>
      </c>
      <c r="BD194" s="165">
        <f t="shared" si="72"/>
        <v>979845</v>
      </c>
      <c r="BE194" s="166">
        <v>862191</v>
      </c>
      <c r="BF194" s="155">
        <f t="shared" si="73"/>
        <v>117654</v>
      </c>
      <c r="BG194" s="155">
        <v>333324</v>
      </c>
      <c r="BH194" s="155">
        <v>5702</v>
      </c>
      <c r="BI194" s="155"/>
      <c r="BJ194" s="155"/>
      <c r="BK194" s="155"/>
      <c r="BL194" s="155">
        <f t="shared" si="74"/>
        <v>0</v>
      </c>
      <c r="BM194" s="166">
        <f t="shared" si="75"/>
        <v>456680</v>
      </c>
      <c r="BN194" s="168">
        <f t="shared" si="76"/>
        <v>195058.40543926906</v>
      </c>
      <c r="BZ194" s="155"/>
      <c r="CA194" s="161">
        <v>185</v>
      </c>
      <c r="CB194" s="151" t="s">
        <v>279</v>
      </c>
      <c r="CC194" s="153"/>
      <c r="CD194" s="153"/>
      <c r="CE194" s="153"/>
      <c r="CF194" s="153"/>
      <c r="CG194" s="169">
        <f t="shared" si="77"/>
        <v>0</v>
      </c>
      <c r="CH194" s="153"/>
      <c r="CI194" s="153"/>
      <c r="CJ194" s="153"/>
      <c r="CK194" s="169">
        <f t="shared" si="78"/>
        <v>0</v>
      </c>
      <c r="CL194" s="170">
        <f t="shared" si="62"/>
        <v>0</v>
      </c>
      <c r="CM194" s="155"/>
      <c r="CN194" s="170">
        <f t="shared" si="63"/>
        <v>0</v>
      </c>
      <c r="CO194" s="155"/>
      <c r="CP194" s="160">
        <f t="shared" si="64"/>
        <v>117654</v>
      </c>
      <c r="CQ194" s="153">
        <f t="shared" si="65"/>
        <v>117654</v>
      </c>
      <c r="CR194" s="153">
        <f t="shared" si="79"/>
        <v>0</v>
      </c>
      <c r="CS194" s="169"/>
      <c r="CT194" s="170">
        <f t="shared" si="80"/>
        <v>0</v>
      </c>
      <c r="CU194" s="155"/>
      <c r="CV194" s="171"/>
      <c r="CW194" s="172"/>
      <c r="CX194" s="172"/>
      <c r="CY194" s="172"/>
      <c r="CZ194" s="169"/>
      <c r="DA194" s="173"/>
      <c r="DB194" s="174"/>
      <c r="DC194" s="174">
        <f t="shared" si="66"/>
        <v>-185</v>
      </c>
      <c r="DD194" s="173"/>
      <c r="DE194" s="173"/>
      <c r="DF194" s="173"/>
      <c r="DG194" s="173"/>
      <c r="DH194" s="175"/>
      <c r="DI194" s="173"/>
      <c r="DJ194" s="173"/>
      <c r="DK194" s="173"/>
      <c r="DL194" s="173"/>
      <c r="DM194" s="173"/>
    </row>
    <row r="195" spans="1:117" s="39" customFormat="1" ht="12" x14ac:dyDescent="0.2">
      <c r="A195" s="149">
        <v>186</v>
      </c>
      <c r="B195" s="150">
        <v>186</v>
      </c>
      <c r="C195" s="151" t="s">
        <v>280</v>
      </c>
      <c r="D195" s="152">
        <f t="shared" si="67"/>
        <v>6.9945401620643546</v>
      </c>
      <c r="E195" s="153">
        <f t="shared" si="68"/>
        <v>132750</v>
      </c>
      <c r="F195" s="153">
        <f t="shared" si="68"/>
        <v>0</v>
      </c>
      <c r="G195" s="153">
        <f t="shared" si="68"/>
        <v>6556</v>
      </c>
      <c r="H195" s="154">
        <f t="shared" si="69"/>
        <v>139306</v>
      </c>
      <c r="I195" s="155"/>
      <c r="J195" s="156">
        <f t="shared" si="70"/>
        <v>6556</v>
      </c>
      <c r="K195" s="157">
        <f t="shared" si="71"/>
        <v>7951.6776131250026</v>
      </c>
      <c r="L195" s="158">
        <f t="shared" si="54"/>
        <v>14507.677613125003</v>
      </c>
      <c r="M195" s="155"/>
      <c r="N195" s="159">
        <f t="shared" si="55"/>
        <v>124798.32238687499</v>
      </c>
      <c r="O195" s="155"/>
      <c r="P195" s="160">
        <f t="shared" si="56"/>
        <v>6556</v>
      </c>
      <c r="Q195" s="153">
        <f t="shared" si="57"/>
        <v>0</v>
      </c>
      <c r="R195" s="153">
        <f t="shared" si="58"/>
        <v>0</v>
      </c>
      <c r="S195" s="153">
        <f t="shared" si="59"/>
        <v>7951.6776131250026</v>
      </c>
      <c r="T195" s="154">
        <f t="shared" si="60"/>
        <v>14507.677613125003</v>
      </c>
      <c r="U195" s="155"/>
      <c r="V195" s="159">
        <f t="shared" si="61"/>
        <v>27853.4</v>
      </c>
      <c r="Y195" s="161">
        <v>186</v>
      </c>
      <c r="Z195" s="162">
        <v>6.9945401620643546</v>
      </c>
      <c r="AA195" s="162">
        <v>0</v>
      </c>
      <c r="AB195" s="162"/>
      <c r="AC195" s="162"/>
      <c r="AD195" s="162">
        <v>0</v>
      </c>
      <c r="AE195" s="163">
        <v>132750</v>
      </c>
      <c r="AF195" s="163">
        <v>0</v>
      </c>
      <c r="AG195" s="163">
        <v>0</v>
      </c>
      <c r="AH195" s="163">
        <v>132750</v>
      </c>
      <c r="AI195" s="163">
        <v>0</v>
      </c>
      <c r="AJ195" s="163">
        <v>6556</v>
      </c>
      <c r="AK195" s="163">
        <v>139306</v>
      </c>
      <c r="AL195" s="163">
        <v>0</v>
      </c>
      <c r="AM195" s="163">
        <v>0</v>
      </c>
      <c r="AN195" s="163">
        <v>0</v>
      </c>
      <c r="AO195" s="163">
        <v>0</v>
      </c>
      <c r="AP195" s="164">
        <v>139306</v>
      </c>
      <c r="AR195" s="161">
        <v>186</v>
      </c>
      <c r="AS195" s="162">
        <v>0</v>
      </c>
      <c r="AT195" s="163">
        <v>0</v>
      </c>
      <c r="AU195" s="163">
        <v>0</v>
      </c>
      <c r="AV195" s="163">
        <v>0</v>
      </c>
      <c r="AW195" s="164">
        <v>0</v>
      </c>
      <c r="BA195" s="161">
        <v>186</v>
      </c>
      <c r="BB195" s="150">
        <v>186</v>
      </c>
      <c r="BC195" s="151" t="s">
        <v>280</v>
      </c>
      <c r="BD195" s="165">
        <f t="shared" si="72"/>
        <v>132750</v>
      </c>
      <c r="BE195" s="166">
        <v>127493</v>
      </c>
      <c r="BF195" s="155">
        <f t="shared" si="73"/>
        <v>5257</v>
      </c>
      <c r="BG195" s="155">
        <v>11604</v>
      </c>
      <c r="BH195" s="155">
        <v>4436.4000000000005</v>
      </c>
      <c r="BI195" s="155"/>
      <c r="BJ195" s="155"/>
      <c r="BK195" s="155"/>
      <c r="BL195" s="155">
        <f t="shared" si="74"/>
        <v>0</v>
      </c>
      <c r="BM195" s="166">
        <f t="shared" si="75"/>
        <v>21297.4</v>
      </c>
      <c r="BN195" s="168">
        <f t="shared" si="76"/>
        <v>7951.6776131250026</v>
      </c>
      <c r="BZ195" s="155"/>
      <c r="CA195" s="161">
        <v>186</v>
      </c>
      <c r="CB195" s="151" t="s">
        <v>280</v>
      </c>
      <c r="CC195" s="153"/>
      <c r="CD195" s="153"/>
      <c r="CE195" s="153"/>
      <c r="CF195" s="153"/>
      <c r="CG195" s="169">
        <f t="shared" si="77"/>
        <v>0</v>
      </c>
      <c r="CH195" s="153"/>
      <c r="CI195" s="153"/>
      <c r="CJ195" s="153"/>
      <c r="CK195" s="169">
        <f t="shared" si="78"/>
        <v>0</v>
      </c>
      <c r="CL195" s="170">
        <f t="shared" si="62"/>
        <v>0</v>
      </c>
      <c r="CM195" s="155"/>
      <c r="CN195" s="170">
        <f t="shared" si="63"/>
        <v>0</v>
      </c>
      <c r="CO195" s="155"/>
      <c r="CP195" s="160">
        <f t="shared" si="64"/>
        <v>5257</v>
      </c>
      <c r="CQ195" s="153">
        <f t="shared" si="65"/>
        <v>5257</v>
      </c>
      <c r="CR195" s="153">
        <f t="shared" si="79"/>
        <v>0</v>
      </c>
      <c r="CS195" s="169"/>
      <c r="CT195" s="170">
        <f t="shared" si="80"/>
        <v>0</v>
      </c>
      <c r="CU195" s="155"/>
      <c r="CV195" s="171"/>
      <c r="CW195" s="172"/>
      <c r="CX195" s="172"/>
      <c r="CY195" s="172"/>
      <c r="CZ195" s="169"/>
      <c r="DA195" s="173"/>
      <c r="DB195" s="174"/>
      <c r="DC195" s="174">
        <f t="shared" si="66"/>
        <v>-186</v>
      </c>
      <c r="DD195" s="173"/>
      <c r="DE195" s="173"/>
      <c r="DF195" s="173"/>
      <c r="DG195" s="173"/>
      <c r="DH195" s="175"/>
      <c r="DI195" s="173"/>
      <c r="DJ195" s="173"/>
      <c r="DK195" s="173"/>
      <c r="DL195" s="173"/>
      <c r="DM195" s="173"/>
    </row>
    <row r="196" spans="1:117" s="39" customFormat="1" ht="12" x14ac:dyDescent="0.2">
      <c r="A196" s="149">
        <v>187</v>
      </c>
      <c r="B196" s="150">
        <v>187</v>
      </c>
      <c r="C196" s="151" t="s">
        <v>281</v>
      </c>
      <c r="D196" s="152">
        <f t="shared" si="67"/>
        <v>4.2259887005649714</v>
      </c>
      <c r="E196" s="153">
        <f t="shared" si="68"/>
        <v>69120</v>
      </c>
      <c r="F196" s="153">
        <f t="shared" si="68"/>
        <v>0</v>
      </c>
      <c r="G196" s="153">
        <f t="shared" si="68"/>
        <v>3960</v>
      </c>
      <c r="H196" s="154">
        <f t="shared" si="69"/>
        <v>73080</v>
      </c>
      <c r="I196" s="155"/>
      <c r="J196" s="156">
        <f t="shared" si="70"/>
        <v>3960</v>
      </c>
      <c r="K196" s="157">
        <f t="shared" si="71"/>
        <v>6196.383783382822</v>
      </c>
      <c r="L196" s="158">
        <f t="shared" si="54"/>
        <v>10156.383783382822</v>
      </c>
      <c r="M196" s="155"/>
      <c r="N196" s="159">
        <f t="shared" si="55"/>
        <v>62923.616216617178</v>
      </c>
      <c r="O196" s="155"/>
      <c r="P196" s="160">
        <f t="shared" si="56"/>
        <v>3960</v>
      </c>
      <c r="Q196" s="153">
        <f t="shared" si="57"/>
        <v>0</v>
      </c>
      <c r="R196" s="153">
        <f t="shared" si="58"/>
        <v>0</v>
      </c>
      <c r="S196" s="153">
        <f t="shared" si="59"/>
        <v>6196.383783382822</v>
      </c>
      <c r="T196" s="154">
        <f t="shared" si="60"/>
        <v>10156.383783382822</v>
      </c>
      <c r="U196" s="155"/>
      <c r="V196" s="159">
        <f t="shared" si="61"/>
        <v>19626.8</v>
      </c>
      <c r="Y196" s="161">
        <v>187</v>
      </c>
      <c r="Z196" s="162">
        <v>4.2259887005649714</v>
      </c>
      <c r="AA196" s="162">
        <v>0</v>
      </c>
      <c r="AB196" s="162"/>
      <c r="AC196" s="162"/>
      <c r="AD196" s="162">
        <v>0</v>
      </c>
      <c r="AE196" s="163">
        <v>69120</v>
      </c>
      <c r="AF196" s="163">
        <v>0</v>
      </c>
      <c r="AG196" s="163">
        <v>0</v>
      </c>
      <c r="AH196" s="163">
        <v>69120</v>
      </c>
      <c r="AI196" s="163">
        <v>0</v>
      </c>
      <c r="AJ196" s="163">
        <v>3960</v>
      </c>
      <c r="AK196" s="163">
        <v>73080</v>
      </c>
      <c r="AL196" s="163">
        <v>0</v>
      </c>
      <c r="AM196" s="163">
        <v>0</v>
      </c>
      <c r="AN196" s="163">
        <v>0</v>
      </c>
      <c r="AO196" s="163">
        <v>0</v>
      </c>
      <c r="AP196" s="164">
        <v>73080</v>
      </c>
      <c r="AR196" s="161">
        <v>187</v>
      </c>
      <c r="AS196" s="162">
        <v>0</v>
      </c>
      <c r="AT196" s="163">
        <v>0</v>
      </c>
      <c r="AU196" s="163">
        <v>0</v>
      </c>
      <c r="AV196" s="163">
        <v>0</v>
      </c>
      <c r="AW196" s="164">
        <v>0</v>
      </c>
      <c r="BA196" s="161">
        <v>187</v>
      </c>
      <c r="BB196" s="150">
        <v>187</v>
      </c>
      <c r="BC196" s="151" t="s">
        <v>281</v>
      </c>
      <c r="BD196" s="165">
        <f t="shared" si="72"/>
        <v>69120</v>
      </c>
      <c r="BE196" s="166">
        <v>65788</v>
      </c>
      <c r="BF196" s="155">
        <f t="shared" si="73"/>
        <v>3332</v>
      </c>
      <c r="BG196" s="155">
        <v>12334.8</v>
      </c>
      <c r="BH196" s="155">
        <v>0</v>
      </c>
      <c r="BI196" s="155"/>
      <c r="BJ196" s="155"/>
      <c r="BK196" s="155"/>
      <c r="BL196" s="155">
        <f t="shared" si="74"/>
        <v>0</v>
      </c>
      <c r="BM196" s="166">
        <f t="shared" si="75"/>
        <v>15666.8</v>
      </c>
      <c r="BN196" s="168">
        <f t="shared" si="76"/>
        <v>6196.383783382822</v>
      </c>
      <c r="BZ196" s="155"/>
      <c r="CA196" s="161">
        <v>187</v>
      </c>
      <c r="CB196" s="151" t="s">
        <v>281</v>
      </c>
      <c r="CC196" s="153"/>
      <c r="CD196" s="153"/>
      <c r="CE196" s="153"/>
      <c r="CF196" s="153"/>
      <c r="CG196" s="169">
        <f t="shared" si="77"/>
        <v>0</v>
      </c>
      <c r="CH196" s="153"/>
      <c r="CI196" s="153"/>
      <c r="CJ196" s="153"/>
      <c r="CK196" s="169">
        <f t="shared" si="78"/>
        <v>0</v>
      </c>
      <c r="CL196" s="170">
        <f t="shared" si="62"/>
        <v>0</v>
      </c>
      <c r="CM196" s="155"/>
      <c r="CN196" s="170">
        <f t="shared" si="63"/>
        <v>0</v>
      </c>
      <c r="CO196" s="155"/>
      <c r="CP196" s="160">
        <f t="shared" si="64"/>
        <v>3332</v>
      </c>
      <c r="CQ196" s="153">
        <f t="shared" si="65"/>
        <v>3332</v>
      </c>
      <c r="CR196" s="153">
        <f t="shared" si="79"/>
        <v>0</v>
      </c>
      <c r="CS196" s="169"/>
      <c r="CT196" s="170">
        <f t="shared" si="80"/>
        <v>0</v>
      </c>
      <c r="CU196" s="155"/>
      <c r="CV196" s="171"/>
      <c r="CW196" s="172"/>
      <c r="CX196" s="172"/>
      <c r="CY196" s="172"/>
      <c r="CZ196" s="169"/>
      <c r="DA196" s="173"/>
      <c r="DB196" s="174"/>
      <c r="DC196" s="174">
        <f t="shared" si="66"/>
        <v>-187</v>
      </c>
      <c r="DD196" s="173"/>
      <c r="DE196" s="173"/>
      <c r="DF196" s="173"/>
      <c r="DG196" s="173"/>
      <c r="DH196" s="175"/>
      <c r="DI196" s="173"/>
      <c r="DJ196" s="173"/>
      <c r="DK196" s="173"/>
      <c r="DL196" s="173"/>
      <c r="DM196" s="173"/>
    </row>
    <row r="197" spans="1:117" s="39" customFormat="1" ht="12" x14ac:dyDescent="0.2">
      <c r="A197" s="149">
        <v>188</v>
      </c>
      <c r="B197" s="150">
        <v>188</v>
      </c>
      <c r="C197" s="151" t="s">
        <v>282</v>
      </c>
      <c r="D197" s="152">
        <f t="shared" si="67"/>
        <v>0</v>
      </c>
      <c r="E197" s="153">
        <f t="shared" si="68"/>
        <v>0</v>
      </c>
      <c r="F197" s="153">
        <f t="shared" si="68"/>
        <v>0</v>
      </c>
      <c r="G197" s="153">
        <f t="shared" si="68"/>
        <v>0</v>
      </c>
      <c r="H197" s="154">
        <f t="shared" si="69"/>
        <v>0</v>
      </c>
      <c r="I197" s="155"/>
      <c r="J197" s="156">
        <f t="shared" si="70"/>
        <v>0</v>
      </c>
      <c r="K197" s="157">
        <f t="shared" si="71"/>
        <v>0</v>
      </c>
      <c r="L197" s="158">
        <f t="shared" si="54"/>
        <v>0</v>
      </c>
      <c r="M197" s="155"/>
      <c r="N197" s="159">
        <f t="shared" si="55"/>
        <v>0</v>
      </c>
      <c r="O197" s="155"/>
      <c r="P197" s="160">
        <f t="shared" si="56"/>
        <v>0</v>
      </c>
      <c r="Q197" s="153">
        <f t="shared" si="57"/>
        <v>0</v>
      </c>
      <c r="R197" s="153">
        <f t="shared" si="58"/>
        <v>0</v>
      </c>
      <c r="S197" s="153">
        <f t="shared" si="59"/>
        <v>0</v>
      </c>
      <c r="T197" s="154">
        <f t="shared" si="60"/>
        <v>0</v>
      </c>
      <c r="U197" s="155"/>
      <c r="V197" s="159">
        <f t="shared" si="61"/>
        <v>0</v>
      </c>
      <c r="Y197" s="161">
        <v>188</v>
      </c>
      <c r="Z197" s="162"/>
      <c r="AA197" s="162"/>
      <c r="AB197" s="162"/>
      <c r="AC197" s="162"/>
      <c r="AD197" s="162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4"/>
      <c r="AR197" s="161">
        <v>188</v>
      </c>
      <c r="AS197" s="162">
        <v>0</v>
      </c>
      <c r="AT197" s="163">
        <v>0</v>
      </c>
      <c r="AU197" s="163">
        <v>0</v>
      </c>
      <c r="AV197" s="163">
        <v>0</v>
      </c>
      <c r="AW197" s="164">
        <v>0</v>
      </c>
      <c r="BA197" s="161">
        <v>188</v>
      </c>
      <c r="BB197" s="150">
        <v>188</v>
      </c>
      <c r="BC197" s="151" t="s">
        <v>282</v>
      </c>
      <c r="BD197" s="165">
        <f t="shared" si="72"/>
        <v>0</v>
      </c>
      <c r="BE197" s="166">
        <v>0</v>
      </c>
      <c r="BF197" s="155">
        <f t="shared" si="73"/>
        <v>0</v>
      </c>
      <c r="BG197" s="155">
        <v>0</v>
      </c>
      <c r="BH197" s="155">
        <v>0</v>
      </c>
      <c r="BI197" s="155"/>
      <c r="BJ197" s="155"/>
      <c r="BK197" s="155"/>
      <c r="BL197" s="155">
        <f t="shared" si="74"/>
        <v>0</v>
      </c>
      <c r="BM197" s="166">
        <f t="shared" si="75"/>
        <v>0</v>
      </c>
      <c r="BN197" s="168">
        <f t="shared" si="76"/>
        <v>0</v>
      </c>
      <c r="BZ197" s="155"/>
      <c r="CA197" s="161">
        <v>188</v>
      </c>
      <c r="CB197" s="151" t="s">
        <v>282</v>
      </c>
      <c r="CC197" s="153"/>
      <c r="CD197" s="153"/>
      <c r="CE197" s="153"/>
      <c r="CF197" s="153"/>
      <c r="CG197" s="169">
        <f t="shared" si="77"/>
        <v>0</v>
      </c>
      <c r="CH197" s="153"/>
      <c r="CI197" s="153"/>
      <c r="CJ197" s="153"/>
      <c r="CK197" s="169">
        <f t="shared" si="78"/>
        <v>0</v>
      </c>
      <c r="CL197" s="170">
        <f t="shared" si="62"/>
        <v>0</v>
      </c>
      <c r="CM197" s="155"/>
      <c r="CN197" s="170">
        <f t="shared" si="63"/>
        <v>0</v>
      </c>
      <c r="CO197" s="155"/>
      <c r="CP197" s="160">
        <f t="shared" si="64"/>
        <v>0</v>
      </c>
      <c r="CQ197" s="153">
        <f t="shared" si="65"/>
        <v>0</v>
      </c>
      <c r="CR197" s="153">
        <f t="shared" si="79"/>
        <v>0</v>
      </c>
      <c r="CS197" s="169"/>
      <c r="CT197" s="170">
        <f t="shared" si="80"/>
        <v>0</v>
      </c>
      <c r="CU197" s="155"/>
      <c r="CV197" s="171"/>
      <c r="CW197" s="172"/>
      <c r="CX197" s="172"/>
      <c r="CY197" s="172"/>
      <c r="CZ197" s="169"/>
      <c r="DA197" s="173"/>
      <c r="DB197" s="174"/>
      <c r="DC197" s="174">
        <f t="shared" si="66"/>
        <v>-188</v>
      </c>
      <c r="DD197" s="173"/>
      <c r="DE197" s="173"/>
      <c r="DF197" s="173"/>
      <c r="DG197" s="173"/>
      <c r="DH197" s="175"/>
      <c r="DI197" s="173"/>
      <c r="DJ197" s="173"/>
      <c r="DK197" s="173"/>
      <c r="DL197" s="173"/>
      <c r="DM197" s="173"/>
    </row>
    <row r="198" spans="1:117" s="39" customFormat="1" ht="12" x14ac:dyDescent="0.2">
      <c r="A198" s="149">
        <v>189</v>
      </c>
      <c r="B198" s="150">
        <v>189</v>
      </c>
      <c r="C198" s="151" t="s">
        <v>283</v>
      </c>
      <c r="D198" s="152">
        <f t="shared" si="67"/>
        <v>5.3946323950788528</v>
      </c>
      <c r="E198" s="153">
        <f t="shared" si="68"/>
        <v>96389</v>
      </c>
      <c r="F198" s="153">
        <f t="shared" si="68"/>
        <v>0</v>
      </c>
      <c r="G198" s="153">
        <f t="shared" si="68"/>
        <v>5068</v>
      </c>
      <c r="H198" s="154">
        <f t="shared" si="69"/>
        <v>101457</v>
      </c>
      <c r="I198" s="155"/>
      <c r="J198" s="156">
        <f t="shared" si="70"/>
        <v>5068</v>
      </c>
      <c r="K198" s="157">
        <f t="shared" si="71"/>
        <v>26156</v>
      </c>
      <c r="L198" s="158">
        <f t="shared" si="54"/>
        <v>31224</v>
      </c>
      <c r="M198" s="155"/>
      <c r="N198" s="159">
        <f t="shared" si="55"/>
        <v>70233</v>
      </c>
      <c r="O198" s="155"/>
      <c r="P198" s="160">
        <f t="shared" si="56"/>
        <v>5068</v>
      </c>
      <c r="Q198" s="153">
        <f t="shared" si="57"/>
        <v>0</v>
      </c>
      <c r="R198" s="153">
        <f t="shared" si="58"/>
        <v>0</v>
      </c>
      <c r="S198" s="153">
        <f t="shared" si="59"/>
        <v>26156</v>
      </c>
      <c r="T198" s="154">
        <f t="shared" si="60"/>
        <v>31224</v>
      </c>
      <c r="U198" s="155"/>
      <c r="V198" s="159">
        <f t="shared" si="61"/>
        <v>52746</v>
      </c>
      <c r="Y198" s="161">
        <v>189</v>
      </c>
      <c r="Z198" s="162">
        <v>5.3946323950788528</v>
      </c>
      <c r="AA198" s="162">
        <v>0</v>
      </c>
      <c r="AB198" s="162"/>
      <c r="AC198" s="162"/>
      <c r="AD198" s="162">
        <v>0</v>
      </c>
      <c r="AE198" s="163">
        <v>96389</v>
      </c>
      <c r="AF198" s="163">
        <v>0</v>
      </c>
      <c r="AG198" s="163">
        <v>0</v>
      </c>
      <c r="AH198" s="163">
        <v>96389</v>
      </c>
      <c r="AI198" s="163">
        <v>0</v>
      </c>
      <c r="AJ198" s="163">
        <v>5068</v>
      </c>
      <c r="AK198" s="163">
        <v>101457</v>
      </c>
      <c r="AL198" s="163">
        <v>0</v>
      </c>
      <c r="AM198" s="163">
        <v>0</v>
      </c>
      <c r="AN198" s="163">
        <v>0</v>
      </c>
      <c r="AO198" s="163">
        <v>0</v>
      </c>
      <c r="AP198" s="164">
        <v>101457</v>
      </c>
      <c r="AR198" s="161">
        <v>189</v>
      </c>
      <c r="AS198" s="162">
        <v>0</v>
      </c>
      <c r="AT198" s="163">
        <v>0</v>
      </c>
      <c r="AU198" s="163">
        <v>0</v>
      </c>
      <c r="AV198" s="163">
        <v>0</v>
      </c>
      <c r="AW198" s="164">
        <v>0</v>
      </c>
      <c r="BA198" s="161">
        <v>189</v>
      </c>
      <c r="BB198" s="150">
        <v>189</v>
      </c>
      <c r="BC198" s="151" t="s">
        <v>283</v>
      </c>
      <c r="BD198" s="165">
        <f t="shared" si="72"/>
        <v>96389</v>
      </c>
      <c r="BE198" s="166">
        <v>70233</v>
      </c>
      <c r="BF198" s="155">
        <f t="shared" si="73"/>
        <v>26156</v>
      </c>
      <c r="BG198" s="155">
        <v>0</v>
      </c>
      <c r="BH198" s="155">
        <v>21522</v>
      </c>
      <c r="BI198" s="155"/>
      <c r="BJ198" s="155"/>
      <c r="BK198" s="155"/>
      <c r="BL198" s="155">
        <f t="shared" si="74"/>
        <v>0</v>
      </c>
      <c r="BM198" s="166">
        <f t="shared" si="75"/>
        <v>47678</v>
      </c>
      <c r="BN198" s="168">
        <f t="shared" si="76"/>
        <v>26156</v>
      </c>
      <c r="BZ198" s="155"/>
      <c r="CA198" s="161">
        <v>189</v>
      </c>
      <c r="CB198" s="151" t="s">
        <v>283</v>
      </c>
      <c r="CC198" s="153"/>
      <c r="CD198" s="153"/>
      <c r="CE198" s="153"/>
      <c r="CF198" s="153"/>
      <c r="CG198" s="169">
        <f t="shared" si="77"/>
        <v>0</v>
      </c>
      <c r="CH198" s="153"/>
      <c r="CI198" s="153"/>
      <c r="CJ198" s="153"/>
      <c r="CK198" s="169">
        <f t="shared" si="78"/>
        <v>0</v>
      </c>
      <c r="CL198" s="170">
        <f t="shared" si="62"/>
        <v>0</v>
      </c>
      <c r="CM198" s="155"/>
      <c r="CN198" s="170">
        <f t="shared" si="63"/>
        <v>0</v>
      </c>
      <c r="CO198" s="155"/>
      <c r="CP198" s="160">
        <f t="shared" si="64"/>
        <v>26156</v>
      </c>
      <c r="CQ198" s="153">
        <f t="shared" si="65"/>
        <v>26156</v>
      </c>
      <c r="CR198" s="153">
        <f t="shared" si="79"/>
        <v>0</v>
      </c>
      <c r="CS198" s="169"/>
      <c r="CT198" s="170">
        <f t="shared" si="80"/>
        <v>0</v>
      </c>
      <c r="CU198" s="155"/>
      <c r="CV198" s="171"/>
      <c r="CW198" s="172"/>
      <c r="CX198" s="172"/>
      <c r="CY198" s="172"/>
      <c r="CZ198" s="169"/>
      <c r="DA198" s="173"/>
      <c r="DB198" s="174"/>
      <c r="DC198" s="174">
        <f t="shared" si="66"/>
        <v>-189</v>
      </c>
      <c r="DD198" s="173"/>
      <c r="DE198" s="173"/>
      <c r="DF198" s="173"/>
      <c r="DG198" s="173"/>
      <c r="DH198" s="175"/>
      <c r="DI198" s="173"/>
      <c r="DJ198" s="173"/>
      <c r="DK198" s="173"/>
      <c r="DL198" s="173"/>
      <c r="DM198" s="173"/>
    </row>
    <row r="199" spans="1:117" s="39" customFormat="1" ht="12" x14ac:dyDescent="0.2">
      <c r="A199" s="149">
        <v>190</v>
      </c>
      <c r="B199" s="150">
        <v>190</v>
      </c>
      <c r="C199" s="151" t="s">
        <v>284</v>
      </c>
      <c r="D199" s="152">
        <f t="shared" si="67"/>
        <v>0</v>
      </c>
      <c r="E199" s="153">
        <f t="shared" si="68"/>
        <v>0</v>
      </c>
      <c r="F199" s="153">
        <f t="shared" si="68"/>
        <v>0</v>
      </c>
      <c r="G199" s="153">
        <f t="shared" si="68"/>
        <v>0</v>
      </c>
      <c r="H199" s="154">
        <f t="shared" si="69"/>
        <v>0</v>
      </c>
      <c r="I199" s="155"/>
      <c r="J199" s="156">
        <f t="shared" si="70"/>
        <v>0</v>
      </c>
      <c r="K199" s="157">
        <f t="shared" si="71"/>
        <v>0</v>
      </c>
      <c r="L199" s="158">
        <f t="shared" si="54"/>
        <v>0</v>
      </c>
      <c r="M199" s="155"/>
      <c r="N199" s="159">
        <f t="shared" si="55"/>
        <v>0</v>
      </c>
      <c r="O199" s="155"/>
      <c r="P199" s="160">
        <f t="shared" si="56"/>
        <v>0</v>
      </c>
      <c r="Q199" s="153">
        <f t="shared" si="57"/>
        <v>0</v>
      </c>
      <c r="R199" s="153">
        <f t="shared" si="58"/>
        <v>0</v>
      </c>
      <c r="S199" s="153">
        <f t="shared" si="59"/>
        <v>0</v>
      </c>
      <c r="T199" s="154">
        <f t="shared" si="60"/>
        <v>0</v>
      </c>
      <c r="U199" s="155"/>
      <c r="V199" s="159">
        <f t="shared" si="61"/>
        <v>0</v>
      </c>
      <c r="Y199" s="161">
        <v>190</v>
      </c>
      <c r="Z199" s="162"/>
      <c r="AA199" s="162"/>
      <c r="AB199" s="162"/>
      <c r="AC199" s="162"/>
      <c r="AD199" s="162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4"/>
      <c r="AR199" s="161">
        <v>190</v>
      </c>
      <c r="AS199" s="162">
        <v>0</v>
      </c>
      <c r="AT199" s="163">
        <v>0</v>
      </c>
      <c r="AU199" s="163">
        <v>0</v>
      </c>
      <c r="AV199" s="163">
        <v>0</v>
      </c>
      <c r="AW199" s="164">
        <v>0</v>
      </c>
      <c r="BA199" s="161">
        <v>190</v>
      </c>
      <c r="BB199" s="150">
        <v>190</v>
      </c>
      <c r="BC199" s="151" t="s">
        <v>284</v>
      </c>
      <c r="BD199" s="165">
        <f t="shared" si="72"/>
        <v>0</v>
      </c>
      <c r="BE199" s="166">
        <v>0</v>
      </c>
      <c r="BF199" s="155">
        <f t="shared" si="73"/>
        <v>0</v>
      </c>
      <c r="BG199" s="155">
        <v>0</v>
      </c>
      <c r="BH199" s="155">
        <v>0</v>
      </c>
      <c r="BI199" s="155"/>
      <c r="BJ199" s="155"/>
      <c r="BK199" s="155"/>
      <c r="BL199" s="155">
        <f t="shared" si="74"/>
        <v>0</v>
      </c>
      <c r="BM199" s="166">
        <f t="shared" si="75"/>
        <v>0</v>
      </c>
      <c r="BN199" s="168">
        <f t="shared" si="76"/>
        <v>0</v>
      </c>
      <c r="BZ199" s="155"/>
      <c r="CA199" s="161">
        <v>190</v>
      </c>
      <c r="CB199" s="151" t="s">
        <v>284</v>
      </c>
      <c r="CC199" s="153"/>
      <c r="CD199" s="153"/>
      <c r="CE199" s="153"/>
      <c r="CF199" s="153"/>
      <c r="CG199" s="169">
        <f t="shared" si="77"/>
        <v>0</v>
      </c>
      <c r="CH199" s="153"/>
      <c r="CI199" s="153"/>
      <c r="CJ199" s="153"/>
      <c r="CK199" s="169">
        <f t="shared" si="78"/>
        <v>0</v>
      </c>
      <c r="CL199" s="170">
        <f t="shared" si="62"/>
        <v>0</v>
      </c>
      <c r="CM199" s="155"/>
      <c r="CN199" s="170">
        <f t="shared" si="63"/>
        <v>0</v>
      </c>
      <c r="CO199" s="155"/>
      <c r="CP199" s="160">
        <f t="shared" si="64"/>
        <v>0</v>
      </c>
      <c r="CQ199" s="153">
        <f t="shared" si="65"/>
        <v>0</v>
      </c>
      <c r="CR199" s="153">
        <f t="shared" si="79"/>
        <v>0</v>
      </c>
      <c r="CS199" s="169"/>
      <c r="CT199" s="170">
        <f t="shared" si="80"/>
        <v>0</v>
      </c>
      <c r="CU199" s="155"/>
      <c r="CV199" s="171"/>
      <c r="CW199" s="172"/>
      <c r="CX199" s="172"/>
      <c r="CY199" s="172"/>
      <c r="CZ199" s="169"/>
      <c r="DA199" s="173"/>
      <c r="DB199" s="174"/>
      <c r="DC199" s="174">
        <f t="shared" si="66"/>
        <v>-190</v>
      </c>
      <c r="DD199" s="173"/>
      <c r="DE199" s="173"/>
      <c r="DF199" s="173"/>
      <c r="DG199" s="173"/>
      <c r="DH199" s="175"/>
      <c r="DI199" s="173"/>
      <c r="DJ199" s="173"/>
      <c r="DK199" s="173"/>
      <c r="DL199" s="173"/>
      <c r="DM199" s="173"/>
    </row>
    <row r="200" spans="1:117" s="39" customFormat="1" ht="12" x14ac:dyDescent="0.2">
      <c r="A200" s="149">
        <v>191</v>
      </c>
      <c r="B200" s="150">
        <v>191</v>
      </c>
      <c r="C200" s="151" t="s">
        <v>285</v>
      </c>
      <c r="D200" s="152">
        <f t="shared" si="67"/>
        <v>40.030303030303031</v>
      </c>
      <c r="E200" s="153">
        <f t="shared" si="68"/>
        <v>558503</v>
      </c>
      <c r="F200" s="153">
        <f t="shared" si="68"/>
        <v>0</v>
      </c>
      <c r="G200" s="153">
        <f t="shared" si="68"/>
        <v>37532</v>
      </c>
      <c r="H200" s="154">
        <f t="shared" si="69"/>
        <v>596035</v>
      </c>
      <c r="I200" s="155"/>
      <c r="J200" s="156">
        <f t="shared" si="70"/>
        <v>37532</v>
      </c>
      <c r="K200" s="157">
        <f t="shared" si="71"/>
        <v>84431.615963698336</v>
      </c>
      <c r="L200" s="158">
        <f t="shared" si="54"/>
        <v>121963.61596369834</v>
      </c>
      <c r="M200" s="155"/>
      <c r="N200" s="159">
        <f t="shared" si="55"/>
        <v>474071.38403630164</v>
      </c>
      <c r="O200" s="155"/>
      <c r="P200" s="160">
        <f t="shared" si="56"/>
        <v>37532</v>
      </c>
      <c r="Q200" s="153">
        <f t="shared" si="57"/>
        <v>0</v>
      </c>
      <c r="R200" s="153">
        <f t="shared" si="58"/>
        <v>0</v>
      </c>
      <c r="S200" s="153">
        <f t="shared" si="59"/>
        <v>84431.615963698336</v>
      </c>
      <c r="T200" s="154">
        <f t="shared" si="60"/>
        <v>121963.61596369834</v>
      </c>
      <c r="U200" s="155"/>
      <c r="V200" s="159">
        <f t="shared" si="61"/>
        <v>214279.39999999997</v>
      </c>
      <c r="Y200" s="161">
        <v>191</v>
      </c>
      <c r="Z200" s="162">
        <v>40.030303030303031</v>
      </c>
      <c r="AA200" s="162">
        <v>0</v>
      </c>
      <c r="AB200" s="162"/>
      <c r="AC200" s="162"/>
      <c r="AD200" s="162">
        <v>0</v>
      </c>
      <c r="AE200" s="163">
        <v>558503</v>
      </c>
      <c r="AF200" s="163">
        <v>0</v>
      </c>
      <c r="AG200" s="163">
        <v>0</v>
      </c>
      <c r="AH200" s="163">
        <v>558503</v>
      </c>
      <c r="AI200" s="163">
        <v>0</v>
      </c>
      <c r="AJ200" s="163">
        <v>37532</v>
      </c>
      <c r="AK200" s="163">
        <v>596035</v>
      </c>
      <c r="AL200" s="163">
        <v>0</v>
      </c>
      <c r="AM200" s="163">
        <v>0</v>
      </c>
      <c r="AN200" s="163">
        <v>0</v>
      </c>
      <c r="AO200" s="163">
        <v>0</v>
      </c>
      <c r="AP200" s="164">
        <v>596035</v>
      </c>
      <c r="AR200" s="161">
        <v>191</v>
      </c>
      <c r="AS200" s="162">
        <v>0</v>
      </c>
      <c r="AT200" s="163">
        <v>0</v>
      </c>
      <c r="AU200" s="163">
        <v>0</v>
      </c>
      <c r="AV200" s="163">
        <v>0</v>
      </c>
      <c r="AW200" s="164">
        <v>0</v>
      </c>
      <c r="BA200" s="161">
        <v>191</v>
      </c>
      <c r="BB200" s="150">
        <v>191</v>
      </c>
      <c r="BC200" s="151" t="s">
        <v>285</v>
      </c>
      <c r="BD200" s="165">
        <f t="shared" si="72"/>
        <v>558503</v>
      </c>
      <c r="BE200" s="166">
        <v>491697</v>
      </c>
      <c r="BF200" s="155">
        <f t="shared" si="73"/>
        <v>66806</v>
      </c>
      <c r="BG200" s="155">
        <v>75900.599999999991</v>
      </c>
      <c r="BH200" s="155">
        <v>34040.800000000003</v>
      </c>
      <c r="BI200" s="155"/>
      <c r="BJ200" s="155"/>
      <c r="BK200" s="155"/>
      <c r="BL200" s="155">
        <f t="shared" si="74"/>
        <v>0</v>
      </c>
      <c r="BM200" s="166">
        <f t="shared" si="75"/>
        <v>176747.39999999997</v>
      </c>
      <c r="BN200" s="168">
        <f t="shared" si="76"/>
        <v>84431.615963698336</v>
      </c>
      <c r="BZ200" s="155"/>
      <c r="CA200" s="161">
        <v>191</v>
      </c>
      <c r="CB200" s="151" t="s">
        <v>285</v>
      </c>
      <c r="CC200" s="153"/>
      <c r="CD200" s="153"/>
      <c r="CE200" s="153"/>
      <c r="CF200" s="153"/>
      <c r="CG200" s="169">
        <f t="shared" si="77"/>
        <v>0</v>
      </c>
      <c r="CH200" s="153"/>
      <c r="CI200" s="153"/>
      <c r="CJ200" s="153"/>
      <c r="CK200" s="169">
        <f t="shared" si="78"/>
        <v>0</v>
      </c>
      <c r="CL200" s="170">
        <f t="shared" si="62"/>
        <v>0</v>
      </c>
      <c r="CM200" s="155"/>
      <c r="CN200" s="170">
        <f t="shared" si="63"/>
        <v>0</v>
      </c>
      <c r="CO200" s="155"/>
      <c r="CP200" s="160">
        <f t="shared" si="64"/>
        <v>66806</v>
      </c>
      <c r="CQ200" s="153">
        <f t="shared" si="65"/>
        <v>66806</v>
      </c>
      <c r="CR200" s="153">
        <f t="shared" si="79"/>
        <v>0</v>
      </c>
      <c r="CS200" s="169"/>
      <c r="CT200" s="170">
        <f t="shared" si="80"/>
        <v>0</v>
      </c>
      <c r="CU200" s="155"/>
      <c r="CV200" s="171"/>
      <c r="CW200" s="172"/>
      <c r="CX200" s="172"/>
      <c r="CY200" s="172"/>
      <c r="CZ200" s="169"/>
      <c r="DA200" s="173"/>
      <c r="DB200" s="174"/>
      <c r="DC200" s="174">
        <f t="shared" si="66"/>
        <v>-191</v>
      </c>
      <c r="DD200" s="173"/>
      <c r="DE200" s="173"/>
      <c r="DF200" s="173"/>
      <c r="DG200" s="173"/>
      <c r="DH200" s="175"/>
      <c r="DI200" s="173"/>
      <c r="DJ200" s="173"/>
      <c r="DK200" s="173"/>
      <c r="DL200" s="173"/>
      <c r="DM200" s="173"/>
    </row>
    <row r="201" spans="1:117" s="39" customFormat="1" ht="12" x14ac:dyDescent="0.2">
      <c r="A201" s="149">
        <v>192</v>
      </c>
      <c r="B201" s="150">
        <v>192</v>
      </c>
      <c r="C201" s="151" t="s">
        <v>286</v>
      </c>
      <c r="D201" s="152">
        <f t="shared" si="67"/>
        <v>0</v>
      </c>
      <c r="E201" s="153">
        <f t="shared" si="68"/>
        <v>0</v>
      </c>
      <c r="F201" s="153">
        <f t="shared" si="68"/>
        <v>0</v>
      </c>
      <c r="G201" s="153">
        <f t="shared" si="68"/>
        <v>0</v>
      </c>
      <c r="H201" s="154">
        <f t="shared" si="69"/>
        <v>0</v>
      </c>
      <c r="I201" s="155"/>
      <c r="J201" s="156">
        <f t="shared" si="70"/>
        <v>0</v>
      </c>
      <c r="K201" s="157">
        <f t="shared" si="71"/>
        <v>0</v>
      </c>
      <c r="L201" s="158">
        <f t="shared" si="54"/>
        <v>0</v>
      </c>
      <c r="M201" s="155"/>
      <c r="N201" s="159">
        <f t="shared" si="55"/>
        <v>0</v>
      </c>
      <c r="O201" s="155"/>
      <c r="P201" s="160">
        <f t="shared" si="56"/>
        <v>0</v>
      </c>
      <c r="Q201" s="153">
        <f t="shared" si="57"/>
        <v>0</v>
      </c>
      <c r="R201" s="153">
        <f t="shared" si="58"/>
        <v>0</v>
      </c>
      <c r="S201" s="153">
        <f t="shared" si="59"/>
        <v>0</v>
      </c>
      <c r="T201" s="154">
        <f t="shared" si="60"/>
        <v>0</v>
      </c>
      <c r="U201" s="155"/>
      <c r="V201" s="159">
        <f t="shared" si="61"/>
        <v>0</v>
      </c>
      <c r="Y201" s="161">
        <v>192</v>
      </c>
      <c r="Z201" s="162"/>
      <c r="AA201" s="162"/>
      <c r="AB201" s="162"/>
      <c r="AC201" s="162"/>
      <c r="AD201" s="162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4"/>
      <c r="AR201" s="161">
        <v>192</v>
      </c>
      <c r="AS201" s="162">
        <v>0</v>
      </c>
      <c r="AT201" s="163">
        <v>0</v>
      </c>
      <c r="AU201" s="163">
        <v>0</v>
      </c>
      <c r="AV201" s="163">
        <v>0</v>
      </c>
      <c r="AW201" s="164">
        <v>0</v>
      </c>
      <c r="BA201" s="161">
        <v>192</v>
      </c>
      <c r="BB201" s="150">
        <v>192</v>
      </c>
      <c r="BC201" s="151" t="s">
        <v>286</v>
      </c>
      <c r="BD201" s="165">
        <f t="shared" si="72"/>
        <v>0</v>
      </c>
      <c r="BE201" s="166">
        <v>0</v>
      </c>
      <c r="BF201" s="155">
        <f t="shared" si="73"/>
        <v>0</v>
      </c>
      <c r="BG201" s="155">
        <v>0</v>
      </c>
      <c r="BH201" s="155">
        <v>0</v>
      </c>
      <c r="BI201" s="155"/>
      <c r="BJ201" s="155"/>
      <c r="BK201" s="155"/>
      <c r="BL201" s="155">
        <f t="shared" si="74"/>
        <v>0</v>
      </c>
      <c r="BM201" s="166">
        <f t="shared" si="75"/>
        <v>0</v>
      </c>
      <c r="BN201" s="168">
        <f t="shared" si="76"/>
        <v>0</v>
      </c>
      <c r="BZ201" s="155"/>
      <c r="CA201" s="161">
        <v>192</v>
      </c>
      <c r="CB201" s="151" t="s">
        <v>286</v>
      </c>
      <c r="CC201" s="153"/>
      <c r="CD201" s="153"/>
      <c r="CE201" s="153"/>
      <c r="CF201" s="153"/>
      <c r="CG201" s="169">
        <f t="shared" si="77"/>
        <v>0</v>
      </c>
      <c r="CH201" s="153"/>
      <c r="CI201" s="153"/>
      <c r="CJ201" s="153"/>
      <c r="CK201" s="169">
        <f t="shared" si="78"/>
        <v>0</v>
      </c>
      <c r="CL201" s="170">
        <f t="shared" si="62"/>
        <v>0</v>
      </c>
      <c r="CM201" s="155"/>
      <c r="CN201" s="170">
        <f t="shared" si="63"/>
        <v>0</v>
      </c>
      <c r="CO201" s="155"/>
      <c r="CP201" s="160">
        <f t="shared" si="64"/>
        <v>0</v>
      </c>
      <c r="CQ201" s="153">
        <f t="shared" si="65"/>
        <v>0</v>
      </c>
      <c r="CR201" s="153">
        <f t="shared" si="79"/>
        <v>0</v>
      </c>
      <c r="CS201" s="169"/>
      <c r="CT201" s="170">
        <f t="shared" si="80"/>
        <v>0</v>
      </c>
      <c r="CU201" s="155"/>
      <c r="CV201" s="171"/>
      <c r="CW201" s="172"/>
      <c r="CX201" s="172"/>
      <c r="CY201" s="172"/>
      <c r="CZ201" s="169"/>
      <c r="DA201" s="173"/>
      <c r="DB201" s="174"/>
      <c r="DC201" s="174">
        <f t="shared" si="66"/>
        <v>-192</v>
      </c>
      <c r="DD201" s="173"/>
      <c r="DE201" s="173"/>
      <c r="DF201" s="173"/>
      <c r="DG201" s="173"/>
      <c r="DH201" s="175"/>
      <c r="DI201" s="173"/>
      <c r="DJ201" s="173"/>
      <c r="DK201" s="173"/>
      <c r="DL201" s="173"/>
      <c r="DM201" s="173"/>
    </row>
    <row r="202" spans="1:117" s="39" customFormat="1" ht="12" x14ac:dyDescent="0.2">
      <c r="A202" s="149">
        <v>193</v>
      </c>
      <c r="B202" s="150">
        <v>193</v>
      </c>
      <c r="C202" s="151" t="s">
        <v>287</v>
      </c>
      <c r="D202" s="152">
        <f t="shared" si="67"/>
        <v>0</v>
      </c>
      <c r="E202" s="153">
        <f t="shared" si="68"/>
        <v>0</v>
      </c>
      <c r="F202" s="153">
        <f t="shared" si="68"/>
        <v>0</v>
      </c>
      <c r="G202" s="153">
        <f t="shared" si="68"/>
        <v>0</v>
      </c>
      <c r="H202" s="154">
        <f t="shared" si="69"/>
        <v>0</v>
      </c>
      <c r="I202" s="155"/>
      <c r="J202" s="156">
        <f t="shared" si="70"/>
        <v>0</v>
      </c>
      <c r="K202" s="157">
        <f t="shared" si="71"/>
        <v>0</v>
      </c>
      <c r="L202" s="158">
        <f t="shared" ref="L202:L265" si="81">SUM(J202:K202)</f>
        <v>0</v>
      </c>
      <c r="M202" s="155"/>
      <c r="N202" s="159">
        <f t="shared" ref="N202:N265" si="82">H202-L202</f>
        <v>0</v>
      </c>
      <c r="O202" s="155"/>
      <c r="P202" s="160">
        <f t="shared" ref="P202:P265" si="83">AJ202+AN202+CF202+CJ202</f>
        <v>0</v>
      </c>
      <c r="Q202" s="153">
        <f t="shared" ref="Q202:Q265" si="84">AO202+CK202</f>
        <v>0</v>
      </c>
      <c r="R202" s="153">
        <f t="shared" ref="R202:R265" si="85">AN202+CJ202</f>
        <v>0</v>
      </c>
      <c r="S202" s="153">
        <f t="shared" ref="S202:S265" si="86">K202</f>
        <v>0</v>
      </c>
      <c r="T202" s="154">
        <f t="shared" ref="T202:T265" si="87">SUM(P202:S202)-(R202*2)</f>
        <v>0</v>
      </c>
      <c r="U202" s="155"/>
      <c r="V202" s="159">
        <f t="shared" ref="V202:V265" si="88">AJ202+AO202+BM202+CF202+CK202</f>
        <v>0</v>
      </c>
      <c r="Y202" s="161">
        <v>193</v>
      </c>
      <c r="Z202" s="162"/>
      <c r="AA202" s="162"/>
      <c r="AB202" s="162"/>
      <c r="AC202" s="162"/>
      <c r="AD202" s="162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4"/>
      <c r="AR202" s="161">
        <v>193</v>
      </c>
      <c r="AS202" s="162">
        <v>0</v>
      </c>
      <c r="AT202" s="163">
        <v>0</v>
      </c>
      <c r="AU202" s="163">
        <v>0</v>
      </c>
      <c r="AV202" s="163">
        <v>0</v>
      </c>
      <c r="AW202" s="164">
        <v>0</v>
      </c>
      <c r="BA202" s="161">
        <v>193</v>
      </c>
      <c r="BB202" s="150">
        <v>193</v>
      </c>
      <c r="BC202" s="151" t="s">
        <v>287</v>
      </c>
      <c r="BD202" s="165">
        <f t="shared" si="72"/>
        <v>0</v>
      </c>
      <c r="BE202" s="166">
        <v>0</v>
      </c>
      <c r="BF202" s="155">
        <f t="shared" si="73"/>
        <v>0</v>
      </c>
      <c r="BG202" s="155">
        <v>0</v>
      </c>
      <c r="BH202" s="155">
        <v>0</v>
      </c>
      <c r="BI202" s="155"/>
      <c r="BJ202" s="155"/>
      <c r="BK202" s="155"/>
      <c r="BL202" s="155">
        <f t="shared" si="74"/>
        <v>0</v>
      </c>
      <c r="BM202" s="166">
        <f t="shared" si="75"/>
        <v>0</v>
      </c>
      <c r="BN202" s="168">
        <f t="shared" si="76"/>
        <v>0</v>
      </c>
      <c r="BZ202" s="155"/>
      <c r="CA202" s="161">
        <v>193</v>
      </c>
      <c r="CB202" s="151" t="s">
        <v>287</v>
      </c>
      <c r="CC202" s="153"/>
      <c r="CD202" s="153"/>
      <c r="CE202" s="153"/>
      <c r="CF202" s="153"/>
      <c r="CG202" s="169">
        <f t="shared" si="77"/>
        <v>0</v>
      </c>
      <c r="CH202" s="153"/>
      <c r="CI202" s="153"/>
      <c r="CJ202" s="153"/>
      <c r="CK202" s="169">
        <f t="shared" si="78"/>
        <v>0</v>
      </c>
      <c r="CL202" s="170">
        <f t="shared" ref="CL202:CL265" si="89">CK202+CG202</f>
        <v>0</v>
      </c>
      <c r="CM202" s="155"/>
      <c r="CN202" s="170">
        <f t="shared" ref="CN202:CN265" si="90">CJ202+CF202</f>
        <v>0</v>
      </c>
      <c r="CO202" s="155"/>
      <c r="CP202" s="160">
        <f t="shared" ref="CP202:CP265" si="91">BF202</f>
        <v>0</v>
      </c>
      <c r="CQ202" s="153">
        <f t="shared" ref="CQ202:CQ265" si="92">IF(BE202&lt;0,AH202,IF((AH202-BE202)&gt;0,AH202-BE202,0))</f>
        <v>0</v>
      </c>
      <c r="CR202" s="153">
        <f t="shared" si="79"/>
        <v>0</v>
      </c>
      <c r="CS202" s="169"/>
      <c r="CT202" s="170">
        <f t="shared" si="80"/>
        <v>0</v>
      </c>
      <c r="CU202" s="155"/>
      <c r="CV202" s="171"/>
      <c r="CW202" s="172"/>
      <c r="CX202" s="172"/>
      <c r="CY202" s="172"/>
      <c r="CZ202" s="169"/>
      <c r="DA202" s="173"/>
      <c r="DB202" s="174"/>
      <c r="DC202" s="174">
        <f t="shared" ref="DC202:DC265" si="93">DE202-A202</f>
        <v>-193</v>
      </c>
      <c r="DD202" s="173"/>
      <c r="DE202" s="173"/>
      <c r="DF202" s="173"/>
      <c r="DG202" s="173"/>
      <c r="DH202" s="175"/>
      <c r="DI202" s="173"/>
      <c r="DJ202" s="173"/>
      <c r="DK202" s="173"/>
      <c r="DL202" s="173"/>
      <c r="DM202" s="173"/>
    </row>
    <row r="203" spans="1:117" s="39" customFormat="1" ht="12" x14ac:dyDescent="0.2">
      <c r="A203" s="149">
        <v>194</v>
      </c>
      <c r="B203" s="150">
        <v>194</v>
      </c>
      <c r="C203" s="151" t="s">
        <v>288</v>
      </c>
      <c r="D203" s="152">
        <f t="shared" ref="D203:D266" si="94">Z203</f>
        <v>0</v>
      </c>
      <c r="E203" s="153">
        <f t="shared" ref="E203:G266" si="95">AH203+CD203</f>
        <v>0</v>
      </c>
      <c r="F203" s="153">
        <f t="shared" si="95"/>
        <v>0</v>
      </c>
      <c r="G203" s="153">
        <f t="shared" si="95"/>
        <v>0</v>
      </c>
      <c r="H203" s="154">
        <f t="shared" ref="H203:H266" si="96">SUM(E203:G203)</f>
        <v>0</v>
      </c>
      <c r="I203" s="155"/>
      <c r="J203" s="156">
        <f t="shared" ref="J203:J266" si="97">G203</f>
        <v>0</v>
      </c>
      <c r="K203" s="157">
        <f t="shared" ref="K203:K266" si="98">IF(BN203="",BM203,BN203)</f>
        <v>0</v>
      </c>
      <c r="L203" s="158">
        <f t="shared" si="81"/>
        <v>0</v>
      </c>
      <c r="M203" s="155"/>
      <c r="N203" s="159">
        <f t="shared" si="82"/>
        <v>0</v>
      </c>
      <c r="O203" s="155"/>
      <c r="P203" s="160">
        <f t="shared" si="83"/>
        <v>0</v>
      </c>
      <c r="Q203" s="153">
        <f t="shared" si="84"/>
        <v>0</v>
      </c>
      <c r="R203" s="153">
        <f t="shared" si="85"/>
        <v>0</v>
      </c>
      <c r="S203" s="153">
        <f t="shared" si="86"/>
        <v>0</v>
      </c>
      <c r="T203" s="154">
        <f t="shared" si="87"/>
        <v>0</v>
      </c>
      <c r="U203" s="155"/>
      <c r="V203" s="159">
        <f t="shared" si="88"/>
        <v>0</v>
      </c>
      <c r="Y203" s="161">
        <v>194</v>
      </c>
      <c r="Z203" s="162"/>
      <c r="AA203" s="162"/>
      <c r="AB203" s="162"/>
      <c r="AC203" s="162"/>
      <c r="AD203" s="162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4"/>
      <c r="AR203" s="161">
        <v>194</v>
      </c>
      <c r="AS203" s="162">
        <v>0</v>
      </c>
      <c r="AT203" s="163">
        <v>0</v>
      </c>
      <c r="AU203" s="163">
        <v>0</v>
      </c>
      <c r="AV203" s="163">
        <v>0</v>
      </c>
      <c r="AW203" s="164">
        <v>0</v>
      </c>
      <c r="BA203" s="161">
        <v>194</v>
      </c>
      <c r="BB203" s="150">
        <v>194</v>
      </c>
      <c r="BC203" s="151" t="s">
        <v>288</v>
      </c>
      <c r="BD203" s="165">
        <f t="shared" ref="BD203:BD266" si="99">AH203+CD203</f>
        <v>0</v>
      </c>
      <c r="BE203" s="166">
        <v>0</v>
      </c>
      <c r="BF203" s="155">
        <f t="shared" ref="BF203:BF266" si="100">IF(BE203&lt;0,BD203,IF(BD203-BE203&gt;0,BD203-BE203,0))</f>
        <v>0</v>
      </c>
      <c r="BG203" s="155">
        <v>0</v>
      </c>
      <c r="BH203" s="155">
        <v>0</v>
      </c>
      <c r="BI203" s="155"/>
      <c r="BJ203" s="155"/>
      <c r="BK203" s="155"/>
      <c r="BL203" s="155">
        <f t="shared" ref="BL203:BL266" si="101">CT203</f>
        <v>0</v>
      </c>
      <c r="BM203" s="166">
        <f t="shared" ref="BM203:BM266" si="102">SUM(BF203:BK203)+BL203</f>
        <v>0</v>
      </c>
      <c r="BN203" s="168">
        <f t="shared" ref="BN203:BN266" si="103">(BF203+BL203)*BF$5+BG203*BG$5+BH203*BH$5</f>
        <v>0</v>
      </c>
      <c r="BZ203" s="155"/>
      <c r="CA203" s="161">
        <v>194</v>
      </c>
      <c r="CB203" s="151" t="s">
        <v>288</v>
      </c>
      <c r="CC203" s="153"/>
      <c r="CD203" s="153"/>
      <c r="CE203" s="153"/>
      <c r="CF203" s="153"/>
      <c r="CG203" s="169">
        <f t="shared" ref="CG203:CG266" si="104">SUM(CD203:CF203)</f>
        <v>0</v>
      </c>
      <c r="CH203" s="153"/>
      <c r="CI203" s="153"/>
      <c r="CJ203" s="153"/>
      <c r="CK203" s="169">
        <f t="shared" ref="CK203:CK266" si="105">SUM(CH203:CJ203)</f>
        <v>0</v>
      </c>
      <c r="CL203" s="170">
        <f t="shared" si="89"/>
        <v>0</v>
      </c>
      <c r="CM203" s="155"/>
      <c r="CN203" s="170">
        <f t="shared" si="90"/>
        <v>0</v>
      </c>
      <c r="CO203" s="155"/>
      <c r="CP203" s="160">
        <f t="shared" si="91"/>
        <v>0</v>
      </c>
      <c r="CQ203" s="153">
        <f t="shared" si="92"/>
        <v>0</v>
      </c>
      <c r="CR203" s="153">
        <f t="shared" ref="CR203:CR266" si="106">CP203-CQ203</f>
        <v>0</v>
      </c>
      <c r="CS203" s="169"/>
      <c r="CT203" s="170">
        <f t="shared" ref="CT203:CT266" si="107">IF(AND(CR203&lt;0,CS203&lt;0),      IF(CR203&lt;CS203,    0,   CS203-CR203),    IF(AND(CR203&gt;0,CS203&gt;0),     IF(OR(CS203&gt;CR203,CS203=CR203    ),      CS203-CR203,    0), CS203))</f>
        <v>0</v>
      </c>
      <c r="CU203" s="155"/>
      <c r="CV203" s="171"/>
      <c r="CW203" s="172"/>
      <c r="CX203" s="172"/>
      <c r="CY203" s="172"/>
      <c r="CZ203" s="169"/>
      <c r="DA203" s="173"/>
      <c r="DB203" s="174"/>
      <c r="DC203" s="174">
        <f t="shared" si="93"/>
        <v>-194</v>
      </c>
      <c r="DD203" s="173"/>
      <c r="DE203" s="173"/>
      <c r="DF203" s="173"/>
      <c r="DG203" s="173"/>
      <c r="DH203" s="175"/>
      <c r="DI203" s="173"/>
      <c r="DJ203" s="173"/>
      <c r="DK203" s="173"/>
      <c r="DL203" s="173"/>
      <c r="DM203" s="173"/>
    </row>
    <row r="204" spans="1:117" s="39" customFormat="1" ht="12" x14ac:dyDescent="0.2">
      <c r="A204" s="149">
        <v>195</v>
      </c>
      <c r="B204" s="150">
        <v>195</v>
      </c>
      <c r="C204" s="151" t="s">
        <v>289</v>
      </c>
      <c r="D204" s="152">
        <f t="shared" si="94"/>
        <v>0</v>
      </c>
      <c r="E204" s="153">
        <f t="shared" si="95"/>
        <v>0</v>
      </c>
      <c r="F204" s="153">
        <f t="shared" si="95"/>
        <v>0</v>
      </c>
      <c r="G204" s="153">
        <f t="shared" si="95"/>
        <v>0</v>
      </c>
      <c r="H204" s="154">
        <f t="shared" si="96"/>
        <v>0</v>
      </c>
      <c r="I204" s="155"/>
      <c r="J204" s="156">
        <f t="shared" si="97"/>
        <v>0</v>
      </c>
      <c r="K204" s="157">
        <f t="shared" si="98"/>
        <v>0</v>
      </c>
      <c r="L204" s="158">
        <f t="shared" si="81"/>
        <v>0</v>
      </c>
      <c r="M204" s="155"/>
      <c r="N204" s="159">
        <f t="shared" si="82"/>
        <v>0</v>
      </c>
      <c r="O204" s="155"/>
      <c r="P204" s="160">
        <f t="shared" si="83"/>
        <v>0</v>
      </c>
      <c r="Q204" s="153">
        <f t="shared" si="84"/>
        <v>0</v>
      </c>
      <c r="R204" s="153">
        <f t="shared" si="85"/>
        <v>0</v>
      </c>
      <c r="S204" s="153">
        <f t="shared" si="86"/>
        <v>0</v>
      </c>
      <c r="T204" s="154">
        <f t="shared" si="87"/>
        <v>0</v>
      </c>
      <c r="U204" s="155"/>
      <c r="V204" s="159">
        <f t="shared" si="88"/>
        <v>0</v>
      </c>
      <c r="Y204" s="161">
        <v>195</v>
      </c>
      <c r="Z204" s="162"/>
      <c r="AA204" s="162"/>
      <c r="AB204" s="162"/>
      <c r="AC204" s="162"/>
      <c r="AD204" s="162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4"/>
      <c r="AR204" s="161">
        <v>195</v>
      </c>
      <c r="AS204" s="162">
        <v>0</v>
      </c>
      <c r="AT204" s="163">
        <v>0</v>
      </c>
      <c r="AU204" s="163">
        <v>0</v>
      </c>
      <c r="AV204" s="163">
        <v>0</v>
      </c>
      <c r="AW204" s="164">
        <v>0</v>
      </c>
      <c r="BA204" s="161">
        <v>195</v>
      </c>
      <c r="BB204" s="150">
        <v>195</v>
      </c>
      <c r="BC204" s="151" t="s">
        <v>289</v>
      </c>
      <c r="BD204" s="165">
        <f t="shared" si="99"/>
        <v>0</v>
      </c>
      <c r="BE204" s="166">
        <v>0</v>
      </c>
      <c r="BF204" s="155">
        <f t="shared" si="100"/>
        <v>0</v>
      </c>
      <c r="BG204" s="155">
        <v>0</v>
      </c>
      <c r="BH204" s="155">
        <v>0</v>
      </c>
      <c r="BI204" s="155"/>
      <c r="BJ204" s="155"/>
      <c r="BK204" s="155"/>
      <c r="BL204" s="155">
        <f t="shared" si="101"/>
        <v>0</v>
      </c>
      <c r="BM204" s="166">
        <f t="shared" si="102"/>
        <v>0</v>
      </c>
      <c r="BN204" s="168">
        <f t="shared" si="103"/>
        <v>0</v>
      </c>
      <c r="BZ204" s="155"/>
      <c r="CA204" s="161">
        <v>195</v>
      </c>
      <c r="CB204" s="151" t="s">
        <v>289</v>
      </c>
      <c r="CC204" s="153"/>
      <c r="CD204" s="153"/>
      <c r="CE204" s="153"/>
      <c r="CF204" s="153"/>
      <c r="CG204" s="169">
        <f t="shared" si="104"/>
        <v>0</v>
      </c>
      <c r="CH204" s="153"/>
      <c r="CI204" s="153"/>
      <c r="CJ204" s="153"/>
      <c r="CK204" s="169">
        <f t="shared" si="105"/>
        <v>0</v>
      </c>
      <c r="CL204" s="170">
        <f t="shared" si="89"/>
        <v>0</v>
      </c>
      <c r="CM204" s="155"/>
      <c r="CN204" s="170">
        <f t="shared" si="90"/>
        <v>0</v>
      </c>
      <c r="CO204" s="155"/>
      <c r="CP204" s="160">
        <f t="shared" si="91"/>
        <v>0</v>
      </c>
      <c r="CQ204" s="153">
        <f t="shared" si="92"/>
        <v>0</v>
      </c>
      <c r="CR204" s="153">
        <f t="shared" si="106"/>
        <v>0</v>
      </c>
      <c r="CS204" s="169"/>
      <c r="CT204" s="170">
        <f t="shared" si="107"/>
        <v>0</v>
      </c>
      <c r="CU204" s="155"/>
      <c r="CV204" s="171"/>
      <c r="CW204" s="172"/>
      <c r="CX204" s="172"/>
      <c r="CY204" s="172"/>
      <c r="CZ204" s="169"/>
      <c r="DA204" s="173"/>
      <c r="DB204" s="174"/>
      <c r="DC204" s="174">
        <f t="shared" si="93"/>
        <v>-195</v>
      </c>
      <c r="DD204" s="173"/>
      <c r="DE204" s="173"/>
      <c r="DF204" s="173"/>
      <c r="DG204" s="173"/>
      <c r="DH204" s="175"/>
      <c r="DI204" s="173"/>
      <c r="DJ204" s="173"/>
      <c r="DK204" s="173"/>
      <c r="DL204" s="173"/>
      <c r="DM204" s="173"/>
    </row>
    <row r="205" spans="1:117" s="39" customFormat="1" ht="12" x14ac:dyDescent="0.2">
      <c r="A205" s="149">
        <v>196</v>
      </c>
      <c r="B205" s="150">
        <v>196</v>
      </c>
      <c r="C205" s="151" t="s">
        <v>290</v>
      </c>
      <c r="D205" s="152">
        <f t="shared" si="94"/>
        <v>7.3414634146341466</v>
      </c>
      <c r="E205" s="153">
        <f t="shared" si="95"/>
        <v>118640</v>
      </c>
      <c r="F205" s="153">
        <f t="shared" si="95"/>
        <v>0</v>
      </c>
      <c r="G205" s="153">
        <f t="shared" si="95"/>
        <v>6885</v>
      </c>
      <c r="H205" s="154">
        <f t="shared" si="96"/>
        <v>125525</v>
      </c>
      <c r="I205" s="155"/>
      <c r="J205" s="156">
        <f t="shared" si="97"/>
        <v>6885</v>
      </c>
      <c r="K205" s="157">
        <f t="shared" si="98"/>
        <v>26759.591616411883</v>
      </c>
      <c r="L205" s="158">
        <f t="shared" si="81"/>
        <v>33644.591616411883</v>
      </c>
      <c r="M205" s="155"/>
      <c r="N205" s="159">
        <f t="shared" si="82"/>
        <v>91880.408383588117</v>
      </c>
      <c r="O205" s="155"/>
      <c r="P205" s="160">
        <f t="shared" si="83"/>
        <v>6885</v>
      </c>
      <c r="Q205" s="153">
        <f t="shared" si="84"/>
        <v>0</v>
      </c>
      <c r="R205" s="153">
        <f t="shared" si="85"/>
        <v>0</v>
      </c>
      <c r="S205" s="153">
        <f t="shared" si="86"/>
        <v>26759.591616411883</v>
      </c>
      <c r="T205" s="154">
        <f t="shared" si="87"/>
        <v>33644.591616411883</v>
      </c>
      <c r="U205" s="155"/>
      <c r="V205" s="159">
        <f t="shared" si="88"/>
        <v>69479.8</v>
      </c>
      <c r="Y205" s="161">
        <v>196</v>
      </c>
      <c r="Z205" s="162">
        <v>7.3414634146341466</v>
      </c>
      <c r="AA205" s="162">
        <v>0</v>
      </c>
      <c r="AB205" s="162"/>
      <c r="AC205" s="162"/>
      <c r="AD205" s="162">
        <v>0</v>
      </c>
      <c r="AE205" s="163">
        <v>118640</v>
      </c>
      <c r="AF205" s="163">
        <v>0</v>
      </c>
      <c r="AG205" s="163">
        <v>0</v>
      </c>
      <c r="AH205" s="163">
        <v>118640</v>
      </c>
      <c r="AI205" s="163">
        <v>0</v>
      </c>
      <c r="AJ205" s="163">
        <v>6885</v>
      </c>
      <c r="AK205" s="163">
        <v>125525</v>
      </c>
      <c r="AL205" s="163">
        <v>0</v>
      </c>
      <c r="AM205" s="163">
        <v>0</v>
      </c>
      <c r="AN205" s="163">
        <v>0</v>
      </c>
      <c r="AO205" s="163">
        <v>0</v>
      </c>
      <c r="AP205" s="164">
        <v>125525</v>
      </c>
      <c r="AR205" s="161">
        <v>196</v>
      </c>
      <c r="AS205" s="162">
        <v>0</v>
      </c>
      <c r="AT205" s="163">
        <v>0</v>
      </c>
      <c r="AU205" s="163">
        <v>0</v>
      </c>
      <c r="AV205" s="163">
        <v>0</v>
      </c>
      <c r="AW205" s="164">
        <v>0</v>
      </c>
      <c r="BA205" s="161">
        <v>196</v>
      </c>
      <c r="BB205" s="150">
        <v>196</v>
      </c>
      <c r="BC205" s="151" t="s">
        <v>290</v>
      </c>
      <c r="BD205" s="165">
        <f t="shared" si="99"/>
        <v>118640</v>
      </c>
      <c r="BE205" s="166">
        <v>102613</v>
      </c>
      <c r="BF205" s="155">
        <f t="shared" si="100"/>
        <v>16027</v>
      </c>
      <c r="BG205" s="155">
        <v>46217.4</v>
      </c>
      <c r="BH205" s="155">
        <v>350.40000000000003</v>
      </c>
      <c r="BI205" s="155"/>
      <c r="BJ205" s="155"/>
      <c r="BK205" s="155"/>
      <c r="BL205" s="155">
        <f t="shared" si="101"/>
        <v>0</v>
      </c>
      <c r="BM205" s="166">
        <f t="shared" si="102"/>
        <v>62594.8</v>
      </c>
      <c r="BN205" s="168">
        <f t="shared" si="103"/>
        <v>26759.591616411883</v>
      </c>
      <c r="BZ205" s="155"/>
      <c r="CA205" s="161">
        <v>196</v>
      </c>
      <c r="CB205" s="151" t="s">
        <v>290</v>
      </c>
      <c r="CC205" s="153"/>
      <c r="CD205" s="153"/>
      <c r="CE205" s="153"/>
      <c r="CF205" s="153"/>
      <c r="CG205" s="169">
        <f t="shared" si="104"/>
        <v>0</v>
      </c>
      <c r="CH205" s="153"/>
      <c r="CI205" s="153"/>
      <c r="CJ205" s="153"/>
      <c r="CK205" s="169">
        <f t="shared" si="105"/>
        <v>0</v>
      </c>
      <c r="CL205" s="170">
        <f t="shared" si="89"/>
        <v>0</v>
      </c>
      <c r="CM205" s="155"/>
      <c r="CN205" s="170">
        <f t="shared" si="90"/>
        <v>0</v>
      </c>
      <c r="CO205" s="155"/>
      <c r="CP205" s="160">
        <f t="shared" si="91"/>
        <v>16027</v>
      </c>
      <c r="CQ205" s="153">
        <f t="shared" si="92"/>
        <v>16027</v>
      </c>
      <c r="CR205" s="153">
        <f t="shared" si="106"/>
        <v>0</v>
      </c>
      <c r="CS205" s="169"/>
      <c r="CT205" s="170">
        <f t="shared" si="107"/>
        <v>0</v>
      </c>
      <c r="CU205" s="155"/>
      <c r="CV205" s="171"/>
      <c r="CW205" s="172"/>
      <c r="CX205" s="172"/>
      <c r="CY205" s="172"/>
      <c r="CZ205" s="169"/>
      <c r="DA205" s="173"/>
      <c r="DB205" s="174"/>
      <c r="DC205" s="174">
        <f t="shared" si="93"/>
        <v>-196</v>
      </c>
      <c r="DD205" s="173"/>
      <c r="DE205" s="173"/>
      <c r="DF205" s="173"/>
      <c r="DG205" s="173"/>
      <c r="DH205" s="175"/>
      <c r="DI205" s="173"/>
      <c r="DJ205" s="173"/>
      <c r="DK205" s="173"/>
      <c r="DL205" s="173"/>
      <c r="DM205" s="173"/>
    </row>
    <row r="206" spans="1:117" s="39" customFormat="1" ht="12" x14ac:dyDescent="0.2">
      <c r="A206" s="149">
        <v>197</v>
      </c>
      <c r="B206" s="150">
        <v>197</v>
      </c>
      <c r="C206" s="151" t="s">
        <v>291</v>
      </c>
      <c r="D206" s="152">
        <f t="shared" si="94"/>
        <v>0</v>
      </c>
      <c r="E206" s="153">
        <f t="shared" si="95"/>
        <v>0</v>
      </c>
      <c r="F206" s="153">
        <f t="shared" si="95"/>
        <v>0</v>
      </c>
      <c r="G206" s="153">
        <f t="shared" si="95"/>
        <v>0</v>
      </c>
      <c r="H206" s="154">
        <f t="shared" si="96"/>
        <v>0</v>
      </c>
      <c r="I206" s="155"/>
      <c r="J206" s="156">
        <f t="shared" si="97"/>
        <v>0</v>
      </c>
      <c r="K206" s="157">
        <f t="shared" si="98"/>
        <v>0</v>
      </c>
      <c r="L206" s="158">
        <f t="shared" si="81"/>
        <v>0</v>
      </c>
      <c r="M206" s="155"/>
      <c r="N206" s="159">
        <f t="shared" si="82"/>
        <v>0</v>
      </c>
      <c r="O206" s="155"/>
      <c r="P206" s="160">
        <f t="shared" si="83"/>
        <v>0</v>
      </c>
      <c r="Q206" s="153">
        <f t="shared" si="84"/>
        <v>0</v>
      </c>
      <c r="R206" s="153">
        <f t="shared" si="85"/>
        <v>0</v>
      </c>
      <c r="S206" s="153">
        <f t="shared" si="86"/>
        <v>0</v>
      </c>
      <c r="T206" s="154">
        <f t="shared" si="87"/>
        <v>0</v>
      </c>
      <c r="U206" s="155"/>
      <c r="V206" s="159">
        <f t="shared" si="88"/>
        <v>0</v>
      </c>
      <c r="Y206" s="161">
        <v>197</v>
      </c>
      <c r="Z206" s="162"/>
      <c r="AA206" s="162"/>
      <c r="AB206" s="162"/>
      <c r="AC206" s="162"/>
      <c r="AD206" s="162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4"/>
      <c r="AR206" s="161">
        <v>197</v>
      </c>
      <c r="AS206" s="162">
        <v>0</v>
      </c>
      <c r="AT206" s="163">
        <v>0</v>
      </c>
      <c r="AU206" s="163">
        <v>0</v>
      </c>
      <c r="AV206" s="163">
        <v>0</v>
      </c>
      <c r="AW206" s="164">
        <v>0</v>
      </c>
      <c r="BA206" s="161">
        <v>197</v>
      </c>
      <c r="BB206" s="150">
        <v>197</v>
      </c>
      <c r="BC206" s="151" t="s">
        <v>291</v>
      </c>
      <c r="BD206" s="165">
        <f t="shared" si="99"/>
        <v>0</v>
      </c>
      <c r="BE206" s="166">
        <v>0</v>
      </c>
      <c r="BF206" s="155">
        <f t="shared" si="100"/>
        <v>0</v>
      </c>
      <c r="BG206" s="155">
        <v>0</v>
      </c>
      <c r="BH206" s="155">
        <v>0</v>
      </c>
      <c r="BI206" s="155"/>
      <c r="BJ206" s="155"/>
      <c r="BK206" s="155"/>
      <c r="BL206" s="155">
        <f t="shared" si="101"/>
        <v>0</v>
      </c>
      <c r="BM206" s="166">
        <f t="shared" si="102"/>
        <v>0</v>
      </c>
      <c r="BN206" s="168">
        <f t="shared" si="103"/>
        <v>0</v>
      </c>
      <c r="BZ206" s="155"/>
      <c r="CA206" s="161">
        <v>197</v>
      </c>
      <c r="CB206" s="151" t="s">
        <v>291</v>
      </c>
      <c r="CC206" s="153"/>
      <c r="CD206" s="153"/>
      <c r="CE206" s="153"/>
      <c r="CF206" s="153"/>
      <c r="CG206" s="169">
        <f t="shared" si="104"/>
        <v>0</v>
      </c>
      <c r="CH206" s="153"/>
      <c r="CI206" s="153"/>
      <c r="CJ206" s="153"/>
      <c r="CK206" s="169">
        <f t="shared" si="105"/>
        <v>0</v>
      </c>
      <c r="CL206" s="170">
        <f t="shared" si="89"/>
        <v>0</v>
      </c>
      <c r="CM206" s="155"/>
      <c r="CN206" s="170">
        <f t="shared" si="90"/>
        <v>0</v>
      </c>
      <c r="CO206" s="155"/>
      <c r="CP206" s="160">
        <f t="shared" si="91"/>
        <v>0</v>
      </c>
      <c r="CQ206" s="153">
        <f t="shared" si="92"/>
        <v>0</v>
      </c>
      <c r="CR206" s="153">
        <f t="shared" si="106"/>
        <v>0</v>
      </c>
      <c r="CS206" s="169"/>
      <c r="CT206" s="170">
        <f t="shared" si="107"/>
        <v>0</v>
      </c>
      <c r="CU206" s="155"/>
      <c r="CV206" s="171"/>
      <c r="CW206" s="172"/>
      <c r="CX206" s="172"/>
      <c r="CY206" s="172"/>
      <c r="CZ206" s="169"/>
      <c r="DA206" s="173"/>
      <c r="DB206" s="174"/>
      <c r="DC206" s="174">
        <f t="shared" si="93"/>
        <v>-197</v>
      </c>
      <c r="DD206" s="173"/>
      <c r="DE206" s="173"/>
      <c r="DF206" s="173"/>
      <c r="DG206" s="173"/>
      <c r="DH206" s="175"/>
      <c r="DI206" s="173"/>
      <c r="DJ206" s="173"/>
      <c r="DK206" s="173"/>
      <c r="DL206" s="173"/>
      <c r="DM206" s="173"/>
    </row>
    <row r="207" spans="1:117" s="39" customFormat="1" ht="12" x14ac:dyDescent="0.2">
      <c r="A207" s="149">
        <v>198</v>
      </c>
      <c r="B207" s="150">
        <v>198</v>
      </c>
      <c r="C207" s="151" t="s">
        <v>292</v>
      </c>
      <c r="D207" s="152">
        <f t="shared" si="94"/>
        <v>19.781791626851877</v>
      </c>
      <c r="E207" s="153">
        <f t="shared" si="95"/>
        <v>264254</v>
      </c>
      <c r="F207" s="153">
        <f t="shared" si="95"/>
        <v>0</v>
      </c>
      <c r="G207" s="153">
        <f t="shared" si="95"/>
        <v>18551</v>
      </c>
      <c r="H207" s="154">
        <f t="shared" si="96"/>
        <v>282805</v>
      </c>
      <c r="I207" s="155"/>
      <c r="J207" s="156">
        <f t="shared" si="97"/>
        <v>18551</v>
      </c>
      <c r="K207" s="157">
        <f t="shared" si="98"/>
        <v>4046</v>
      </c>
      <c r="L207" s="158">
        <f t="shared" si="81"/>
        <v>22597</v>
      </c>
      <c r="M207" s="155"/>
      <c r="N207" s="159">
        <f t="shared" si="82"/>
        <v>260208</v>
      </c>
      <c r="O207" s="155"/>
      <c r="P207" s="160">
        <f t="shared" si="83"/>
        <v>18551</v>
      </c>
      <c r="Q207" s="153">
        <f t="shared" si="84"/>
        <v>0</v>
      </c>
      <c r="R207" s="153">
        <f t="shared" si="85"/>
        <v>0</v>
      </c>
      <c r="S207" s="153">
        <f t="shared" si="86"/>
        <v>4046</v>
      </c>
      <c r="T207" s="154">
        <f t="shared" si="87"/>
        <v>22597</v>
      </c>
      <c r="U207" s="155"/>
      <c r="V207" s="159">
        <f t="shared" si="88"/>
        <v>24821</v>
      </c>
      <c r="Y207" s="161">
        <v>198</v>
      </c>
      <c r="Z207" s="162">
        <v>19.781791626851877</v>
      </c>
      <c r="AA207" s="162">
        <v>0</v>
      </c>
      <c r="AB207" s="162"/>
      <c r="AC207" s="162"/>
      <c r="AD207" s="162">
        <v>0</v>
      </c>
      <c r="AE207" s="163">
        <v>264254</v>
      </c>
      <c r="AF207" s="163">
        <v>0</v>
      </c>
      <c r="AG207" s="163">
        <v>0</v>
      </c>
      <c r="AH207" s="163">
        <v>264254</v>
      </c>
      <c r="AI207" s="163">
        <v>0</v>
      </c>
      <c r="AJ207" s="163">
        <v>18551</v>
      </c>
      <c r="AK207" s="163">
        <v>282805</v>
      </c>
      <c r="AL207" s="163">
        <v>0</v>
      </c>
      <c r="AM207" s="163">
        <v>0</v>
      </c>
      <c r="AN207" s="163">
        <v>0</v>
      </c>
      <c r="AO207" s="163">
        <v>0</v>
      </c>
      <c r="AP207" s="164">
        <v>282805</v>
      </c>
      <c r="AR207" s="161">
        <v>198</v>
      </c>
      <c r="AS207" s="162">
        <v>0</v>
      </c>
      <c r="AT207" s="163">
        <v>0</v>
      </c>
      <c r="AU207" s="163">
        <v>0</v>
      </c>
      <c r="AV207" s="163">
        <v>0</v>
      </c>
      <c r="AW207" s="164">
        <v>0</v>
      </c>
      <c r="BA207" s="161">
        <v>198</v>
      </c>
      <c r="BB207" s="150">
        <v>198</v>
      </c>
      <c r="BC207" s="151" t="s">
        <v>292</v>
      </c>
      <c r="BD207" s="165">
        <f t="shared" si="99"/>
        <v>264254</v>
      </c>
      <c r="BE207" s="166">
        <v>260208</v>
      </c>
      <c r="BF207" s="155">
        <f t="shared" si="100"/>
        <v>4046</v>
      </c>
      <c r="BG207" s="155">
        <v>0</v>
      </c>
      <c r="BH207" s="155">
        <v>2224</v>
      </c>
      <c r="BI207" s="155"/>
      <c r="BJ207" s="155"/>
      <c r="BK207" s="155"/>
      <c r="BL207" s="155">
        <f t="shared" si="101"/>
        <v>0</v>
      </c>
      <c r="BM207" s="166">
        <f t="shared" si="102"/>
        <v>6270</v>
      </c>
      <c r="BN207" s="168">
        <f t="shared" si="103"/>
        <v>4046</v>
      </c>
      <c r="BZ207" s="155"/>
      <c r="CA207" s="161">
        <v>198</v>
      </c>
      <c r="CB207" s="151" t="s">
        <v>292</v>
      </c>
      <c r="CC207" s="153"/>
      <c r="CD207" s="153"/>
      <c r="CE207" s="153"/>
      <c r="CF207" s="153"/>
      <c r="CG207" s="169">
        <f t="shared" si="104"/>
        <v>0</v>
      </c>
      <c r="CH207" s="153"/>
      <c r="CI207" s="153"/>
      <c r="CJ207" s="153"/>
      <c r="CK207" s="169">
        <f t="shared" si="105"/>
        <v>0</v>
      </c>
      <c r="CL207" s="170">
        <f t="shared" si="89"/>
        <v>0</v>
      </c>
      <c r="CM207" s="155"/>
      <c r="CN207" s="170">
        <f t="shared" si="90"/>
        <v>0</v>
      </c>
      <c r="CO207" s="155"/>
      <c r="CP207" s="160">
        <f t="shared" si="91"/>
        <v>4046</v>
      </c>
      <c r="CQ207" s="153">
        <f t="shared" si="92"/>
        <v>4046</v>
      </c>
      <c r="CR207" s="153">
        <f t="shared" si="106"/>
        <v>0</v>
      </c>
      <c r="CS207" s="169"/>
      <c r="CT207" s="170">
        <f t="shared" si="107"/>
        <v>0</v>
      </c>
      <c r="CU207" s="155"/>
      <c r="CV207" s="171"/>
      <c r="CW207" s="172"/>
      <c r="CX207" s="172"/>
      <c r="CY207" s="172"/>
      <c r="CZ207" s="169"/>
      <c r="DA207" s="173"/>
      <c r="DB207" s="174"/>
      <c r="DC207" s="174">
        <f t="shared" si="93"/>
        <v>-198</v>
      </c>
      <c r="DD207" s="173"/>
      <c r="DE207" s="173"/>
      <c r="DF207" s="173"/>
      <c r="DG207" s="173"/>
      <c r="DH207" s="175"/>
      <c r="DI207" s="173"/>
      <c r="DJ207" s="173"/>
      <c r="DK207" s="173"/>
      <c r="DL207" s="173"/>
      <c r="DM207" s="173"/>
    </row>
    <row r="208" spans="1:117" s="39" customFormat="1" ht="12" x14ac:dyDescent="0.2">
      <c r="A208" s="149">
        <v>199</v>
      </c>
      <c r="B208" s="150">
        <v>199</v>
      </c>
      <c r="C208" s="151" t="s">
        <v>293</v>
      </c>
      <c r="D208" s="152">
        <f t="shared" si="94"/>
        <v>3.1876278118609416</v>
      </c>
      <c r="E208" s="153">
        <f t="shared" si="95"/>
        <v>84642</v>
      </c>
      <c r="F208" s="153">
        <f t="shared" si="95"/>
        <v>0</v>
      </c>
      <c r="G208" s="153">
        <f t="shared" si="95"/>
        <v>2988</v>
      </c>
      <c r="H208" s="154">
        <f t="shared" si="96"/>
        <v>87630</v>
      </c>
      <c r="I208" s="155"/>
      <c r="J208" s="156">
        <f t="shared" si="97"/>
        <v>2988</v>
      </c>
      <c r="K208" s="157">
        <f t="shared" si="98"/>
        <v>4222.438620445806</v>
      </c>
      <c r="L208" s="158">
        <f t="shared" si="81"/>
        <v>7210.438620445806</v>
      </c>
      <c r="M208" s="155"/>
      <c r="N208" s="159">
        <f t="shared" si="82"/>
        <v>80419.561379554187</v>
      </c>
      <c r="O208" s="155"/>
      <c r="P208" s="160">
        <f t="shared" si="83"/>
        <v>2988</v>
      </c>
      <c r="Q208" s="153">
        <f t="shared" si="84"/>
        <v>0</v>
      </c>
      <c r="R208" s="153">
        <f t="shared" si="85"/>
        <v>0</v>
      </c>
      <c r="S208" s="153">
        <f t="shared" si="86"/>
        <v>4222.438620445806</v>
      </c>
      <c r="T208" s="154">
        <f t="shared" si="87"/>
        <v>7210.438620445806</v>
      </c>
      <c r="U208" s="155"/>
      <c r="V208" s="159">
        <f t="shared" si="88"/>
        <v>20732.400000000001</v>
      </c>
      <c r="Y208" s="161">
        <v>199</v>
      </c>
      <c r="Z208" s="162">
        <v>3.1876278118609416</v>
      </c>
      <c r="AA208" s="162">
        <v>0</v>
      </c>
      <c r="AB208" s="162"/>
      <c r="AC208" s="162"/>
      <c r="AD208" s="162">
        <v>0</v>
      </c>
      <c r="AE208" s="163">
        <v>84642</v>
      </c>
      <c r="AF208" s="163">
        <v>0</v>
      </c>
      <c r="AG208" s="163">
        <v>0</v>
      </c>
      <c r="AH208" s="163">
        <v>84642</v>
      </c>
      <c r="AI208" s="163">
        <v>0</v>
      </c>
      <c r="AJ208" s="163">
        <v>2988</v>
      </c>
      <c r="AK208" s="163">
        <v>87630</v>
      </c>
      <c r="AL208" s="163">
        <v>0</v>
      </c>
      <c r="AM208" s="163">
        <v>0</v>
      </c>
      <c r="AN208" s="163">
        <v>0</v>
      </c>
      <c r="AO208" s="163">
        <v>0</v>
      </c>
      <c r="AP208" s="164">
        <v>87630</v>
      </c>
      <c r="AR208" s="161">
        <v>199</v>
      </c>
      <c r="AS208" s="162">
        <v>0</v>
      </c>
      <c r="AT208" s="163">
        <v>0</v>
      </c>
      <c r="AU208" s="163">
        <v>0</v>
      </c>
      <c r="AV208" s="163">
        <v>0</v>
      </c>
      <c r="AW208" s="164">
        <v>0</v>
      </c>
      <c r="BA208" s="161">
        <v>199</v>
      </c>
      <c r="BB208" s="150">
        <v>199</v>
      </c>
      <c r="BC208" s="151" t="s">
        <v>293</v>
      </c>
      <c r="BD208" s="165">
        <f t="shared" si="99"/>
        <v>84642</v>
      </c>
      <c r="BE208" s="166">
        <v>81475</v>
      </c>
      <c r="BF208" s="155">
        <f t="shared" si="100"/>
        <v>3167</v>
      </c>
      <c r="BG208" s="155">
        <v>4545</v>
      </c>
      <c r="BH208" s="155">
        <v>10032.400000000001</v>
      </c>
      <c r="BI208" s="155"/>
      <c r="BJ208" s="155"/>
      <c r="BK208" s="155"/>
      <c r="BL208" s="155">
        <f t="shared" si="101"/>
        <v>0</v>
      </c>
      <c r="BM208" s="166">
        <f t="shared" si="102"/>
        <v>17744.400000000001</v>
      </c>
      <c r="BN208" s="168">
        <f t="shared" si="103"/>
        <v>4222.438620445806</v>
      </c>
      <c r="BZ208" s="155"/>
      <c r="CA208" s="161">
        <v>199</v>
      </c>
      <c r="CB208" s="151" t="s">
        <v>293</v>
      </c>
      <c r="CC208" s="153"/>
      <c r="CD208" s="153"/>
      <c r="CE208" s="153"/>
      <c r="CF208" s="153"/>
      <c r="CG208" s="169">
        <f t="shared" si="104"/>
        <v>0</v>
      </c>
      <c r="CH208" s="153"/>
      <c r="CI208" s="153"/>
      <c r="CJ208" s="153"/>
      <c r="CK208" s="169">
        <f t="shared" si="105"/>
        <v>0</v>
      </c>
      <c r="CL208" s="170">
        <f t="shared" si="89"/>
        <v>0</v>
      </c>
      <c r="CM208" s="155"/>
      <c r="CN208" s="170">
        <f t="shared" si="90"/>
        <v>0</v>
      </c>
      <c r="CO208" s="155"/>
      <c r="CP208" s="160">
        <f t="shared" si="91"/>
        <v>3167</v>
      </c>
      <c r="CQ208" s="153">
        <f t="shared" si="92"/>
        <v>3167</v>
      </c>
      <c r="CR208" s="153">
        <f t="shared" si="106"/>
        <v>0</v>
      </c>
      <c r="CS208" s="169"/>
      <c r="CT208" s="170">
        <f t="shared" si="107"/>
        <v>0</v>
      </c>
      <c r="CU208" s="155"/>
      <c r="CV208" s="171"/>
      <c r="CW208" s="172"/>
      <c r="CX208" s="172"/>
      <c r="CY208" s="172"/>
      <c r="CZ208" s="169"/>
      <c r="DA208" s="173"/>
      <c r="DB208" s="174"/>
      <c r="DC208" s="174">
        <f t="shared" si="93"/>
        <v>-199</v>
      </c>
      <c r="DD208" s="173"/>
      <c r="DE208" s="173"/>
      <c r="DF208" s="173"/>
      <c r="DG208" s="173"/>
      <c r="DH208" s="175"/>
      <c r="DI208" s="173"/>
      <c r="DJ208" s="173"/>
      <c r="DK208" s="173"/>
      <c r="DL208" s="173"/>
      <c r="DM208" s="173"/>
    </row>
    <row r="209" spans="1:117" s="39" customFormat="1" ht="12" x14ac:dyDescent="0.2">
      <c r="A209" s="149">
        <v>200</v>
      </c>
      <c r="B209" s="150">
        <v>200</v>
      </c>
      <c r="C209" s="151" t="s">
        <v>294</v>
      </c>
      <c r="D209" s="152">
        <f t="shared" si="94"/>
        <v>0</v>
      </c>
      <c r="E209" s="153">
        <f t="shared" si="95"/>
        <v>0</v>
      </c>
      <c r="F209" s="153">
        <f t="shared" si="95"/>
        <v>0</v>
      </c>
      <c r="G209" s="153">
        <f t="shared" si="95"/>
        <v>0</v>
      </c>
      <c r="H209" s="154">
        <f t="shared" si="96"/>
        <v>0</v>
      </c>
      <c r="I209" s="155"/>
      <c r="J209" s="156">
        <f t="shared" si="97"/>
        <v>0</v>
      </c>
      <c r="K209" s="157">
        <f t="shared" si="98"/>
        <v>0</v>
      </c>
      <c r="L209" s="158">
        <f t="shared" si="81"/>
        <v>0</v>
      </c>
      <c r="M209" s="155"/>
      <c r="N209" s="159">
        <f t="shared" si="82"/>
        <v>0</v>
      </c>
      <c r="O209" s="155"/>
      <c r="P209" s="160">
        <f t="shared" si="83"/>
        <v>0</v>
      </c>
      <c r="Q209" s="153">
        <f t="shared" si="84"/>
        <v>0</v>
      </c>
      <c r="R209" s="153">
        <f t="shared" si="85"/>
        <v>0</v>
      </c>
      <c r="S209" s="153">
        <f t="shared" si="86"/>
        <v>0</v>
      </c>
      <c r="T209" s="154">
        <f t="shared" si="87"/>
        <v>0</v>
      </c>
      <c r="U209" s="155"/>
      <c r="V209" s="159">
        <f t="shared" si="88"/>
        <v>0</v>
      </c>
      <c r="Y209" s="161">
        <v>200</v>
      </c>
      <c r="Z209" s="162"/>
      <c r="AA209" s="162"/>
      <c r="AB209" s="162"/>
      <c r="AC209" s="162"/>
      <c r="AD209" s="162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4"/>
      <c r="AR209" s="161">
        <v>200</v>
      </c>
      <c r="AS209" s="162">
        <v>0</v>
      </c>
      <c r="AT209" s="163">
        <v>0</v>
      </c>
      <c r="AU209" s="163">
        <v>0</v>
      </c>
      <c r="AV209" s="163">
        <v>0</v>
      </c>
      <c r="AW209" s="164">
        <v>0</v>
      </c>
      <c r="BA209" s="161">
        <v>200</v>
      </c>
      <c r="BB209" s="150">
        <v>200</v>
      </c>
      <c r="BC209" s="151" t="s">
        <v>294</v>
      </c>
      <c r="BD209" s="165">
        <f t="shared" si="99"/>
        <v>0</v>
      </c>
      <c r="BE209" s="166">
        <v>0</v>
      </c>
      <c r="BF209" s="155">
        <f t="shared" si="100"/>
        <v>0</v>
      </c>
      <c r="BG209" s="155">
        <v>0</v>
      </c>
      <c r="BH209" s="155">
        <v>0</v>
      </c>
      <c r="BI209" s="155"/>
      <c r="BJ209" s="155"/>
      <c r="BK209" s="155"/>
      <c r="BL209" s="155">
        <f t="shared" si="101"/>
        <v>0</v>
      </c>
      <c r="BM209" s="166">
        <f t="shared" si="102"/>
        <v>0</v>
      </c>
      <c r="BN209" s="168">
        <f t="shared" si="103"/>
        <v>0</v>
      </c>
      <c r="BZ209" s="155"/>
      <c r="CA209" s="161">
        <v>200</v>
      </c>
      <c r="CB209" s="151" t="s">
        <v>294</v>
      </c>
      <c r="CC209" s="153"/>
      <c r="CD209" s="153"/>
      <c r="CE209" s="153"/>
      <c r="CF209" s="153"/>
      <c r="CG209" s="169">
        <f t="shared" si="104"/>
        <v>0</v>
      </c>
      <c r="CH209" s="153"/>
      <c r="CI209" s="153"/>
      <c r="CJ209" s="153"/>
      <c r="CK209" s="169">
        <f t="shared" si="105"/>
        <v>0</v>
      </c>
      <c r="CL209" s="170">
        <f t="shared" si="89"/>
        <v>0</v>
      </c>
      <c r="CM209" s="155"/>
      <c r="CN209" s="170">
        <f t="shared" si="90"/>
        <v>0</v>
      </c>
      <c r="CO209" s="155"/>
      <c r="CP209" s="160">
        <f t="shared" si="91"/>
        <v>0</v>
      </c>
      <c r="CQ209" s="153">
        <f t="shared" si="92"/>
        <v>0</v>
      </c>
      <c r="CR209" s="153">
        <f t="shared" si="106"/>
        <v>0</v>
      </c>
      <c r="CS209" s="169"/>
      <c r="CT209" s="170">
        <f t="shared" si="107"/>
        <v>0</v>
      </c>
      <c r="CU209" s="155"/>
      <c r="CV209" s="171"/>
      <c r="CW209" s="172"/>
      <c r="CX209" s="172"/>
      <c r="CY209" s="172"/>
      <c r="CZ209" s="169"/>
      <c r="DA209" s="173"/>
      <c r="DB209" s="174"/>
      <c r="DC209" s="174">
        <f t="shared" si="93"/>
        <v>-200</v>
      </c>
      <c r="DD209" s="173"/>
      <c r="DE209" s="173"/>
      <c r="DF209" s="173"/>
      <c r="DG209" s="173"/>
      <c r="DH209" s="175"/>
      <c r="DI209" s="173"/>
      <c r="DJ209" s="173"/>
      <c r="DK209" s="173"/>
      <c r="DL209" s="173"/>
      <c r="DM209" s="173"/>
    </row>
    <row r="210" spans="1:117" s="39" customFormat="1" ht="12" x14ac:dyDescent="0.2">
      <c r="A210" s="149">
        <v>201</v>
      </c>
      <c r="B210" s="150">
        <v>201</v>
      </c>
      <c r="C210" s="151" t="s">
        <v>295</v>
      </c>
      <c r="D210" s="152">
        <f t="shared" si="94"/>
        <v>1287.5775057668059</v>
      </c>
      <c r="E210" s="153">
        <f t="shared" si="95"/>
        <v>17414825</v>
      </c>
      <c r="F210" s="153">
        <f t="shared" si="95"/>
        <v>217658</v>
      </c>
      <c r="G210" s="153">
        <f t="shared" si="95"/>
        <v>1207300</v>
      </c>
      <c r="H210" s="154">
        <f t="shared" si="96"/>
        <v>18839783</v>
      </c>
      <c r="I210" s="155"/>
      <c r="J210" s="156">
        <f t="shared" si="97"/>
        <v>1207300</v>
      </c>
      <c r="K210" s="157">
        <f t="shared" si="98"/>
        <v>1456376.0457722694</v>
      </c>
      <c r="L210" s="158">
        <f t="shared" si="81"/>
        <v>2663676.0457722694</v>
      </c>
      <c r="M210" s="155"/>
      <c r="N210" s="159">
        <f t="shared" si="82"/>
        <v>16176106.954227731</v>
      </c>
      <c r="O210" s="155"/>
      <c r="P210" s="160">
        <f t="shared" si="83"/>
        <v>1207300</v>
      </c>
      <c r="Q210" s="153">
        <f t="shared" si="84"/>
        <v>0</v>
      </c>
      <c r="R210" s="153">
        <f t="shared" si="85"/>
        <v>0</v>
      </c>
      <c r="S210" s="153">
        <f t="shared" si="86"/>
        <v>1456376.0457722694</v>
      </c>
      <c r="T210" s="154">
        <f t="shared" si="87"/>
        <v>2663676.0457722694</v>
      </c>
      <c r="U210" s="155"/>
      <c r="V210" s="159">
        <f t="shared" si="88"/>
        <v>4123256.1999999997</v>
      </c>
      <c r="Y210" s="161">
        <v>201</v>
      </c>
      <c r="Z210" s="162">
        <v>1287.5775057668059</v>
      </c>
      <c r="AA210" s="162">
        <v>0</v>
      </c>
      <c r="AB210" s="162"/>
      <c r="AC210" s="162"/>
      <c r="AD210" s="162">
        <v>0</v>
      </c>
      <c r="AE210" s="163">
        <v>17414825</v>
      </c>
      <c r="AF210" s="163">
        <v>0</v>
      </c>
      <c r="AG210" s="163">
        <v>0</v>
      </c>
      <c r="AH210" s="163">
        <v>17414825</v>
      </c>
      <c r="AI210" s="163">
        <v>217658</v>
      </c>
      <c r="AJ210" s="163">
        <v>1207300</v>
      </c>
      <c r="AK210" s="163">
        <v>18839783</v>
      </c>
      <c r="AL210" s="163">
        <v>0</v>
      </c>
      <c r="AM210" s="163">
        <v>0</v>
      </c>
      <c r="AN210" s="163">
        <v>0</v>
      </c>
      <c r="AO210" s="163">
        <v>0</v>
      </c>
      <c r="AP210" s="164">
        <v>18839783</v>
      </c>
      <c r="AR210" s="161">
        <v>201</v>
      </c>
      <c r="AS210" s="162">
        <v>0</v>
      </c>
      <c r="AT210" s="163">
        <v>0</v>
      </c>
      <c r="AU210" s="163">
        <v>0</v>
      </c>
      <c r="AV210" s="163">
        <v>0</v>
      </c>
      <c r="AW210" s="164">
        <v>0</v>
      </c>
      <c r="BA210" s="161">
        <v>201</v>
      </c>
      <c r="BB210" s="150">
        <v>201</v>
      </c>
      <c r="BC210" s="151" t="s">
        <v>295</v>
      </c>
      <c r="BD210" s="165">
        <f t="shared" si="99"/>
        <v>17414825</v>
      </c>
      <c r="BE210" s="166">
        <v>16303186</v>
      </c>
      <c r="BF210" s="155">
        <f t="shared" si="100"/>
        <v>1111639</v>
      </c>
      <c r="BG210" s="155">
        <v>1484529.5999999999</v>
      </c>
      <c r="BH210" s="155">
        <v>319787.60000000003</v>
      </c>
      <c r="BI210" s="155"/>
      <c r="BJ210" s="155"/>
      <c r="BK210" s="155"/>
      <c r="BL210" s="155">
        <f t="shared" si="101"/>
        <v>0</v>
      </c>
      <c r="BM210" s="166">
        <f t="shared" si="102"/>
        <v>2915956.1999999997</v>
      </c>
      <c r="BN210" s="168">
        <f t="shared" si="103"/>
        <v>1456376.0457722694</v>
      </c>
      <c r="BZ210" s="155"/>
      <c r="CA210" s="161">
        <v>201</v>
      </c>
      <c r="CB210" s="151" t="s">
        <v>295</v>
      </c>
      <c r="CC210" s="153"/>
      <c r="CD210" s="153"/>
      <c r="CE210" s="153"/>
      <c r="CF210" s="153"/>
      <c r="CG210" s="169">
        <f t="shared" si="104"/>
        <v>0</v>
      </c>
      <c r="CH210" s="153"/>
      <c r="CI210" s="153"/>
      <c r="CJ210" s="153"/>
      <c r="CK210" s="169">
        <f t="shared" si="105"/>
        <v>0</v>
      </c>
      <c r="CL210" s="170">
        <f t="shared" si="89"/>
        <v>0</v>
      </c>
      <c r="CM210" s="155"/>
      <c r="CN210" s="170">
        <f t="shared" si="90"/>
        <v>0</v>
      </c>
      <c r="CO210" s="155"/>
      <c r="CP210" s="160">
        <f t="shared" si="91"/>
        <v>1111639</v>
      </c>
      <c r="CQ210" s="153">
        <f t="shared" si="92"/>
        <v>1111639</v>
      </c>
      <c r="CR210" s="153">
        <f t="shared" si="106"/>
        <v>0</v>
      </c>
      <c r="CS210" s="169"/>
      <c r="CT210" s="170">
        <f t="shared" si="107"/>
        <v>0</v>
      </c>
      <c r="CU210" s="155"/>
      <c r="CV210" s="171"/>
      <c r="CW210" s="172"/>
      <c r="CX210" s="172"/>
      <c r="CY210" s="172"/>
      <c r="CZ210" s="169"/>
      <c r="DA210" s="173"/>
      <c r="DB210" s="174"/>
      <c r="DC210" s="174">
        <f t="shared" si="93"/>
        <v>-201</v>
      </c>
      <c r="DD210" s="173"/>
      <c r="DE210" s="173"/>
      <c r="DF210" s="173"/>
      <c r="DG210" s="173"/>
      <c r="DH210" s="175"/>
      <c r="DI210" s="173"/>
      <c r="DJ210" s="173"/>
      <c r="DK210" s="173"/>
      <c r="DL210" s="173"/>
      <c r="DM210" s="173"/>
    </row>
    <row r="211" spans="1:117" s="39" customFormat="1" ht="12" x14ac:dyDescent="0.2">
      <c r="A211" s="149">
        <v>202</v>
      </c>
      <c r="B211" s="150">
        <v>202</v>
      </c>
      <c r="C211" s="151" t="s">
        <v>296</v>
      </c>
      <c r="D211" s="152">
        <f t="shared" si="94"/>
        <v>0</v>
      </c>
      <c r="E211" s="153">
        <f t="shared" si="95"/>
        <v>0</v>
      </c>
      <c r="F211" s="153">
        <f t="shared" si="95"/>
        <v>0</v>
      </c>
      <c r="G211" s="153">
        <f t="shared" si="95"/>
        <v>0</v>
      </c>
      <c r="H211" s="154">
        <f t="shared" si="96"/>
        <v>0</v>
      </c>
      <c r="I211" s="155"/>
      <c r="J211" s="156">
        <f t="shared" si="97"/>
        <v>0</v>
      </c>
      <c r="K211" s="157">
        <f t="shared" si="98"/>
        <v>0</v>
      </c>
      <c r="L211" s="158">
        <f t="shared" si="81"/>
        <v>0</v>
      </c>
      <c r="M211" s="155"/>
      <c r="N211" s="159">
        <f t="shared" si="82"/>
        <v>0</v>
      </c>
      <c r="O211" s="155"/>
      <c r="P211" s="160">
        <f t="shared" si="83"/>
        <v>0</v>
      </c>
      <c r="Q211" s="153">
        <f t="shared" si="84"/>
        <v>0</v>
      </c>
      <c r="R211" s="153">
        <f t="shared" si="85"/>
        <v>0</v>
      </c>
      <c r="S211" s="153">
        <f t="shared" si="86"/>
        <v>0</v>
      </c>
      <c r="T211" s="154">
        <f t="shared" si="87"/>
        <v>0</v>
      </c>
      <c r="U211" s="155"/>
      <c r="V211" s="159">
        <f t="shared" si="88"/>
        <v>0</v>
      </c>
      <c r="Y211" s="161">
        <v>202</v>
      </c>
      <c r="Z211" s="162"/>
      <c r="AA211" s="162"/>
      <c r="AB211" s="162"/>
      <c r="AC211" s="162"/>
      <c r="AD211" s="162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4"/>
      <c r="AR211" s="161">
        <v>202</v>
      </c>
      <c r="AS211" s="162">
        <v>0</v>
      </c>
      <c r="AT211" s="163">
        <v>0</v>
      </c>
      <c r="AU211" s="163">
        <v>0</v>
      </c>
      <c r="AV211" s="163">
        <v>0</v>
      </c>
      <c r="AW211" s="164">
        <v>0</v>
      </c>
      <c r="BA211" s="161">
        <v>202</v>
      </c>
      <c r="BB211" s="150">
        <v>202</v>
      </c>
      <c r="BC211" s="151" t="s">
        <v>296</v>
      </c>
      <c r="BD211" s="165">
        <f t="shared" si="99"/>
        <v>0</v>
      </c>
      <c r="BE211" s="166">
        <v>0</v>
      </c>
      <c r="BF211" s="155">
        <f t="shared" si="100"/>
        <v>0</v>
      </c>
      <c r="BG211" s="155">
        <v>0</v>
      </c>
      <c r="BH211" s="155">
        <v>0</v>
      </c>
      <c r="BI211" s="155"/>
      <c r="BJ211" s="155"/>
      <c r="BK211" s="155"/>
      <c r="BL211" s="155">
        <f t="shared" si="101"/>
        <v>0</v>
      </c>
      <c r="BM211" s="166">
        <f t="shared" si="102"/>
        <v>0</v>
      </c>
      <c r="BN211" s="168">
        <f t="shared" si="103"/>
        <v>0</v>
      </c>
      <c r="BZ211" s="155"/>
      <c r="CA211" s="161">
        <v>202</v>
      </c>
      <c r="CB211" s="151" t="s">
        <v>296</v>
      </c>
      <c r="CC211" s="153"/>
      <c r="CD211" s="153"/>
      <c r="CE211" s="153"/>
      <c r="CF211" s="153"/>
      <c r="CG211" s="169">
        <f t="shared" si="104"/>
        <v>0</v>
      </c>
      <c r="CH211" s="153"/>
      <c r="CI211" s="153"/>
      <c r="CJ211" s="153"/>
      <c r="CK211" s="169">
        <f t="shared" si="105"/>
        <v>0</v>
      </c>
      <c r="CL211" s="170">
        <f t="shared" si="89"/>
        <v>0</v>
      </c>
      <c r="CM211" s="155"/>
      <c r="CN211" s="170">
        <f t="shared" si="90"/>
        <v>0</v>
      </c>
      <c r="CO211" s="155"/>
      <c r="CP211" s="160">
        <f t="shared" si="91"/>
        <v>0</v>
      </c>
      <c r="CQ211" s="153">
        <f t="shared" si="92"/>
        <v>0</v>
      </c>
      <c r="CR211" s="153">
        <f t="shared" si="106"/>
        <v>0</v>
      </c>
      <c r="CS211" s="169"/>
      <c r="CT211" s="170">
        <f t="shared" si="107"/>
        <v>0</v>
      </c>
      <c r="CU211" s="155"/>
      <c r="CV211" s="171"/>
      <c r="CW211" s="172"/>
      <c r="CX211" s="172"/>
      <c r="CY211" s="172"/>
      <c r="CZ211" s="169"/>
      <c r="DA211" s="173"/>
      <c r="DB211" s="174"/>
      <c r="DC211" s="174">
        <f t="shared" si="93"/>
        <v>-202</v>
      </c>
      <c r="DD211" s="173"/>
      <c r="DE211" s="173"/>
      <c r="DF211" s="173"/>
      <c r="DG211" s="173"/>
      <c r="DH211" s="175"/>
      <c r="DI211" s="173"/>
      <c r="DJ211" s="173"/>
      <c r="DK211" s="173"/>
      <c r="DL211" s="173"/>
      <c r="DM211" s="173"/>
    </row>
    <row r="212" spans="1:117" s="39" customFormat="1" ht="12" x14ac:dyDescent="0.2">
      <c r="A212" s="149">
        <v>203</v>
      </c>
      <c r="B212" s="150">
        <v>205</v>
      </c>
      <c r="C212" s="151" t="s">
        <v>297</v>
      </c>
      <c r="D212" s="152">
        <f t="shared" si="94"/>
        <v>0</v>
      </c>
      <c r="E212" s="153">
        <f t="shared" si="95"/>
        <v>0</v>
      </c>
      <c r="F212" s="153">
        <f t="shared" si="95"/>
        <v>0</v>
      </c>
      <c r="G212" s="153">
        <f t="shared" si="95"/>
        <v>0</v>
      </c>
      <c r="H212" s="154">
        <f t="shared" si="96"/>
        <v>0</v>
      </c>
      <c r="I212" s="155"/>
      <c r="J212" s="156">
        <f t="shared" si="97"/>
        <v>0</v>
      </c>
      <c r="K212" s="157">
        <f t="shared" si="98"/>
        <v>0</v>
      </c>
      <c r="L212" s="158">
        <f t="shared" si="81"/>
        <v>0</v>
      </c>
      <c r="M212" s="155"/>
      <c r="N212" s="159">
        <f t="shared" si="82"/>
        <v>0</v>
      </c>
      <c r="O212" s="155"/>
      <c r="P212" s="160">
        <f t="shared" si="83"/>
        <v>0</v>
      </c>
      <c r="Q212" s="153">
        <f t="shared" si="84"/>
        <v>0</v>
      </c>
      <c r="R212" s="153">
        <f t="shared" si="85"/>
        <v>0</v>
      </c>
      <c r="S212" s="153">
        <f t="shared" si="86"/>
        <v>0</v>
      </c>
      <c r="T212" s="154">
        <f t="shared" si="87"/>
        <v>0</v>
      </c>
      <c r="U212" s="155"/>
      <c r="V212" s="159">
        <f t="shared" si="88"/>
        <v>0</v>
      </c>
      <c r="Y212" s="161">
        <v>203</v>
      </c>
      <c r="Z212" s="162"/>
      <c r="AA212" s="162"/>
      <c r="AB212" s="162"/>
      <c r="AC212" s="162"/>
      <c r="AD212" s="162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4"/>
      <c r="AR212" s="161">
        <v>203</v>
      </c>
      <c r="AS212" s="162">
        <v>0</v>
      </c>
      <c r="AT212" s="163">
        <v>0</v>
      </c>
      <c r="AU212" s="163">
        <v>0</v>
      </c>
      <c r="AV212" s="163">
        <v>0</v>
      </c>
      <c r="AW212" s="164">
        <v>0</v>
      </c>
      <c r="BA212" s="161">
        <v>203</v>
      </c>
      <c r="BB212" s="150">
        <v>205</v>
      </c>
      <c r="BC212" s="151" t="s">
        <v>297</v>
      </c>
      <c r="BD212" s="165">
        <f t="shared" si="99"/>
        <v>0</v>
      </c>
      <c r="BE212" s="166">
        <v>0</v>
      </c>
      <c r="BF212" s="155">
        <f t="shared" si="100"/>
        <v>0</v>
      </c>
      <c r="BG212" s="155">
        <v>0</v>
      </c>
      <c r="BH212" s="155">
        <v>0</v>
      </c>
      <c r="BI212" s="155"/>
      <c r="BJ212" s="155"/>
      <c r="BK212" s="155"/>
      <c r="BL212" s="155">
        <f t="shared" si="101"/>
        <v>0</v>
      </c>
      <c r="BM212" s="166">
        <f t="shared" si="102"/>
        <v>0</v>
      </c>
      <c r="BN212" s="168">
        <f t="shared" si="103"/>
        <v>0</v>
      </c>
      <c r="BZ212" s="155"/>
      <c r="CA212" s="161">
        <v>203</v>
      </c>
      <c r="CB212" s="151" t="s">
        <v>297</v>
      </c>
      <c r="CC212" s="153"/>
      <c r="CD212" s="153"/>
      <c r="CE212" s="153"/>
      <c r="CF212" s="153"/>
      <c r="CG212" s="169">
        <f t="shared" si="104"/>
        <v>0</v>
      </c>
      <c r="CH212" s="153"/>
      <c r="CI212" s="153"/>
      <c r="CJ212" s="153"/>
      <c r="CK212" s="169">
        <f t="shared" si="105"/>
        <v>0</v>
      </c>
      <c r="CL212" s="170">
        <f t="shared" si="89"/>
        <v>0</v>
      </c>
      <c r="CM212" s="155"/>
      <c r="CN212" s="170">
        <f t="shared" si="90"/>
        <v>0</v>
      </c>
      <c r="CO212" s="155"/>
      <c r="CP212" s="160">
        <f t="shared" si="91"/>
        <v>0</v>
      </c>
      <c r="CQ212" s="153">
        <f t="shared" si="92"/>
        <v>0</v>
      </c>
      <c r="CR212" s="153">
        <f t="shared" si="106"/>
        <v>0</v>
      </c>
      <c r="CS212" s="169"/>
      <c r="CT212" s="170">
        <f t="shared" si="107"/>
        <v>0</v>
      </c>
      <c r="CU212" s="155"/>
      <c r="CV212" s="171"/>
      <c r="CW212" s="172"/>
      <c r="CX212" s="172"/>
      <c r="CY212" s="172"/>
      <c r="CZ212" s="169"/>
      <c r="DA212" s="173"/>
      <c r="DB212" s="174"/>
      <c r="DC212" s="174">
        <f t="shared" si="93"/>
        <v>-203</v>
      </c>
      <c r="DD212" s="173"/>
      <c r="DE212" s="173"/>
      <c r="DF212" s="173"/>
      <c r="DG212" s="173"/>
      <c r="DH212" s="175"/>
      <c r="DI212" s="173"/>
      <c r="DJ212" s="173"/>
      <c r="DK212" s="173"/>
      <c r="DL212" s="173"/>
      <c r="DM212" s="173"/>
    </row>
    <row r="213" spans="1:117" s="39" customFormat="1" ht="12" x14ac:dyDescent="0.2">
      <c r="A213" s="149">
        <v>204</v>
      </c>
      <c r="B213" s="150">
        <v>206</v>
      </c>
      <c r="C213" s="151" t="s">
        <v>298</v>
      </c>
      <c r="D213" s="152">
        <f t="shared" si="94"/>
        <v>139</v>
      </c>
      <c r="E213" s="153">
        <f t="shared" si="95"/>
        <v>2127258</v>
      </c>
      <c r="F213" s="153">
        <f t="shared" si="95"/>
        <v>0</v>
      </c>
      <c r="G213" s="153">
        <f t="shared" si="95"/>
        <v>130329</v>
      </c>
      <c r="H213" s="154">
        <f t="shared" si="96"/>
        <v>2257587</v>
      </c>
      <c r="I213" s="155"/>
      <c r="J213" s="156">
        <f t="shared" si="97"/>
        <v>130329</v>
      </c>
      <c r="K213" s="157">
        <f t="shared" si="98"/>
        <v>77425</v>
      </c>
      <c r="L213" s="158">
        <f t="shared" si="81"/>
        <v>207754</v>
      </c>
      <c r="M213" s="155"/>
      <c r="N213" s="159">
        <f t="shared" si="82"/>
        <v>2049833</v>
      </c>
      <c r="O213" s="155"/>
      <c r="P213" s="160">
        <f t="shared" si="83"/>
        <v>130329</v>
      </c>
      <c r="Q213" s="153">
        <f t="shared" si="84"/>
        <v>0</v>
      </c>
      <c r="R213" s="153">
        <f t="shared" si="85"/>
        <v>0</v>
      </c>
      <c r="S213" s="153">
        <f t="shared" si="86"/>
        <v>77425</v>
      </c>
      <c r="T213" s="154">
        <f t="shared" si="87"/>
        <v>207754</v>
      </c>
      <c r="U213" s="155"/>
      <c r="V213" s="159">
        <f t="shared" si="88"/>
        <v>248678.39999999999</v>
      </c>
      <c r="Y213" s="161">
        <v>204</v>
      </c>
      <c r="Z213" s="162">
        <v>139</v>
      </c>
      <c r="AA213" s="162">
        <v>0</v>
      </c>
      <c r="AB213" s="162"/>
      <c r="AC213" s="162"/>
      <c r="AD213" s="162">
        <v>0</v>
      </c>
      <c r="AE213" s="163">
        <v>2127258</v>
      </c>
      <c r="AF213" s="163">
        <v>0</v>
      </c>
      <c r="AG213" s="163">
        <v>0</v>
      </c>
      <c r="AH213" s="163">
        <v>2127258</v>
      </c>
      <c r="AI213" s="163">
        <v>0</v>
      </c>
      <c r="AJ213" s="163">
        <v>130329</v>
      </c>
      <c r="AK213" s="163">
        <v>2257587</v>
      </c>
      <c r="AL213" s="163">
        <v>0</v>
      </c>
      <c r="AM213" s="163">
        <v>0</v>
      </c>
      <c r="AN213" s="163">
        <v>0</v>
      </c>
      <c r="AO213" s="163">
        <v>0</v>
      </c>
      <c r="AP213" s="164">
        <v>2257587</v>
      </c>
      <c r="AR213" s="161">
        <v>204</v>
      </c>
      <c r="AS213" s="162">
        <v>0</v>
      </c>
      <c r="AT213" s="163">
        <v>0</v>
      </c>
      <c r="AU213" s="163">
        <v>0</v>
      </c>
      <c r="AV213" s="163">
        <v>0</v>
      </c>
      <c r="AW213" s="164">
        <v>0</v>
      </c>
      <c r="BA213" s="161">
        <v>204</v>
      </c>
      <c r="BB213" s="150">
        <v>206</v>
      </c>
      <c r="BC213" s="151" t="s">
        <v>298</v>
      </c>
      <c r="BD213" s="165">
        <f t="shared" si="99"/>
        <v>2127258</v>
      </c>
      <c r="BE213" s="166">
        <v>2049833</v>
      </c>
      <c r="BF213" s="155">
        <f t="shared" si="100"/>
        <v>77425</v>
      </c>
      <c r="BG213" s="155">
        <v>0</v>
      </c>
      <c r="BH213" s="155">
        <v>40924.400000000001</v>
      </c>
      <c r="BI213" s="155"/>
      <c r="BJ213" s="155"/>
      <c r="BK213" s="155"/>
      <c r="BL213" s="155">
        <f t="shared" si="101"/>
        <v>0</v>
      </c>
      <c r="BM213" s="166">
        <f t="shared" si="102"/>
        <v>118349.4</v>
      </c>
      <c r="BN213" s="168">
        <f t="shared" si="103"/>
        <v>77425</v>
      </c>
      <c r="BZ213" s="155"/>
      <c r="CA213" s="161">
        <v>204</v>
      </c>
      <c r="CB213" s="151" t="s">
        <v>298</v>
      </c>
      <c r="CC213" s="153"/>
      <c r="CD213" s="153"/>
      <c r="CE213" s="153"/>
      <c r="CF213" s="153"/>
      <c r="CG213" s="169">
        <f t="shared" si="104"/>
        <v>0</v>
      </c>
      <c r="CH213" s="153"/>
      <c r="CI213" s="153"/>
      <c r="CJ213" s="153"/>
      <c r="CK213" s="169">
        <f t="shared" si="105"/>
        <v>0</v>
      </c>
      <c r="CL213" s="170">
        <f t="shared" si="89"/>
        <v>0</v>
      </c>
      <c r="CM213" s="155"/>
      <c r="CN213" s="170">
        <f t="shared" si="90"/>
        <v>0</v>
      </c>
      <c r="CO213" s="155"/>
      <c r="CP213" s="160">
        <f t="shared" si="91"/>
        <v>77425</v>
      </c>
      <c r="CQ213" s="153">
        <f t="shared" si="92"/>
        <v>77425</v>
      </c>
      <c r="CR213" s="153">
        <f t="shared" si="106"/>
        <v>0</v>
      </c>
      <c r="CS213" s="169"/>
      <c r="CT213" s="170">
        <f t="shared" si="107"/>
        <v>0</v>
      </c>
      <c r="CU213" s="155"/>
      <c r="CV213" s="171"/>
      <c r="CW213" s="172"/>
      <c r="CX213" s="172"/>
      <c r="CY213" s="172"/>
      <c r="CZ213" s="169"/>
      <c r="DA213" s="173"/>
      <c r="DB213" s="174"/>
      <c r="DC213" s="174">
        <f t="shared" si="93"/>
        <v>-204</v>
      </c>
      <c r="DD213" s="173"/>
      <c r="DE213" s="173"/>
      <c r="DF213" s="173"/>
      <c r="DG213" s="173"/>
      <c r="DH213" s="175"/>
      <c r="DI213" s="173"/>
      <c r="DJ213" s="173"/>
      <c r="DK213" s="173"/>
      <c r="DL213" s="173"/>
      <c r="DM213" s="173"/>
    </row>
    <row r="214" spans="1:117" s="39" customFormat="1" ht="12" x14ac:dyDescent="0.2">
      <c r="A214" s="149">
        <v>205</v>
      </c>
      <c r="B214" s="150">
        <v>203</v>
      </c>
      <c r="C214" s="151" t="s">
        <v>299</v>
      </c>
      <c r="D214" s="152">
        <f t="shared" si="94"/>
        <v>0</v>
      </c>
      <c r="E214" s="153">
        <f t="shared" si="95"/>
        <v>0</v>
      </c>
      <c r="F214" s="153">
        <f t="shared" si="95"/>
        <v>0</v>
      </c>
      <c r="G214" s="153">
        <f t="shared" si="95"/>
        <v>0</v>
      </c>
      <c r="H214" s="154">
        <f t="shared" si="96"/>
        <v>0</v>
      </c>
      <c r="I214" s="155"/>
      <c r="J214" s="156">
        <f t="shared" si="97"/>
        <v>0</v>
      </c>
      <c r="K214" s="157">
        <f t="shared" si="98"/>
        <v>0</v>
      </c>
      <c r="L214" s="158">
        <f t="shared" si="81"/>
        <v>0</v>
      </c>
      <c r="M214" s="155"/>
      <c r="N214" s="159">
        <f t="shared" si="82"/>
        <v>0</v>
      </c>
      <c r="O214" s="155"/>
      <c r="P214" s="160">
        <f t="shared" si="83"/>
        <v>0</v>
      </c>
      <c r="Q214" s="153">
        <f t="shared" si="84"/>
        <v>0</v>
      </c>
      <c r="R214" s="153">
        <f t="shared" si="85"/>
        <v>0</v>
      </c>
      <c r="S214" s="153">
        <f t="shared" si="86"/>
        <v>0</v>
      </c>
      <c r="T214" s="154">
        <f t="shared" si="87"/>
        <v>0</v>
      </c>
      <c r="U214" s="155"/>
      <c r="V214" s="159">
        <f t="shared" si="88"/>
        <v>0</v>
      </c>
      <c r="Y214" s="161">
        <v>205</v>
      </c>
      <c r="Z214" s="162"/>
      <c r="AA214" s="162"/>
      <c r="AB214" s="162"/>
      <c r="AC214" s="162"/>
      <c r="AD214" s="162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4"/>
      <c r="AR214" s="161">
        <v>205</v>
      </c>
      <c r="AS214" s="162">
        <v>0</v>
      </c>
      <c r="AT214" s="163">
        <v>0</v>
      </c>
      <c r="AU214" s="163">
        <v>0</v>
      </c>
      <c r="AV214" s="163">
        <v>0</v>
      </c>
      <c r="AW214" s="164">
        <v>0</v>
      </c>
      <c r="BA214" s="161">
        <v>205</v>
      </c>
      <c r="BB214" s="150">
        <v>203</v>
      </c>
      <c r="BC214" s="151" t="s">
        <v>299</v>
      </c>
      <c r="BD214" s="165">
        <f t="shared" si="99"/>
        <v>0</v>
      </c>
      <c r="BE214" s="166">
        <v>0</v>
      </c>
      <c r="BF214" s="155">
        <f t="shared" si="100"/>
        <v>0</v>
      </c>
      <c r="BG214" s="155">
        <v>0</v>
      </c>
      <c r="BH214" s="155">
        <v>0</v>
      </c>
      <c r="BI214" s="155"/>
      <c r="BJ214" s="155"/>
      <c r="BK214" s="155"/>
      <c r="BL214" s="155">
        <f t="shared" si="101"/>
        <v>0</v>
      </c>
      <c r="BM214" s="166">
        <f t="shared" si="102"/>
        <v>0</v>
      </c>
      <c r="BN214" s="168">
        <f t="shared" si="103"/>
        <v>0</v>
      </c>
      <c r="BZ214" s="155"/>
      <c r="CA214" s="161">
        <v>205</v>
      </c>
      <c r="CB214" s="151" t="s">
        <v>299</v>
      </c>
      <c r="CC214" s="153"/>
      <c r="CD214" s="153"/>
      <c r="CE214" s="153"/>
      <c r="CF214" s="153"/>
      <c r="CG214" s="169">
        <f t="shared" si="104"/>
        <v>0</v>
      </c>
      <c r="CH214" s="153"/>
      <c r="CI214" s="153"/>
      <c r="CJ214" s="153"/>
      <c r="CK214" s="169">
        <f t="shared" si="105"/>
        <v>0</v>
      </c>
      <c r="CL214" s="170">
        <f t="shared" si="89"/>
        <v>0</v>
      </c>
      <c r="CM214" s="155"/>
      <c r="CN214" s="170">
        <f t="shared" si="90"/>
        <v>0</v>
      </c>
      <c r="CO214" s="155"/>
      <c r="CP214" s="160">
        <f t="shared" si="91"/>
        <v>0</v>
      </c>
      <c r="CQ214" s="153">
        <f t="shared" si="92"/>
        <v>0</v>
      </c>
      <c r="CR214" s="153">
        <f t="shared" si="106"/>
        <v>0</v>
      </c>
      <c r="CS214" s="169"/>
      <c r="CT214" s="170">
        <f t="shared" si="107"/>
        <v>0</v>
      </c>
      <c r="CU214" s="155"/>
      <c r="CV214" s="171"/>
      <c r="CW214" s="172"/>
      <c r="CX214" s="172"/>
      <c r="CY214" s="172"/>
      <c r="CZ214" s="169"/>
      <c r="DA214" s="173"/>
      <c r="DB214" s="174"/>
      <c r="DC214" s="174">
        <f t="shared" si="93"/>
        <v>-205</v>
      </c>
      <c r="DD214" s="173"/>
      <c r="DE214" s="173"/>
      <c r="DF214" s="173"/>
      <c r="DG214" s="173"/>
      <c r="DH214" s="175"/>
      <c r="DI214" s="173"/>
      <c r="DJ214" s="173"/>
      <c r="DK214" s="173"/>
      <c r="DL214" s="173"/>
      <c r="DM214" s="173"/>
    </row>
    <row r="215" spans="1:117" s="39" customFormat="1" ht="12" x14ac:dyDescent="0.2">
      <c r="A215" s="149">
        <v>206</v>
      </c>
      <c r="B215" s="150">
        <v>204</v>
      </c>
      <c r="C215" s="151" t="s">
        <v>300</v>
      </c>
      <c r="D215" s="152">
        <f t="shared" si="94"/>
        <v>0</v>
      </c>
      <c r="E215" s="153">
        <f t="shared" si="95"/>
        <v>0</v>
      </c>
      <c r="F215" s="153">
        <f t="shared" si="95"/>
        <v>0</v>
      </c>
      <c r="G215" s="153">
        <f t="shared" si="95"/>
        <v>0</v>
      </c>
      <c r="H215" s="154">
        <f t="shared" si="96"/>
        <v>0</v>
      </c>
      <c r="I215" s="155"/>
      <c r="J215" s="156">
        <f t="shared" si="97"/>
        <v>0</v>
      </c>
      <c r="K215" s="157">
        <f t="shared" si="98"/>
        <v>0</v>
      </c>
      <c r="L215" s="158">
        <f t="shared" si="81"/>
        <v>0</v>
      </c>
      <c r="M215" s="155"/>
      <c r="N215" s="159">
        <f t="shared" si="82"/>
        <v>0</v>
      </c>
      <c r="O215" s="155"/>
      <c r="P215" s="160">
        <f t="shared" si="83"/>
        <v>0</v>
      </c>
      <c r="Q215" s="153">
        <f t="shared" si="84"/>
        <v>0</v>
      </c>
      <c r="R215" s="153">
        <f t="shared" si="85"/>
        <v>0</v>
      </c>
      <c r="S215" s="153">
        <f t="shared" si="86"/>
        <v>0</v>
      </c>
      <c r="T215" s="154">
        <f t="shared" si="87"/>
        <v>0</v>
      </c>
      <c r="U215" s="155"/>
      <c r="V215" s="159">
        <f t="shared" si="88"/>
        <v>0</v>
      </c>
      <c r="Y215" s="161">
        <v>206</v>
      </c>
      <c r="Z215" s="162"/>
      <c r="AA215" s="162"/>
      <c r="AB215" s="162"/>
      <c r="AC215" s="162"/>
      <c r="AD215" s="162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4"/>
      <c r="AR215" s="161">
        <v>206</v>
      </c>
      <c r="AS215" s="162">
        <v>0</v>
      </c>
      <c r="AT215" s="163">
        <v>0</v>
      </c>
      <c r="AU215" s="163">
        <v>0</v>
      </c>
      <c r="AV215" s="163">
        <v>0</v>
      </c>
      <c r="AW215" s="164">
        <v>0</v>
      </c>
      <c r="BA215" s="161">
        <v>206</v>
      </c>
      <c r="BB215" s="150">
        <v>204</v>
      </c>
      <c r="BC215" s="151" t="s">
        <v>300</v>
      </c>
      <c r="BD215" s="165">
        <f t="shared" si="99"/>
        <v>0</v>
      </c>
      <c r="BE215" s="166">
        <v>0</v>
      </c>
      <c r="BF215" s="155">
        <f t="shared" si="100"/>
        <v>0</v>
      </c>
      <c r="BG215" s="155">
        <v>0</v>
      </c>
      <c r="BH215" s="155">
        <v>0</v>
      </c>
      <c r="BI215" s="155"/>
      <c r="BJ215" s="155"/>
      <c r="BK215" s="155"/>
      <c r="BL215" s="155">
        <f t="shared" si="101"/>
        <v>0</v>
      </c>
      <c r="BM215" s="166">
        <f t="shared" si="102"/>
        <v>0</v>
      </c>
      <c r="BN215" s="168">
        <f t="shared" si="103"/>
        <v>0</v>
      </c>
      <c r="BZ215" s="155"/>
      <c r="CA215" s="161">
        <v>206</v>
      </c>
      <c r="CB215" s="151" t="s">
        <v>300</v>
      </c>
      <c r="CC215" s="153"/>
      <c r="CD215" s="153"/>
      <c r="CE215" s="153"/>
      <c r="CF215" s="153"/>
      <c r="CG215" s="169">
        <f t="shared" si="104"/>
        <v>0</v>
      </c>
      <c r="CH215" s="153"/>
      <c r="CI215" s="153"/>
      <c r="CJ215" s="153"/>
      <c r="CK215" s="169">
        <f t="shared" si="105"/>
        <v>0</v>
      </c>
      <c r="CL215" s="170">
        <f t="shared" si="89"/>
        <v>0</v>
      </c>
      <c r="CM215" s="155"/>
      <c r="CN215" s="170">
        <f t="shared" si="90"/>
        <v>0</v>
      </c>
      <c r="CO215" s="155"/>
      <c r="CP215" s="160">
        <f t="shared" si="91"/>
        <v>0</v>
      </c>
      <c r="CQ215" s="153">
        <f t="shared" si="92"/>
        <v>0</v>
      </c>
      <c r="CR215" s="153">
        <f t="shared" si="106"/>
        <v>0</v>
      </c>
      <c r="CS215" s="169"/>
      <c r="CT215" s="170">
        <f t="shared" si="107"/>
        <v>0</v>
      </c>
      <c r="CU215" s="155"/>
      <c r="CV215" s="171"/>
      <c r="CW215" s="172"/>
      <c r="CX215" s="172"/>
      <c r="CY215" s="172"/>
      <c r="CZ215" s="169"/>
      <c r="DA215" s="173"/>
      <c r="DB215" s="174"/>
      <c r="DC215" s="174">
        <f t="shared" si="93"/>
        <v>-206</v>
      </c>
      <c r="DD215" s="173"/>
      <c r="DE215" s="173"/>
      <c r="DF215" s="173"/>
      <c r="DG215" s="173"/>
      <c r="DH215" s="175"/>
      <c r="DI215" s="173"/>
      <c r="DJ215" s="173"/>
      <c r="DK215" s="173"/>
      <c r="DL215" s="173"/>
      <c r="DM215" s="173"/>
    </row>
    <row r="216" spans="1:117" s="39" customFormat="1" ht="12" x14ac:dyDescent="0.2">
      <c r="A216" s="149">
        <v>207</v>
      </c>
      <c r="B216" s="150">
        <v>207</v>
      </c>
      <c r="C216" s="151" t="s">
        <v>301</v>
      </c>
      <c r="D216" s="152">
        <f t="shared" si="94"/>
        <v>2.0278004905968925</v>
      </c>
      <c r="E216" s="153">
        <f t="shared" si="95"/>
        <v>45584</v>
      </c>
      <c r="F216" s="153">
        <f t="shared" si="95"/>
        <v>0</v>
      </c>
      <c r="G216" s="153">
        <f t="shared" si="95"/>
        <v>1904</v>
      </c>
      <c r="H216" s="154">
        <f t="shared" si="96"/>
        <v>47488</v>
      </c>
      <c r="I216" s="155"/>
      <c r="J216" s="156">
        <f t="shared" si="97"/>
        <v>1904</v>
      </c>
      <c r="K216" s="157">
        <f t="shared" si="98"/>
        <v>0</v>
      </c>
      <c r="L216" s="158">
        <f t="shared" si="81"/>
        <v>1904</v>
      </c>
      <c r="M216" s="155"/>
      <c r="N216" s="159">
        <f t="shared" si="82"/>
        <v>45584</v>
      </c>
      <c r="O216" s="155"/>
      <c r="P216" s="160">
        <f t="shared" si="83"/>
        <v>1904</v>
      </c>
      <c r="Q216" s="153">
        <f t="shared" si="84"/>
        <v>0</v>
      </c>
      <c r="R216" s="153">
        <f t="shared" si="85"/>
        <v>0</v>
      </c>
      <c r="S216" s="153">
        <f t="shared" si="86"/>
        <v>0</v>
      </c>
      <c r="T216" s="154">
        <f t="shared" si="87"/>
        <v>1904</v>
      </c>
      <c r="U216" s="155"/>
      <c r="V216" s="159">
        <f t="shared" si="88"/>
        <v>24666.400000000001</v>
      </c>
      <c r="Y216" s="161">
        <v>207</v>
      </c>
      <c r="Z216" s="162">
        <v>2.0278004905968925</v>
      </c>
      <c r="AA216" s="162">
        <v>0</v>
      </c>
      <c r="AB216" s="162"/>
      <c r="AC216" s="162"/>
      <c r="AD216" s="162">
        <v>0</v>
      </c>
      <c r="AE216" s="163">
        <v>45584</v>
      </c>
      <c r="AF216" s="163">
        <v>0</v>
      </c>
      <c r="AG216" s="163">
        <v>0</v>
      </c>
      <c r="AH216" s="163">
        <v>45584</v>
      </c>
      <c r="AI216" s="163">
        <v>0</v>
      </c>
      <c r="AJ216" s="163">
        <v>1904</v>
      </c>
      <c r="AK216" s="163">
        <v>47488</v>
      </c>
      <c r="AL216" s="163">
        <v>0</v>
      </c>
      <c r="AM216" s="163">
        <v>0</v>
      </c>
      <c r="AN216" s="163">
        <v>0</v>
      </c>
      <c r="AO216" s="163">
        <v>0</v>
      </c>
      <c r="AP216" s="164">
        <v>47488</v>
      </c>
      <c r="AR216" s="161">
        <v>207</v>
      </c>
      <c r="AS216" s="162">
        <v>0</v>
      </c>
      <c r="AT216" s="163">
        <v>0</v>
      </c>
      <c r="AU216" s="163">
        <v>0</v>
      </c>
      <c r="AV216" s="163">
        <v>0</v>
      </c>
      <c r="AW216" s="164">
        <v>0</v>
      </c>
      <c r="BA216" s="161">
        <v>207</v>
      </c>
      <c r="BB216" s="150">
        <v>207</v>
      </c>
      <c r="BC216" s="151" t="s">
        <v>301</v>
      </c>
      <c r="BD216" s="165">
        <f t="shared" si="99"/>
        <v>45584</v>
      </c>
      <c r="BE216" s="166">
        <v>53108</v>
      </c>
      <c r="BF216" s="155">
        <f t="shared" si="100"/>
        <v>0</v>
      </c>
      <c r="BG216" s="155">
        <v>0</v>
      </c>
      <c r="BH216" s="155">
        <v>22762.400000000001</v>
      </c>
      <c r="BI216" s="155"/>
      <c r="BJ216" s="155"/>
      <c r="BK216" s="155"/>
      <c r="BL216" s="155">
        <f t="shared" si="101"/>
        <v>0</v>
      </c>
      <c r="BM216" s="166">
        <f t="shared" si="102"/>
        <v>22762.400000000001</v>
      </c>
      <c r="BN216" s="168">
        <f t="shared" si="103"/>
        <v>0</v>
      </c>
      <c r="BZ216" s="155"/>
      <c r="CA216" s="161">
        <v>207</v>
      </c>
      <c r="CB216" s="151" t="s">
        <v>301</v>
      </c>
      <c r="CC216" s="153"/>
      <c r="CD216" s="153"/>
      <c r="CE216" s="153"/>
      <c r="CF216" s="153"/>
      <c r="CG216" s="169">
        <f t="shared" si="104"/>
        <v>0</v>
      </c>
      <c r="CH216" s="153"/>
      <c r="CI216" s="153"/>
      <c r="CJ216" s="153"/>
      <c r="CK216" s="169">
        <f t="shared" si="105"/>
        <v>0</v>
      </c>
      <c r="CL216" s="170">
        <f t="shared" si="89"/>
        <v>0</v>
      </c>
      <c r="CM216" s="155"/>
      <c r="CN216" s="170">
        <f t="shared" si="90"/>
        <v>0</v>
      </c>
      <c r="CO216" s="155"/>
      <c r="CP216" s="160">
        <f t="shared" si="91"/>
        <v>0</v>
      </c>
      <c r="CQ216" s="153">
        <f t="shared" si="92"/>
        <v>0</v>
      </c>
      <c r="CR216" s="153">
        <f t="shared" si="106"/>
        <v>0</v>
      </c>
      <c r="CS216" s="169"/>
      <c r="CT216" s="170">
        <f t="shared" si="107"/>
        <v>0</v>
      </c>
      <c r="CU216" s="155"/>
      <c r="CV216" s="171"/>
      <c r="CW216" s="172"/>
      <c r="CX216" s="172"/>
      <c r="CY216" s="172"/>
      <c r="CZ216" s="169"/>
      <c r="DA216" s="173"/>
      <c r="DB216" s="174"/>
      <c r="DC216" s="174">
        <f t="shared" si="93"/>
        <v>-207</v>
      </c>
      <c r="DD216" s="173"/>
      <c r="DE216" s="173"/>
      <c r="DF216" s="173"/>
      <c r="DG216" s="173"/>
      <c r="DH216" s="175"/>
      <c r="DI216" s="173"/>
      <c r="DJ216" s="173"/>
      <c r="DK216" s="173"/>
      <c r="DL216" s="173"/>
      <c r="DM216" s="173"/>
    </row>
    <row r="217" spans="1:117" s="39" customFormat="1" ht="12" x14ac:dyDescent="0.2">
      <c r="A217" s="149">
        <v>208</v>
      </c>
      <c r="B217" s="150">
        <v>208</v>
      </c>
      <c r="C217" s="151" t="s">
        <v>302</v>
      </c>
      <c r="D217" s="152">
        <f t="shared" si="94"/>
        <v>12.517116122480971</v>
      </c>
      <c r="E217" s="153">
        <f t="shared" si="95"/>
        <v>222586</v>
      </c>
      <c r="F217" s="153">
        <f t="shared" si="95"/>
        <v>0</v>
      </c>
      <c r="G217" s="153">
        <f t="shared" si="95"/>
        <v>11739</v>
      </c>
      <c r="H217" s="154">
        <f t="shared" si="96"/>
        <v>234325</v>
      </c>
      <c r="I217" s="155"/>
      <c r="J217" s="156">
        <f t="shared" si="97"/>
        <v>11739</v>
      </c>
      <c r="K217" s="157">
        <f t="shared" si="98"/>
        <v>60911.349236795126</v>
      </c>
      <c r="L217" s="158">
        <f t="shared" si="81"/>
        <v>72650.349236795126</v>
      </c>
      <c r="M217" s="155"/>
      <c r="N217" s="159">
        <f t="shared" si="82"/>
        <v>161674.65076320487</v>
      </c>
      <c r="O217" s="155"/>
      <c r="P217" s="160">
        <f t="shared" si="83"/>
        <v>11739</v>
      </c>
      <c r="Q217" s="153">
        <f t="shared" si="84"/>
        <v>0</v>
      </c>
      <c r="R217" s="153">
        <f t="shared" si="85"/>
        <v>0</v>
      </c>
      <c r="S217" s="153">
        <f t="shared" si="86"/>
        <v>60911.349236795126</v>
      </c>
      <c r="T217" s="154">
        <f t="shared" si="87"/>
        <v>72650.349236795126</v>
      </c>
      <c r="U217" s="155"/>
      <c r="V217" s="159">
        <f t="shared" si="88"/>
        <v>142295.40000000002</v>
      </c>
      <c r="Y217" s="161">
        <v>208</v>
      </c>
      <c r="Z217" s="162">
        <v>12.517116122480971</v>
      </c>
      <c r="AA217" s="162">
        <v>0</v>
      </c>
      <c r="AB217" s="162"/>
      <c r="AC217" s="162"/>
      <c r="AD217" s="162">
        <v>0</v>
      </c>
      <c r="AE217" s="163">
        <v>222586</v>
      </c>
      <c r="AF217" s="163">
        <v>0</v>
      </c>
      <c r="AG217" s="163">
        <v>0</v>
      </c>
      <c r="AH217" s="163">
        <v>222586</v>
      </c>
      <c r="AI217" s="163">
        <v>0</v>
      </c>
      <c r="AJ217" s="163">
        <v>11739</v>
      </c>
      <c r="AK217" s="163">
        <v>234325</v>
      </c>
      <c r="AL217" s="163">
        <v>0</v>
      </c>
      <c r="AM217" s="163">
        <v>0</v>
      </c>
      <c r="AN217" s="163">
        <v>0</v>
      </c>
      <c r="AO217" s="163">
        <v>0</v>
      </c>
      <c r="AP217" s="164">
        <v>234325</v>
      </c>
      <c r="AR217" s="161">
        <v>208</v>
      </c>
      <c r="AS217" s="162">
        <v>0</v>
      </c>
      <c r="AT217" s="163">
        <v>0</v>
      </c>
      <c r="AU217" s="163">
        <v>0</v>
      </c>
      <c r="AV217" s="163">
        <v>0</v>
      </c>
      <c r="AW217" s="164">
        <v>0</v>
      </c>
      <c r="BA217" s="161">
        <v>208</v>
      </c>
      <c r="BB217" s="150">
        <v>208</v>
      </c>
      <c r="BC217" s="151" t="s">
        <v>302</v>
      </c>
      <c r="BD217" s="165">
        <f t="shared" si="99"/>
        <v>222586</v>
      </c>
      <c r="BE217" s="166">
        <v>180728</v>
      </c>
      <c r="BF217" s="155">
        <f t="shared" si="100"/>
        <v>41858</v>
      </c>
      <c r="BG217" s="155">
        <v>82048.800000000003</v>
      </c>
      <c r="BH217" s="155">
        <v>6649.6</v>
      </c>
      <c r="BI217" s="155"/>
      <c r="BJ217" s="155"/>
      <c r="BK217" s="155"/>
      <c r="BL217" s="155">
        <f t="shared" si="101"/>
        <v>0</v>
      </c>
      <c r="BM217" s="166">
        <f t="shared" si="102"/>
        <v>130556.40000000001</v>
      </c>
      <c r="BN217" s="168">
        <f t="shared" si="103"/>
        <v>60911.349236795126</v>
      </c>
      <c r="BZ217" s="155"/>
      <c r="CA217" s="161">
        <v>208</v>
      </c>
      <c r="CB217" s="151" t="s">
        <v>302</v>
      </c>
      <c r="CC217" s="153"/>
      <c r="CD217" s="153"/>
      <c r="CE217" s="153"/>
      <c r="CF217" s="153"/>
      <c r="CG217" s="169">
        <f t="shared" si="104"/>
        <v>0</v>
      </c>
      <c r="CH217" s="153"/>
      <c r="CI217" s="153"/>
      <c r="CJ217" s="153"/>
      <c r="CK217" s="169">
        <f t="shared" si="105"/>
        <v>0</v>
      </c>
      <c r="CL217" s="170">
        <f t="shared" si="89"/>
        <v>0</v>
      </c>
      <c r="CM217" s="155"/>
      <c r="CN217" s="170">
        <f t="shared" si="90"/>
        <v>0</v>
      </c>
      <c r="CO217" s="155"/>
      <c r="CP217" s="160">
        <f t="shared" si="91"/>
        <v>41858</v>
      </c>
      <c r="CQ217" s="153">
        <f t="shared" si="92"/>
        <v>41858</v>
      </c>
      <c r="CR217" s="153">
        <f t="shared" si="106"/>
        <v>0</v>
      </c>
      <c r="CS217" s="169"/>
      <c r="CT217" s="170">
        <f t="shared" si="107"/>
        <v>0</v>
      </c>
      <c r="CU217" s="155"/>
      <c r="CV217" s="171"/>
      <c r="CW217" s="172"/>
      <c r="CX217" s="172"/>
      <c r="CY217" s="172"/>
      <c r="CZ217" s="169"/>
      <c r="DA217" s="173"/>
      <c r="DB217" s="174"/>
      <c r="DC217" s="174">
        <f t="shared" si="93"/>
        <v>-208</v>
      </c>
      <c r="DD217" s="173"/>
      <c r="DE217" s="173"/>
      <c r="DF217" s="173"/>
      <c r="DG217" s="173"/>
      <c r="DH217" s="175"/>
      <c r="DI217" s="173"/>
      <c r="DJ217" s="173"/>
      <c r="DK217" s="173"/>
      <c r="DL217" s="173"/>
      <c r="DM217" s="173"/>
    </row>
    <row r="218" spans="1:117" s="39" customFormat="1" ht="12" x14ac:dyDescent="0.2">
      <c r="A218" s="149">
        <v>209</v>
      </c>
      <c r="B218" s="150">
        <v>209</v>
      </c>
      <c r="C218" s="151" t="s">
        <v>303</v>
      </c>
      <c r="D218" s="152">
        <f t="shared" si="94"/>
        <v>71.233870967741936</v>
      </c>
      <c r="E218" s="153">
        <f t="shared" si="95"/>
        <v>1141665</v>
      </c>
      <c r="F218" s="153">
        <f t="shared" si="95"/>
        <v>0</v>
      </c>
      <c r="G218" s="153">
        <f t="shared" si="95"/>
        <v>66794</v>
      </c>
      <c r="H218" s="154">
        <f t="shared" si="96"/>
        <v>1208459</v>
      </c>
      <c r="I218" s="155"/>
      <c r="J218" s="156">
        <f t="shared" si="97"/>
        <v>66794</v>
      </c>
      <c r="K218" s="157">
        <f t="shared" si="98"/>
        <v>107427.16035907544</v>
      </c>
      <c r="L218" s="158">
        <f t="shared" si="81"/>
        <v>174221.16035907544</v>
      </c>
      <c r="M218" s="155"/>
      <c r="N218" s="159">
        <f t="shared" si="82"/>
        <v>1034237.8396409246</v>
      </c>
      <c r="O218" s="155"/>
      <c r="P218" s="160">
        <f t="shared" si="83"/>
        <v>66794</v>
      </c>
      <c r="Q218" s="153">
        <f t="shared" si="84"/>
        <v>0</v>
      </c>
      <c r="R218" s="153">
        <f t="shared" si="85"/>
        <v>0</v>
      </c>
      <c r="S218" s="153">
        <f t="shared" si="86"/>
        <v>107427.16035907544</v>
      </c>
      <c r="T218" s="154">
        <f t="shared" si="87"/>
        <v>174221.16035907544</v>
      </c>
      <c r="U218" s="155"/>
      <c r="V218" s="159">
        <f t="shared" si="88"/>
        <v>284323.8</v>
      </c>
      <c r="Y218" s="161">
        <v>209</v>
      </c>
      <c r="Z218" s="162">
        <v>71.233870967741936</v>
      </c>
      <c r="AA218" s="162">
        <v>0</v>
      </c>
      <c r="AB218" s="162"/>
      <c r="AC218" s="162"/>
      <c r="AD218" s="162">
        <v>0</v>
      </c>
      <c r="AE218" s="163">
        <v>1141665</v>
      </c>
      <c r="AF218" s="163">
        <v>0</v>
      </c>
      <c r="AG218" s="163">
        <v>0</v>
      </c>
      <c r="AH218" s="163">
        <v>1141665</v>
      </c>
      <c r="AI218" s="163">
        <v>0</v>
      </c>
      <c r="AJ218" s="163">
        <v>66794</v>
      </c>
      <c r="AK218" s="163">
        <v>1208459</v>
      </c>
      <c r="AL218" s="163">
        <v>0</v>
      </c>
      <c r="AM218" s="163">
        <v>0</v>
      </c>
      <c r="AN218" s="163">
        <v>0</v>
      </c>
      <c r="AO218" s="163">
        <v>0</v>
      </c>
      <c r="AP218" s="164">
        <v>1208459</v>
      </c>
      <c r="AR218" s="161">
        <v>209</v>
      </c>
      <c r="AS218" s="162">
        <v>0</v>
      </c>
      <c r="AT218" s="163">
        <v>0</v>
      </c>
      <c r="AU218" s="163">
        <v>0</v>
      </c>
      <c r="AV218" s="163">
        <v>0</v>
      </c>
      <c r="AW218" s="164">
        <v>0</v>
      </c>
      <c r="BA218" s="161">
        <v>209</v>
      </c>
      <c r="BB218" s="150">
        <v>209</v>
      </c>
      <c r="BC218" s="151" t="s">
        <v>303</v>
      </c>
      <c r="BD218" s="165">
        <f t="shared" si="99"/>
        <v>1141665</v>
      </c>
      <c r="BE218" s="166">
        <v>1048426</v>
      </c>
      <c r="BF218" s="155">
        <f t="shared" si="100"/>
        <v>93239</v>
      </c>
      <c r="BG218" s="155">
        <v>61098</v>
      </c>
      <c r="BH218" s="155">
        <v>63192.800000000003</v>
      </c>
      <c r="BI218" s="155"/>
      <c r="BJ218" s="155"/>
      <c r="BK218" s="155"/>
      <c r="BL218" s="155">
        <f t="shared" si="101"/>
        <v>0</v>
      </c>
      <c r="BM218" s="166">
        <f t="shared" si="102"/>
        <v>217529.8</v>
      </c>
      <c r="BN218" s="168">
        <f t="shared" si="103"/>
        <v>107427.16035907544</v>
      </c>
      <c r="BZ218" s="155"/>
      <c r="CA218" s="161">
        <v>209</v>
      </c>
      <c r="CB218" s="151" t="s">
        <v>303</v>
      </c>
      <c r="CC218" s="153"/>
      <c r="CD218" s="153"/>
      <c r="CE218" s="153"/>
      <c r="CF218" s="153"/>
      <c r="CG218" s="169">
        <f t="shared" si="104"/>
        <v>0</v>
      </c>
      <c r="CH218" s="153"/>
      <c r="CI218" s="153"/>
      <c r="CJ218" s="153"/>
      <c r="CK218" s="169">
        <f t="shared" si="105"/>
        <v>0</v>
      </c>
      <c r="CL218" s="170">
        <f t="shared" si="89"/>
        <v>0</v>
      </c>
      <c r="CM218" s="155"/>
      <c r="CN218" s="170">
        <f t="shared" si="90"/>
        <v>0</v>
      </c>
      <c r="CO218" s="155"/>
      <c r="CP218" s="160">
        <f t="shared" si="91"/>
        <v>93239</v>
      </c>
      <c r="CQ218" s="153">
        <f t="shared" si="92"/>
        <v>93239</v>
      </c>
      <c r="CR218" s="153">
        <f t="shared" si="106"/>
        <v>0</v>
      </c>
      <c r="CS218" s="169"/>
      <c r="CT218" s="170">
        <f t="shared" si="107"/>
        <v>0</v>
      </c>
      <c r="CU218" s="155"/>
      <c r="CV218" s="171"/>
      <c r="CW218" s="172"/>
      <c r="CX218" s="172"/>
      <c r="CY218" s="172"/>
      <c r="CZ218" s="169"/>
      <c r="DA218" s="173"/>
      <c r="DB218" s="174"/>
      <c r="DC218" s="174">
        <f t="shared" si="93"/>
        <v>-209</v>
      </c>
      <c r="DD218" s="173"/>
      <c r="DE218" s="173"/>
      <c r="DF218" s="173"/>
      <c r="DG218" s="173"/>
      <c r="DH218" s="175"/>
      <c r="DI218" s="173"/>
      <c r="DJ218" s="173"/>
      <c r="DK218" s="173"/>
      <c r="DL218" s="173"/>
      <c r="DM218" s="173"/>
    </row>
    <row r="219" spans="1:117" s="39" customFormat="1" ht="12" x14ac:dyDescent="0.2">
      <c r="A219" s="149">
        <v>210</v>
      </c>
      <c r="B219" s="150">
        <v>214</v>
      </c>
      <c r="C219" s="151" t="s">
        <v>304</v>
      </c>
      <c r="D219" s="152">
        <f t="shared" si="94"/>
        <v>173.26440160800928</v>
      </c>
      <c r="E219" s="153">
        <f t="shared" si="95"/>
        <v>2362492</v>
      </c>
      <c r="F219" s="153">
        <f t="shared" si="95"/>
        <v>0</v>
      </c>
      <c r="G219" s="153">
        <f t="shared" si="95"/>
        <v>162457</v>
      </c>
      <c r="H219" s="154">
        <f t="shared" si="96"/>
        <v>2524949</v>
      </c>
      <c r="I219" s="155"/>
      <c r="J219" s="156">
        <f t="shared" si="97"/>
        <v>162457</v>
      </c>
      <c r="K219" s="157">
        <f t="shared" si="98"/>
        <v>140768</v>
      </c>
      <c r="L219" s="158">
        <f t="shared" si="81"/>
        <v>303225</v>
      </c>
      <c r="M219" s="155"/>
      <c r="N219" s="159">
        <f t="shared" si="82"/>
        <v>2221724</v>
      </c>
      <c r="O219" s="155"/>
      <c r="P219" s="160">
        <f t="shared" si="83"/>
        <v>162457</v>
      </c>
      <c r="Q219" s="153">
        <f t="shared" si="84"/>
        <v>0</v>
      </c>
      <c r="R219" s="153">
        <f t="shared" si="85"/>
        <v>0</v>
      </c>
      <c r="S219" s="153">
        <f t="shared" si="86"/>
        <v>140768</v>
      </c>
      <c r="T219" s="154">
        <f t="shared" si="87"/>
        <v>303225</v>
      </c>
      <c r="U219" s="155"/>
      <c r="V219" s="159">
        <f t="shared" si="88"/>
        <v>321583.8</v>
      </c>
      <c r="Y219" s="161">
        <v>210</v>
      </c>
      <c r="Z219" s="162">
        <v>173.26440160800928</v>
      </c>
      <c r="AA219" s="162">
        <v>0</v>
      </c>
      <c r="AB219" s="162"/>
      <c r="AC219" s="162"/>
      <c r="AD219" s="162">
        <v>0</v>
      </c>
      <c r="AE219" s="163">
        <v>2362492</v>
      </c>
      <c r="AF219" s="163">
        <v>0</v>
      </c>
      <c r="AG219" s="163">
        <v>0</v>
      </c>
      <c r="AH219" s="163">
        <v>2362492</v>
      </c>
      <c r="AI219" s="163">
        <v>0</v>
      </c>
      <c r="AJ219" s="163">
        <v>162457</v>
      </c>
      <c r="AK219" s="163">
        <v>2524949</v>
      </c>
      <c r="AL219" s="163">
        <v>0</v>
      </c>
      <c r="AM219" s="163">
        <v>0</v>
      </c>
      <c r="AN219" s="163">
        <v>0</v>
      </c>
      <c r="AO219" s="163">
        <v>0</v>
      </c>
      <c r="AP219" s="164">
        <v>2524949</v>
      </c>
      <c r="AR219" s="161">
        <v>210</v>
      </c>
      <c r="AS219" s="162">
        <v>0</v>
      </c>
      <c r="AT219" s="163">
        <v>0</v>
      </c>
      <c r="AU219" s="163">
        <v>0</v>
      </c>
      <c r="AV219" s="163">
        <v>0</v>
      </c>
      <c r="AW219" s="164">
        <v>0</v>
      </c>
      <c r="BA219" s="161">
        <v>210</v>
      </c>
      <c r="BB219" s="150">
        <v>214</v>
      </c>
      <c r="BC219" s="151" t="s">
        <v>304</v>
      </c>
      <c r="BD219" s="165">
        <f t="shared" si="99"/>
        <v>2362492</v>
      </c>
      <c r="BE219" s="166">
        <v>2221724</v>
      </c>
      <c r="BF219" s="155">
        <f t="shared" si="100"/>
        <v>140768</v>
      </c>
      <c r="BG219" s="155">
        <v>0</v>
      </c>
      <c r="BH219" s="155">
        <v>18358.8</v>
      </c>
      <c r="BI219" s="155"/>
      <c r="BJ219" s="155"/>
      <c r="BK219" s="155"/>
      <c r="BL219" s="155">
        <f t="shared" si="101"/>
        <v>0</v>
      </c>
      <c r="BM219" s="166">
        <f t="shared" si="102"/>
        <v>159126.79999999999</v>
      </c>
      <c r="BN219" s="168">
        <f t="shared" si="103"/>
        <v>140768</v>
      </c>
      <c r="BZ219" s="155"/>
      <c r="CA219" s="161">
        <v>210</v>
      </c>
      <c r="CB219" s="151" t="s">
        <v>304</v>
      </c>
      <c r="CC219" s="153"/>
      <c r="CD219" s="153"/>
      <c r="CE219" s="153"/>
      <c r="CF219" s="153"/>
      <c r="CG219" s="169">
        <f t="shared" si="104"/>
        <v>0</v>
      </c>
      <c r="CH219" s="153"/>
      <c r="CI219" s="153"/>
      <c r="CJ219" s="153"/>
      <c r="CK219" s="169">
        <f t="shared" si="105"/>
        <v>0</v>
      </c>
      <c r="CL219" s="170">
        <f t="shared" si="89"/>
        <v>0</v>
      </c>
      <c r="CM219" s="155"/>
      <c r="CN219" s="170">
        <f t="shared" si="90"/>
        <v>0</v>
      </c>
      <c r="CO219" s="155"/>
      <c r="CP219" s="160">
        <f t="shared" si="91"/>
        <v>140768</v>
      </c>
      <c r="CQ219" s="153">
        <f t="shared" si="92"/>
        <v>140768</v>
      </c>
      <c r="CR219" s="153">
        <f t="shared" si="106"/>
        <v>0</v>
      </c>
      <c r="CS219" s="169"/>
      <c r="CT219" s="170">
        <f t="shared" si="107"/>
        <v>0</v>
      </c>
      <c r="CU219" s="155"/>
      <c r="CV219" s="171"/>
      <c r="CW219" s="172"/>
      <c r="CX219" s="172"/>
      <c r="CY219" s="172"/>
      <c r="CZ219" s="169"/>
      <c r="DA219" s="173"/>
      <c r="DB219" s="174"/>
      <c r="DC219" s="174">
        <f t="shared" si="93"/>
        <v>-210</v>
      </c>
      <c r="DD219" s="173"/>
      <c r="DE219" s="173"/>
      <c r="DF219" s="173"/>
      <c r="DG219" s="173"/>
      <c r="DH219" s="175"/>
      <c r="DI219" s="173"/>
      <c r="DJ219" s="173"/>
      <c r="DK219" s="173"/>
      <c r="DL219" s="173"/>
      <c r="DM219" s="173"/>
    </row>
    <row r="220" spans="1:117" s="39" customFormat="1" ht="12" x14ac:dyDescent="0.2">
      <c r="A220" s="149">
        <v>211</v>
      </c>
      <c r="B220" s="150">
        <v>210</v>
      </c>
      <c r="C220" s="151" t="s">
        <v>305</v>
      </c>
      <c r="D220" s="152">
        <f t="shared" si="94"/>
        <v>6.0793109843742821</v>
      </c>
      <c r="E220" s="153">
        <f t="shared" si="95"/>
        <v>95974</v>
      </c>
      <c r="F220" s="153">
        <f t="shared" si="95"/>
        <v>0</v>
      </c>
      <c r="G220" s="153">
        <f t="shared" si="95"/>
        <v>5702</v>
      </c>
      <c r="H220" s="154">
        <f t="shared" si="96"/>
        <v>101676</v>
      </c>
      <c r="I220" s="155"/>
      <c r="J220" s="156">
        <f t="shared" si="97"/>
        <v>5702</v>
      </c>
      <c r="K220" s="157">
        <f t="shared" si="98"/>
        <v>5766</v>
      </c>
      <c r="L220" s="158">
        <f t="shared" si="81"/>
        <v>11468</v>
      </c>
      <c r="M220" s="155"/>
      <c r="N220" s="159">
        <f t="shared" si="82"/>
        <v>90208</v>
      </c>
      <c r="O220" s="155"/>
      <c r="P220" s="160">
        <f t="shared" si="83"/>
        <v>5702</v>
      </c>
      <c r="Q220" s="153">
        <f t="shared" si="84"/>
        <v>0</v>
      </c>
      <c r="R220" s="153">
        <f t="shared" si="85"/>
        <v>0</v>
      </c>
      <c r="S220" s="153">
        <f t="shared" si="86"/>
        <v>5766</v>
      </c>
      <c r="T220" s="154">
        <f t="shared" si="87"/>
        <v>11468</v>
      </c>
      <c r="U220" s="155"/>
      <c r="V220" s="159">
        <f t="shared" si="88"/>
        <v>11468</v>
      </c>
      <c r="Y220" s="161">
        <v>211</v>
      </c>
      <c r="Z220" s="162">
        <v>6.0793109843742821</v>
      </c>
      <c r="AA220" s="162">
        <v>0</v>
      </c>
      <c r="AB220" s="162"/>
      <c r="AC220" s="162"/>
      <c r="AD220" s="162">
        <v>0</v>
      </c>
      <c r="AE220" s="163">
        <v>95974</v>
      </c>
      <c r="AF220" s="163">
        <v>0</v>
      </c>
      <c r="AG220" s="163">
        <v>0</v>
      </c>
      <c r="AH220" s="163">
        <v>95974</v>
      </c>
      <c r="AI220" s="163">
        <v>0</v>
      </c>
      <c r="AJ220" s="163">
        <v>5702</v>
      </c>
      <c r="AK220" s="163">
        <v>101676</v>
      </c>
      <c r="AL220" s="163">
        <v>0</v>
      </c>
      <c r="AM220" s="163">
        <v>0</v>
      </c>
      <c r="AN220" s="163">
        <v>0</v>
      </c>
      <c r="AO220" s="163">
        <v>0</v>
      </c>
      <c r="AP220" s="164">
        <v>101676</v>
      </c>
      <c r="AR220" s="161">
        <v>211</v>
      </c>
      <c r="AS220" s="162">
        <v>0</v>
      </c>
      <c r="AT220" s="163">
        <v>0</v>
      </c>
      <c r="AU220" s="163">
        <v>0</v>
      </c>
      <c r="AV220" s="163">
        <v>0</v>
      </c>
      <c r="AW220" s="164">
        <v>0</v>
      </c>
      <c r="BA220" s="161">
        <v>211</v>
      </c>
      <c r="BB220" s="150">
        <v>210</v>
      </c>
      <c r="BC220" s="151" t="s">
        <v>305</v>
      </c>
      <c r="BD220" s="165">
        <f t="shared" si="99"/>
        <v>95974</v>
      </c>
      <c r="BE220" s="166">
        <v>90208</v>
      </c>
      <c r="BF220" s="155">
        <f t="shared" si="100"/>
        <v>5766</v>
      </c>
      <c r="BG220" s="155">
        <v>0</v>
      </c>
      <c r="BH220" s="155">
        <v>0</v>
      </c>
      <c r="BI220" s="155"/>
      <c r="BJ220" s="155"/>
      <c r="BK220" s="155"/>
      <c r="BL220" s="155">
        <f t="shared" si="101"/>
        <v>0</v>
      </c>
      <c r="BM220" s="166">
        <f t="shared" si="102"/>
        <v>5766</v>
      </c>
      <c r="BN220" s="168">
        <f t="shared" si="103"/>
        <v>5766</v>
      </c>
      <c r="BZ220" s="155"/>
      <c r="CA220" s="161">
        <v>211</v>
      </c>
      <c r="CB220" s="151" t="s">
        <v>305</v>
      </c>
      <c r="CC220" s="153"/>
      <c r="CD220" s="153"/>
      <c r="CE220" s="153"/>
      <c r="CF220" s="153"/>
      <c r="CG220" s="169">
        <f t="shared" si="104"/>
        <v>0</v>
      </c>
      <c r="CH220" s="153"/>
      <c r="CI220" s="153"/>
      <c r="CJ220" s="153"/>
      <c r="CK220" s="169">
        <f t="shared" si="105"/>
        <v>0</v>
      </c>
      <c r="CL220" s="170">
        <f t="shared" si="89"/>
        <v>0</v>
      </c>
      <c r="CM220" s="155"/>
      <c r="CN220" s="170">
        <f t="shared" si="90"/>
        <v>0</v>
      </c>
      <c r="CO220" s="155"/>
      <c r="CP220" s="160">
        <f t="shared" si="91"/>
        <v>5766</v>
      </c>
      <c r="CQ220" s="153">
        <f t="shared" si="92"/>
        <v>5766</v>
      </c>
      <c r="CR220" s="153">
        <f t="shared" si="106"/>
        <v>0</v>
      </c>
      <c r="CS220" s="169"/>
      <c r="CT220" s="170">
        <f t="shared" si="107"/>
        <v>0</v>
      </c>
      <c r="CU220" s="155"/>
      <c r="CV220" s="171"/>
      <c r="CW220" s="172"/>
      <c r="CX220" s="172"/>
      <c r="CY220" s="172"/>
      <c r="CZ220" s="169"/>
      <c r="DA220" s="173"/>
      <c r="DB220" s="174"/>
      <c r="DC220" s="174">
        <f t="shared" si="93"/>
        <v>-211</v>
      </c>
      <c r="DD220" s="173"/>
      <c r="DE220" s="173"/>
      <c r="DF220" s="173"/>
      <c r="DG220" s="173"/>
      <c r="DH220" s="175"/>
      <c r="DI220" s="173"/>
      <c r="DJ220" s="173"/>
      <c r="DK220" s="173"/>
      <c r="DL220" s="173"/>
      <c r="DM220" s="173"/>
    </row>
    <row r="221" spans="1:117" s="39" customFormat="1" ht="12" x14ac:dyDescent="0.2">
      <c r="A221" s="149">
        <v>212</v>
      </c>
      <c r="B221" s="150">
        <v>211</v>
      </c>
      <c r="C221" s="151" t="s">
        <v>306</v>
      </c>
      <c r="D221" s="152">
        <f t="shared" si="94"/>
        <v>142.35781840309906</v>
      </c>
      <c r="E221" s="153">
        <f t="shared" si="95"/>
        <v>1989403</v>
      </c>
      <c r="F221" s="153">
        <f t="shared" si="95"/>
        <v>0</v>
      </c>
      <c r="G221" s="153">
        <f t="shared" si="95"/>
        <v>133481</v>
      </c>
      <c r="H221" s="154">
        <f t="shared" si="96"/>
        <v>2122884</v>
      </c>
      <c r="I221" s="155"/>
      <c r="J221" s="156">
        <f t="shared" si="97"/>
        <v>133481</v>
      </c>
      <c r="K221" s="157">
        <f t="shared" si="98"/>
        <v>125050.43075057969</v>
      </c>
      <c r="L221" s="158">
        <f t="shared" si="81"/>
        <v>258531.43075057969</v>
      </c>
      <c r="M221" s="155"/>
      <c r="N221" s="159">
        <f t="shared" si="82"/>
        <v>1864352.5692494204</v>
      </c>
      <c r="O221" s="155"/>
      <c r="P221" s="160">
        <f t="shared" si="83"/>
        <v>133481</v>
      </c>
      <c r="Q221" s="153">
        <f t="shared" si="84"/>
        <v>0</v>
      </c>
      <c r="R221" s="153">
        <f t="shared" si="85"/>
        <v>0</v>
      </c>
      <c r="S221" s="153">
        <f t="shared" si="86"/>
        <v>125050.43075057969</v>
      </c>
      <c r="T221" s="154">
        <f t="shared" si="87"/>
        <v>258531.43075057969</v>
      </c>
      <c r="U221" s="155"/>
      <c r="V221" s="159">
        <f t="shared" si="88"/>
        <v>449583.6</v>
      </c>
      <c r="Y221" s="161">
        <v>212</v>
      </c>
      <c r="Z221" s="162">
        <v>142.35781840309906</v>
      </c>
      <c r="AA221" s="162">
        <v>0</v>
      </c>
      <c r="AB221" s="162"/>
      <c r="AC221" s="162"/>
      <c r="AD221" s="162">
        <v>0</v>
      </c>
      <c r="AE221" s="163">
        <v>1989403</v>
      </c>
      <c r="AF221" s="163">
        <v>0</v>
      </c>
      <c r="AG221" s="163">
        <v>0</v>
      </c>
      <c r="AH221" s="163">
        <v>1989403</v>
      </c>
      <c r="AI221" s="163">
        <v>0</v>
      </c>
      <c r="AJ221" s="163">
        <v>133481</v>
      </c>
      <c r="AK221" s="163">
        <v>2122884</v>
      </c>
      <c r="AL221" s="163">
        <v>0</v>
      </c>
      <c r="AM221" s="163">
        <v>0</v>
      </c>
      <c r="AN221" s="163">
        <v>0</v>
      </c>
      <c r="AO221" s="163">
        <v>0</v>
      </c>
      <c r="AP221" s="164">
        <v>2122884</v>
      </c>
      <c r="AR221" s="161">
        <v>212</v>
      </c>
      <c r="AS221" s="162">
        <v>0</v>
      </c>
      <c r="AT221" s="163">
        <v>0</v>
      </c>
      <c r="AU221" s="163">
        <v>0</v>
      </c>
      <c r="AV221" s="163">
        <v>0</v>
      </c>
      <c r="AW221" s="164">
        <v>0</v>
      </c>
      <c r="BA221" s="161">
        <v>212</v>
      </c>
      <c r="BB221" s="150">
        <v>211</v>
      </c>
      <c r="BC221" s="151" t="s">
        <v>306</v>
      </c>
      <c r="BD221" s="165">
        <f t="shared" si="99"/>
        <v>1989403</v>
      </c>
      <c r="BE221" s="166">
        <v>1872754</v>
      </c>
      <c r="BF221" s="155">
        <f t="shared" si="100"/>
        <v>116649</v>
      </c>
      <c r="BG221" s="155">
        <v>36178.799999999996</v>
      </c>
      <c r="BH221" s="155">
        <v>163274.80000000002</v>
      </c>
      <c r="BI221" s="155"/>
      <c r="BJ221" s="155"/>
      <c r="BK221" s="155"/>
      <c r="BL221" s="155">
        <f t="shared" si="101"/>
        <v>0</v>
      </c>
      <c r="BM221" s="166">
        <f t="shared" si="102"/>
        <v>316102.59999999998</v>
      </c>
      <c r="BN221" s="168">
        <f t="shared" si="103"/>
        <v>125050.43075057969</v>
      </c>
      <c r="BZ221" s="155"/>
      <c r="CA221" s="161">
        <v>212</v>
      </c>
      <c r="CB221" s="151" t="s">
        <v>306</v>
      </c>
      <c r="CC221" s="153"/>
      <c r="CD221" s="153"/>
      <c r="CE221" s="153"/>
      <c r="CF221" s="153"/>
      <c r="CG221" s="169">
        <f t="shared" si="104"/>
        <v>0</v>
      </c>
      <c r="CH221" s="153"/>
      <c r="CI221" s="153"/>
      <c r="CJ221" s="153"/>
      <c r="CK221" s="169">
        <f t="shared" si="105"/>
        <v>0</v>
      </c>
      <c r="CL221" s="170">
        <f t="shared" si="89"/>
        <v>0</v>
      </c>
      <c r="CM221" s="155"/>
      <c r="CN221" s="170">
        <f t="shared" si="90"/>
        <v>0</v>
      </c>
      <c r="CO221" s="155"/>
      <c r="CP221" s="160">
        <f t="shared" si="91"/>
        <v>116649</v>
      </c>
      <c r="CQ221" s="153">
        <f t="shared" si="92"/>
        <v>116649</v>
      </c>
      <c r="CR221" s="153">
        <f t="shared" si="106"/>
        <v>0</v>
      </c>
      <c r="CS221" s="169"/>
      <c r="CT221" s="170">
        <f t="shared" si="107"/>
        <v>0</v>
      </c>
      <c r="CU221" s="155"/>
      <c r="CV221" s="171"/>
      <c r="CW221" s="172"/>
      <c r="CX221" s="172"/>
      <c r="CY221" s="172"/>
      <c r="CZ221" s="169"/>
      <c r="DA221" s="173"/>
      <c r="DB221" s="174"/>
      <c r="DC221" s="174">
        <f t="shared" si="93"/>
        <v>-212</v>
      </c>
      <c r="DD221" s="173"/>
      <c r="DE221" s="173"/>
      <c r="DF221" s="173"/>
      <c r="DG221" s="173"/>
      <c r="DH221" s="175"/>
      <c r="DI221" s="173"/>
      <c r="DJ221" s="173"/>
      <c r="DK221" s="173"/>
      <c r="DL221" s="173"/>
      <c r="DM221" s="173"/>
    </row>
    <row r="222" spans="1:117" s="39" customFormat="1" ht="12" x14ac:dyDescent="0.2">
      <c r="A222" s="149">
        <v>213</v>
      </c>
      <c r="B222" s="150">
        <v>215</v>
      </c>
      <c r="C222" s="151" t="s">
        <v>307</v>
      </c>
      <c r="D222" s="152">
        <f t="shared" si="94"/>
        <v>2.0038170191834732</v>
      </c>
      <c r="E222" s="153">
        <f t="shared" si="95"/>
        <v>41973</v>
      </c>
      <c r="F222" s="153">
        <f t="shared" si="95"/>
        <v>0</v>
      </c>
      <c r="G222" s="153">
        <f t="shared" si="95"/>
        <v>1878</v>
      </c>
      <c r="H222" s="154">
        <f t="shared" si="96"/>
        <v>43851</v>
      </c>
      <c r="I222" s="155"/>
      <c r="J222" s="156">
        <f t="shared" si="97"/>
        <v>1878</v>
      </c>
      <c r="K222" s="157">
        <f t="shared" si="98"/>
        <v>2330.4684980815668</v>
      </c>
      <c r="L222" s="158">
        <f t="shared" si="81"/>
        <v>4208.4684980815673</v>
      </c>
      <c r="M222" s="155"/>
      <c r="N222" s="159">
        <f t="shared" si="82"/>
        <v>39642.531501918435</v>
      </c>
      <c r="O222" s="155"/>
      <c r="P222" s="160">
        <f t="shared" si="83"/>
        <v>1878</v>
      </c>
      <c r="Q222" s="153">
        <f t="shared" si="84"/>
        <v>0</v>
      </c>
      <c r="R222" s="153">
        <f t="shared" si="85"/>
        <v>0</v>
      </c>
      <c r="S222" s="153">
        <f t="shared" si="86"/>
        <v>2330.4684980815668</v>
      </c>
      <c r="T222" s="154">
        <f t="shared" si="87"/>
        <v>4208.4684980815673</v>
      </c>
      <c r="U222" s="155"/>
      <c r="V222" s="159">
        <f t="shared" si="88"/>
        <v>4464.6000000000004</v>
      </c>
      <c r="Y222" s="161">
        <v>213</v>
      </c>
      <c r="Z222" s="162">
        <v>2.0038170191834732</v>
      </c>
      <c r="AA222" s="162">
        <v>0</v>
      </c>
      <c r="AB222" s="162"/>
      <c r="AC222" s="162"/>
      <c r="AD222" s="162">
        <v>0</v>
      </c>
      <c r="AE222" s="163">
        <v>41973</v>
      </c>
      <c r="AF222" s="163">
        <v>0</v>
      </c>
      <c r="AG222" s="163">
        <v>0</v>
      </c>
      <c r="AH222" s="163">
        <v>41973</v>
      </c>
      <c r="AI222" s="163">
        <v>0</v>
      </c>
      <c r="AJ222" s="163">
        <v>1878</v>
      </c>
      <c r="AK222" s="163">
        <v>43851</v>
      </c>
      <c r="AL222" s="163">
        <v>0</v>
      </c>
      <c r="AM222" s="163">
        <v>0</v>
      </c>
      <c r="AN222" s="163">
        <v>0</v>
      </c>
      <c r="AO222" s="163">
        <v>0</v>
      </c>
      <c r="AP222" s="164">
        <v>43851</v>
      </c>
      <c r="AR222" s="161">
        <v>213</v>
      </c>
      <c r="AS222" s="162">
        <v>0</v>
      </c>
      <c r="AT222" s="163">
        <v>0</v>
      </c>
      <c r="AU222" s="163">
        <v>0</v>
      </c>
      <c r="AV222" s="163">
        <v>0</v>
      </c>
      <c r="AW222" s="164">
        <v>0</v>
      </c>
      <c r="BA222" s="161">
        <v>213</v>
      </c>
      <c r="BB222" s="150">
        <v>215</v>
      </c>
      <c r="BC222" s="151" t="s">
        <v>307</v>
      </c>
      <c r="BD222" s="165">
        <f t="shared" si="99"/>
        <v>41973</v>
      </c>
      <c r="BE222" s="166">
        <v>39720</v>
      </c>
      <c r="BF222" s="155">
        <f t="shared" si="100"/>
        <v>2253</v>
      </c>
      <c r="BG222" s="155">
        <v>333.59999999999997</v>
      </c>
      <c r="BH222" s="155">
        <v>0</v>
      </c>
      <c r="BI222" s="155"/>
      <c r="BJ222" s="155"/>
      <c r="BK222" s="155"/>
      <c r="BL222" s="155">
        <f t="shared" si="101"/>
        <v>0</v>
      </c>
      <c r="BM222" s="166">
        <f t="shared" si="102"/>
        <v>2586.6</v>
      </c>
      <c r="BN222" s="168">
        <f t="shared" si="103"/>
        <v>2330.4684980815668</v>
      </c>
      <c r="BZ222" s="155"/>
      <c r="CA222" s="161">
        <v>213</v>
      </c>
      <c r="CB222" s="151" t="s">
        <v>307</v>
      </c>
      <c r="CC222" s="153"/>
      <c r="CD222" s="153"/>
      <c r="CE222" s="153"/>
      <c r="CF222" s="153"/>
      <c r="CG222" s="169">
        <f t="shared" si="104"/>
        <v>0</v>
      </c>
      <c r="CH222" s="153"/>
      <c r="CI222" s="153"/>
      <c r="CJ222" s="153"/>
      <c r="CK222" s="169">
        <f t="shared" si="105"/>
        <v>0</v>
      </c>
      <c r="CL222" s="170">
        <f t="shared" si="89"/>
        <v>0</v>
      </c>
      <c r="CM222" s="155"/>
      <c r="CN222" s="170">
        <f t="shared" si="90"/>
        <v>0</v>
      </c>
      <c r="CO222" s="155"/>
      <c r="CP222" s="160">
        <f t="shared" si="91"/>
        <v>2253</v>
      </c>
      <c r="CQ222" s="153">
        <f t="shared" si="92"/>
        <v>2253</v>
      </c>
      <c r="CR222" s="153">
        <f t="shared" si="106"/>
        <v>0</v>
      </c>
      <c r="CS222" s="169"/>
      <c r="CT222" s="170">
        <f t="shared" si="107"/>
        <v>0</v>
      </c>
      <c r="CU222" s="155"/>
      <c r="CV222" s="171"/>
      <c r="CW222" s="172"/>
      <c r="CX222" s="172"/>
      <c r="CY222" s="172"/>
      <c r="CZ222" s="169"/>
      <c r="DA222" s="173"/>
      <c r="DB222" s="174"/>
      <c r="DC222" s="174">
        <f t="shared" si="93"/>
        <v>-213</v>
      </c>
      <c r="DD222" s="173"/>
      <c r="DE222" s="173"/>
      <c r="DF222" s="173"/>
      <c r="DG222" s="173"/>
      <c r="DH222" s="175"/>
      <c r="DI222" s="173"/>
      <c r="DJ222" s="173"/>
      <c r="DK222" s="173"/>
      <c r="DL222" s="173"/>
      <c r="DM222" s="173"/>
    </row>
    <row r="223" spans="1:117" s="39" customFormat="1" ht="12" x14ac:dyDescent="0.2">
      <c r="A223" s="149">
        <v>214</v>
      </c>
      <c r="B223" s="150">
        <v>216</v>
      </c>
      <c r="C223" s="151" t="s">
        <v>308</v>
      </c>
      <c r="D223" s="152">
        <f t="shared" si="94"/>
        <v>3.0475285652757722</v>
      </c>
      <c r="E223" s="153">
        <f t="shared" si="95"/>
        <v>42678</v>
      </c>
      <c r="F223" s="153">
        <f t="shared" si="95"/>
        <v>0</v>
      </c>
      <c r="G223" s="153">
        <f t="shared" si="95"/>
        <v>2853</v>
      </c>
      <c r="H223" s="154">
        <f t="shared" si="96"/>
        <v>45531</v>
      </c>
      <c r="I223" s="155"/>
      <c r="J223" s="156">
        <f t="shared" si="97"/>
        <v>2853</v>
      </c>
      <c r="K223" s="157">
        <f t="shared" si="98"/>
        <v>1160</v>
      </c>
      <c r="L223" s="158">
        <f t="shared" si="81"/>
        <v>4013</v>
      </c>
      <c r="M223" s="155"/>
      <c r="N223" s="159">
        <f t="shared" si="82"/>
        <v>41518</v>
      </c>
      <c r="O223" s="155"/>
      <c r="P223" s="160">
        <f t="shared" si="83"/>
        <v>2853</v>
      </c>
      <c r="Q223" s="153">
        <f t="shared" si="84"/>
        <v>0</v>
      </c>
      <c r="R223" s="153">
        <f t="shared" si="85"/>
        <v>0</v>
      </c>
      <c r="S223" s="153">
        <f t="shared" si="86"/>
        <v>1160</v>
      </c>
      <c r="T223" s="154">
        <f t="shared" si="87"/>
        <v>4013</v>
      </c>
      <c r="U223" s="155"/>
      <c r="V223" s="159">
        <f t="shared" si="88"/>
        <v>14413</v>
      </c>
      <c r="Y223" s="161">
        <v>214</v>
      </c>
      <c r="Z223" s="162">
        <v>3.0475285652757722</v>
      </c>
      <c r="AA223" s="162">
        <v>0</v>
      </c>
      <c r="AB223" s="162"/>
      <c r="AC223" s="162"/>
      <c r="AD223" s="162">
        <v>0</v>
      </c>
      <c r="AE223" s="163">
        <v>42678</v>
      </c>
      <c r="AF223" s="163">
        <v>0</v>
      </c>
      <c r="AG223" s="163">
        <v>0</v>
      </c>
      <c r="AH223" s="163">
        <v>42678</v>
      </c>
      <c r="AI223" s="163">
        <v>0</v>
      </c>
      <c r="AJ223" s="163">
        <v>2853</v>
      </c>
      <c r="AK223" s="163">
        <v>45531</v>
      </c>
      <c r="AL223" s="163">
        <v>0</v>
      </c>
      <c r="AM223" s="163">
        <v>0</v>
      </c>
      <c r="AN223" s="163">
        <v>0</v>
      </c>
      <c r="AO223" s="163">
        <v>0</v>
      </c>
      <c r="AP223" s="164">
        <v>45531</v>
      </c>
      <c r="AR223" s="161">
        <v>214</v>
      </c>
      <c r="AS223" s="162">
        <v>0</v>
      </c>
      <c r="AT223" s="163">
        <v>0</v>
      </c>
      <c r="AU223" s="163">
        <v>0</v>
      </c>
      <c r="AV223" s="163">
        <v>0</v>
      </c>
      <c r="AW223" s="164">
        <v>0</v>
      </c>
      <c r="BA223" s="161">
        <v>214</v>
      </c>
      <c r="BB223" s="150">
        <v>216</v>
      </c>
      <c r="BC223" s="151" t="s">
        <v>308</v>
      </c>
      <c r="BD223" s="165">
        <f t="shared" si="99"/>
        <v>42678</v>
      </c>
      <c r="BE223" s="166">
        <v>41518</v>
      </c>
      <c r="BF223" s="155">
        <f t="shared" si="100"/>
        <v>1160</v>
      </c>
      <c r="BG223" s="155">
        <v>0</v>
      </c>
      <c r="BH223" s="155">
        <v>10400</v>
      </c>
      <c r="BI223" s="155"/>
      <c r="BJ223" s="155"/>
      <c r="BK223" s="155"/>
      <c r="BL223" s="155">
        <f t="shared" si="101"/>
        <v>0</v>
      </c>
      <c r="BM223" s="166">
        <f t="shared" si="102"/>
        <v>11560</v>
      </c>
      <c r="BN223" s="168">
        <f t="shared" si="103"/>
        <v>1160</v>
      </c>
      <c r="BZ223" s="155"/>
      <c r="CA223" s="161">
        <v>214</v>
      </c>
      <c r="CB223" s="151" t="s">
        <v>308</v>
      </c>
      <c r="CC223" s="153"/>
      <c r="CD223" s="153"/>
      <c r="CE223" s="153"/>
      <c r="CF223" s="153"/>
      <c r="CG223" s="169">
        <f t="shared" si="104"/>
        <v>0</v>
      </c>
      <c r="CH223" s="153"/>
      <c r="CI223" s="153"/>
      <c r="CJ223" s="153"/>
      <c r="CK223" s="169">
        <f t="shared" si="105"/>
        <v>0</v>
      </c>
      <c r="CL223" s="170">
        <f t="shared" si="89"/>
        <v>0</v>
      </c>
      <c r="CM223" s="155"/>
      <c r="CN223" s="170">
        <f t="shared" si="90"/>
        <v>0</v>
      </c>
      <c r="CO223" s="155"/>
      <c r="CP223" s="160">
        <f t="shared" si="91"/>
        <v>1160</v>
      </c>
      <c r="CQ223" s="153">
        <f t="shared" si="92"/>
        <v>1160</v>
      </c>
      <c r="CR223" s="153">
        <f t="shared" si="106"/>
        <v>0</v>
      </c>
      <c r="CS223" s="169"/>
      <c r="CT223" s="170">
        <f t="shared" si="107"/>
        <v>0</v>
      </c>
      <c r="CU223" s="155"/>
      <c r="CV223" s="171"/>
      <c r="CW223" s="172"/>
      <c r="CX223" s="172"/>
      <c r="CY223" s="172"/>
      <c r="CZ223" s="169"/>
      <c r="DA223" s="173"/>
      <c r="DB223" s="174"/>
      <c r="DC223" s="174">
        <f t="shared" si="93"/>
        <v>-214</v>
      </c>
      <c r="DD223" s="173"/>
      <c r="DE223" s="173"/>
      <c r="DF223" s="173"/>
      <c r="DG223" s="173"/>
      <c r="DH223" s="175"/>
      <c r="DI223" s="173"/>
      <c r="DJ223" s="173"/>
      <c r="DK223" s="173"/>
      <c r="DL223" s="173"/>
      <c r="DM223" s="173"/>
    </row>
    <row r="224" spans="1:117" s="39" customFormat="1" ht="12" x14ac:dyDescent="0.2">
      <c r="A224" s="149">
        <v>215</v>
      </c>
      <c r="B224" s="150">
        <v>212</v>
      </c>
      <c r="C224" s="151" t="s">
        <v>309</v>
      </c>
      <c r="D224" s="152">
        <f t="shared" si="94"/>
        <v>9.3333333333333357</v>
      </c>
      <c r="E224" s="153">
        <f t="shared" si="95"/>
        <v>111139</v>
      </c>
      <c r="F224" s="153">
        <f t="shared" si="95"/>
        <v>0</v>
      </c>
      <c r="G224" s="153">
        <f t="shared" si="95"/>
        <v>8750</v>
      </c>
      <c r="H224" s="154">
        <f t="shared" si="96"/>
        <v>119889</v>
      </c>
      <c r="I224" s="155"/>
      <c r="J224" s="156">
        <f t="shared" si="97"/>
        <v>8750</v>
      </c>
      <c r="K224" s="157">
        <f t="shared" si="98"/>
        <v>18455.60929886948</v>
      </c>
      <c r="L224" s="158">
        <f t="shared" si="81"/>
        <v>27205.60929886948</v>
      </c>
      <c r="M224" s="155"/>
      <c r="N224" s="159">
        <f t="shared" si="82"/>
        <v>92683.390701130527</v>
      </c>
      <c r="O224" s="155"/>
      <c r="P224" s="160">
        <f t="shared" si="83"/>
        <v>8750</v>
      </c>
      <c r="Q224" s="153">
        <f t="shared" si="84"/>
        <v>0</v>
      </c>
      <c r="R224" s="153">
        <f t="shared" si="85"/>
        <v>0</v>
      </c>
      <c r="S224" s="153">
        <f t="shared" si="86"/>
        <v>18455.60929886948</v>
      </c>
      <c r="T224" s="154">
        <f t="shared" si="87"/>
        <v>27205.60929886948</v>
      </c>
      <c r="U224" s="155"/>
      <c r="V224" s="159">
        <f t="shared" si="88"/>
        <v>47455.199999999997</v>
      </c>
      <c r="Y224" s="161">
        <v>215</v>
      </c>
      <c r="Z224" s="162">
        <v>9.3333333333333357</v>
      </c>
      <c r="AA224" s="162">
        <v>0</v>
      </c>
      <c r="AB224" s="162"/>
      <c r="AC224" s="162"/>
      <c r="AD224" s="162">
        <v>0</v>
      </c>
      <c r="AE224" s="163">
        <v>111139</v>
      </c>
      <c r="AF224" s="163">
        <v>0</v>
      </c>
      <c r="AG224" s="163">
        <v>0</v>
      </c>
      <c r="AH224" s="163">
        <v>111139</v>
      </c>
      <c r="AI224" s="163">
        <v>0</v>
      </c>
      <c r="AJ224" s="163">
        <v>8750</v>
      </c>
      <c r="AK224" s="163">
        <v>119889</v>
      </c>
      <c r="AL224" s="163">
        <v>0</v>
      </c>
      <c r="AM224" s="163">
        <v>0</v>
      </c>
      <c r="AN224" s="163">
        <v>0</v>
      </c>
      <c r="AO224" s="163">
        <v>0</v>
      </c>
      <c r="AP224" s="164">
        <v>119889</v>
      </c>
      <c r="AR224" s="161">
        <v>215</v>
      </c>
      <c r="AS224" s="162">
        <v>0</v>
      </c>
      <c r="AT224" s="163">
        <v>0</v>
      </c>
      <c r="AU224" s="163">
        <v>0</v>
      </c>
      <c r="AV224" s="163">
        <v>0</v>
      </c>
      <c r="AW224" s="164">
        <v>0</v>
      </c>
      <c r="BA224" s="161">
        <v>215</v>
      </c>
      <c r="BB224" s="150">
        <v>212</v>
      </c>
      <c r="BC224" s="151" t="s">
        <v>309</v>
      </c>
      <c r="BD224" s="165">
        <f t="shared" si="99"/>
        <v>111139</v>
      </c>
      <c r="BE224" s="166">
        <v>98808</v>
      </c>
      <c r="BF224" s="155">
        <f t="shared" si="100"/>
        <v>12331</v>
      </c>
      <c r="BG224" s="155">
        <v>26374.2</v>
      </c>
      <c r="BH224" s="155">
        <v>0</v>
      </c>
      <c r="BI224" s="155"/>
      <c r="BJ224" s="155"/>
      <c r="BK224" s="155"/>
      <c r="BL224" s="155">
        <f t="shared" si="101"/>
        <v>0</v>
      </c>
      <c r="BM224" s="166">
        <f t="shared" si="102"/>
        <v>38705.199999999997</v>
      </c>
      <c r="BN224" s="168">
        <f t="shared" si="103"/>
        <v>18455.60929886948</v>
      </c>
      <c r="BZ224" s="155"/>
      <c r="CA224" s="161">
        <v>215</v>
      </c>
      <c r="CB224" s="151" t="s">
        <v>309</v>
      </c>
      <c r="CC224" s="153"/>
      <c r="CD224" s="153"/>
      <c r="CE224" s="153"/>
      <c r="CF224" s="153"/>
      <c r="CG224" s="169">
        <f t="shared" si="104"/>
        <v>0</v>
      </c>
      <c r="CH224" s="153"/>
      <c r="CI224" s="153"/>
      <c r="CJ224" s="153"/>
      <c r="CK224" s="169">
        <f t="shared" si="105"/>
        <v>0</v>
      </c>
      <c r="CL224" s="170">
        <f t="shared" si="89"/>
        <v>0</v>
      </c>
      <c r="CM224" s="155"/>
      <c r="CN224" s="170">
        <f t="shared" si="90"/>
        <v>0</v>
      </c>
      <c r="CO224" s="155"/>
      <c r="CP224" s="160">
        <f t="shared" si="91"/>
        <v>12331</v>
      </c>
      <c r="CQ224" s="153">
        <f t="shared" si="92"/>
        <v>12331</v>
      </c>
      <c r="CR224" s="153">
        <f t="shared" si="106"/>
        <v>0</v>
      </c>
      <c r="CS224" s="169"/>
      <c r="CT224" s="170">
        <f t="shared" si="107"/>
        <v>0</v>
      </c>
      <c r="CU224" s="155"/>
      <c r="CV224" s="171"/>
      <c r="CW224" s="172"/>
      <c r="CX224" s="172"/>
      <c r="CY224" s="172"/>
      <c r="CZ224" s="169"/>
      <c r="DA224" s="173"/>
      <c r="DB224" s="174"/>
      <c r="DC224" s="174">
        <f t="shared" si="93"/>
        <v>-215</v>
      </c>
      <c r="DD224" s="173"/>
      <c r="DE224" s="173"/>
      <c r="DF224" s="173"/>
      <c r="DG224" s="173"/>
      <c r="DH224" s="175"/>
      <c r="DI224" s="173"/>
      <c r="DJ224" s="173"/>
      <c r="DK224" s="173"/>
      <c r="DL224" s="173"/>
      <c r="DM224" s="173"/>
    </row>
    <row r="225" spans="1:117" s="39" customFormat="1" ht="12" x14ac:dyDescent="0.2">
      <c r="A225" s="149">
        <v>216</v>
      </c>
      <c r="B225" s="150">
        <v>217</v>
      </c>
      <c r="C225" s="151" t="s">
        <v>310</v>
      </c>
      <c r="D225" s="152">
        <f t="shared" si="94"/>
        <v>0</v>
      </c>
      <c r="E225" s="153">
        <f t="shared" si="95"/>
        <v>0</v>
      </c>
      <c r="F225" s="153">
        <f t="shared" si="95"/>
        <v>0</v>
      </c>
      <c r="G225" s="153">
        <f t="shared" si="95"/>
        <v>0</v>
      </c>
      <c r="H225" s="154">
        <f t="shared" si="96"/>
        <v>0</v>
      </c>
      <c r="I225" s="155"/>
      <c r="J225" s="156">
        <f t="shared" si="97"/>
        <v>0</v>
      </c>
      <c r="K225" s="157">
        <f t="shared" si="98"/>
        <v>0</v>
      </c>
      <c r="L225" s="158">
        <f t="shared" si="81"/>
        <v>0</v>
      </c>
      <c r="M225" s="155"/>
      <c r="N225" s="159">
        <f t="shared" si="82"/>
        <v>0</v>
      </c>
      <c r="O225" s="155"/>
      <c r="P225" s="160">
        <f t="shared" si="83"/>
        <v>0</v>
      </c>
      <c r="Q225" s="153">
        <f t="shared" si="84"/>
        <v>0</v>
      </c>
      <c r="R225" s="153">
        <f t="shared" si="85"/>
        <v>0</v>
      </c>
      <c r="S225" s="153">
        <f t="shared" si="86"/>
        <v>0</v>
      </c>
      <c r="T225" s="154">
        <f t="shared" si="87"/>
        <v>0</v>
      </c>
      <c r="U225" s="155"/>
      <c r="V225" s="159">
        <f t="shared" si="88"/>
        <v>0</v>
      </c>
      <c r="Y225" s="161">
        <v>216</v>
      </c>
      <c r="Z225" s="162"/>
      <c r="AA225" s="162"/>
      <c r="AB225" s="162"/>
      <c r="AC225" s="162"/>
      <c r="AD225" s="162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4"/>
      <c r="AR225" s="161">
        <v>216</v>
      </c>
      <c r="AS225" s="162">
        <v>0</v>
      </c>
      <c r="AT225" s="163">
        <v>0</v>
      </c>
      <c r="AU225" s="163">
        <v>0</v>
      </c>
      <c r="AV225" s="163">
        <v>0</v>
      </c>
      <c r="AW225" s="164">
        <v>0</v>
      </c>
      <c r="BA225" s="161">
        <v>216</v>
      </c>
      <c r="BB225" s="150">
        <v>217</v>
      </c>
      <c r="BC225" s="151" t="s">
        <v>310</v>
      </c>
      <c r="BD225" s="165">
        <f t="shared" si="99"/>
        <v>0</v>
      </c>
      <c r="BE225" s="166">
        <v>0</v>
      </c>
      <c r="BF225" s="155">
        <f t="shared" si="100"/>
        <v>0</v>
      </c>
      <c r="BG225" s="155">
        <v>0</v>
      </c>
      <c r="BH225" s="155">
        <v>0</v>
      </c>
      <c r="BI225" s="155"/>
      <c r="BJ225" s="155"/>
      <c r="BK225" s="155"/>
      <c r="BL225" s="155">
        <f t="shared" si="101"/>
        <v>0</v>
      </c>
      <c r="BM225" s="166">
        <f t="shared" si="102"/>
        <v>0</v>
      </c>
      <c r="BN225" s="168">
        <f t="shared" si="103"/>
        <v>0</v>
      </c>
      <c r="BZ225" s="155"/>
      <c r="CA225" s="161">
        <v>216</v>
      </c>
      <c r="CB225" s="151" t="s">
        <v>310</v>
      </c>
      <c r="CC225" s="153"/>
      <c r="CD225" s="153"/>
      <c r="CE225" s="153"/>
      <c r="CF225" s="153"/>
      <c r="CG225" s="169">
        <f t="shared" si="104"/>
        <v>0</v>
      </c>
      <c r="CH225" s="153"/>
      <c r="CI225" s="153"/>
      <c r="CJ225" s="153"/>
      <c r="CK225" s="169">
        <f t="shared" si="105"/>
        <v>0</v>
      </c>
      <c r="CL225" s="170">
        <f t="shared" si="89"/>
        <v>0</v>
      </c>
      <c r="CM225" s="155"/>
      <c r="CN225" s="170">
        <f t="shared" si="90"/>
        <v>0</v>
      </c>
      <c r="CO225" s="155"/>
      <c r="CP225" s="160">
        <f t="shared" si="91"/>
        <v>0</v>
      </c>
      <c r="CQ225" s="153">
        <f t="shared" si="92"/>
        <v>0</v>
      </c>
      <c r="CR225" s="153">
        <f t="shared" si="106"/>
        <v>0</v>
      </c>
      <c r="CS225" s="169"/>
      <c r="CT225" s="170">
        <f t="shared" si="107"/>
        <v>0</v>
      </c>
      <c r="CU225" s="155"/>
      <c r="CV225" s="171"/>
      <c r="CW225" s="172"/>
      <c r="CX225" s="172"/>
      <c r="CY225" s="172"/>
      <c r="CZ225" s="169"/>
      <c r="DA225" s="173"/>
      <c r="DB225" s="174"/>
      <c r="DC225" s="174">
        <f t="shared" si="93"/>
        <v>-216</v>
      </c>
      <c r="DD225" s="173"/>
      <c r="DE225" s="173"/>
      <c r="DF225" s="173"/>
      <c r="DG225" s="173"/>
      <c r="DH225" s="175"/>
      <c r="DI225" s="173"/>
      <c r="DJ225" s="173"/>
      <c r="DK225" s="173"/>
      <c r="DL225" s="173"/>
      <c r="DM225" s="173"/>
    </row>
    <row r="226" spans="1:117" s="39" customFormat="1" ht="12" x14ac:dyDescent="0.2">
      <c r="A226" s="149">
        <v>217</v>
      </c>
      <c r="B226" s="150">
        <v>213</v>
      </c>
      <c r="C226" s="151" t="s">
        <v>311</v>
      </c>
      <c r="D226" s="152">
        <f t="shared" si="94"/>
        <v>2.0755137703187274</v>
      </c>
      <c r="E226" s="153">
        <f t="shared" si="95"/>
        <v>35251</v>
      </c>
      <c r="F226" s="153">
        <f t="shared" si="95"/>
        <v>0</v>
      </c>
      <c r="G226" s="153">
        <f t="shared" si="95"/>
        <v>1948</v>
      </c>
      <c r="H226" s="154">
        <f t="shared" si="96"/>
        <v>37199</v>
      </c>
      <c r="I226" s="155"/>
      <c r="J226" s="156">
        <f t="shared" si="97"/>
        <v>1948</v>
      </c>
      <c r="K226" s="157">
        <f t="shared" si="98"/>
        <v>4946.1775915900671</v>
      </c>
      <c r="L226" s="158">
        <f t="shared" si="81"/>
        <v>6894.1775915900671</v>
      </c>
      <c r="M226" s="155"/>
      <c r="N226" s="159">
        <f t="shared" si="82"/>
        <v>30304.822408409935</v>
      </c>
      <c r="O226" s="155"/>
      <c r="P226" s="160">
        <f t="shared" si="83"/>
        <v>1948</v>
      </c>
      <c r="Q226" s="153">
        <f t="shared" si="84"/>
        <v>0</v>
      </c>
      <c r="R226" s="153">
        <f t="shared" si="85"/>
        <v>0</v>
      </c>
      <c r="S226" s="153">
        <f t="shared" si="86"/>
        <v>4946.1775915900671</v>
      </c>
      <c r="T226" s="154">
        <f t="shared" si="87"/>
        <v>6894.1775915900671</v>
      </c>
      <c r="U226" s="155"/>
      <c r="V226" s="159">
        <f t="shared" si="88"/>
        <v>15196.8</v>
      </c>
      <c r="Y226" s="161">
        <v>217</v>
      </c>
      <c r="Z226" s="162">
        <v>2.0755137703187274</v>
      </c>
      <c r="AA226" s="162">
        <v>0</v>
      </c>
      <c r="AB226" s="162"/>
      <c r="AC226" s="162"/>
      <c r="AD226" s="162">
        <v>0</v>
      </c>
      <c r="AE226" s="163">
        <v>35251</v>
      </c>
      <c r="AF226" s="163">
        <v>0</v>
      </c>
      <c r="AG226" s="163">
        <v>0</v>
      </c>
      <c r="AH226" s="163">
        <v>35251</v>
      </c>
      <c r="AI226" s="163">
        <v>0</v>
      </c>
      <c r="AJ226" s="163">
        <v>1948</v>
      </c>
      <c r="AK226" s="163">
        <v>37199</v>
      </c>
      <c r="AL226" s="163">
        <v>0</v>
      </c>
      <c r="AM226" s="163">
        <v>0</v>
      </c>
      <c r="AN226" s="163">
        <v>0</v>
      </c>
      <c r="AO226" s="163">
        <v>0</v>
      </c>
      <c r="AP226" s="164">
        <v>37199</v>
      </c>
      <c r="AR226" s="161">
        <v>217</v>
      </c>
      <c r="AS226" s="162">
        <v>0</v>
      </c>
      <c r="AT226" s="163">
        <v>0</v>
      </c>
      <c r="AU226" s="163">
        <v>0</v>
      </c>
      <c r="AV226" s="163">
        <v>0</v>
      </c>
      <c r="AW226" s="164">
        <v>0</v>
      </c>
      <c r="BA226" s="161">
        <v>217</v>
      </c>
      <c r="BB226" s="150">
        <v>213</v>
      </c>
      <c r="BC226" s="151" t="s">
        <v>311</v>
      </c>
      <c r="BD226" s="165">
        <f t="shared" si="99"/>
        <v>35251</v>
      </c>
      <c r="BE226" s="166">
        <v>32816</v>
      </c>
      <c r="BF226" s="155">
        <f t="shared" si="100"/>
        <v>2435</v>
      </c>
      <c r="BG226" s="155">
        <v>10813.8</v>
      </c>
      <c r="BH226" s="155">
        <v>0</v>
      </c>
      <c r="BI226" s="155"/>
      <c r="BJ226" s="155"/>
      <c r="BK226" s="155"/>
      <c r="BL226" s="155">
        <f t="shared" si="101"/>
        <v>0</v>
      </c>
      <c r="BM226" s="166">
        <f t="shared" si="102"/>
        <v>13248.8</v>
      </c>
      <c r="BN226" s="168">
        <f t="shared" si="103"/>
        <v>4946.1775915900671</v>
      </c>
      <c r="BZ226" s="155"/>
      <c r="CA226" s="161">
        <v>217</v>
      </c>
      <c r="CB226" s="151" t="s">
        <v>311</v>
      </c>
      <c r="CC226" s="153"/>
      <c r="CD226" s="153"/>
      <c r="CE226" s="153"/>
      <c r="CF226" s="153"/>
      <c r="CG226" s="169">
        <f t="shared" si="104"/>
        <v>0</v>
      </c>
      <c r="CH226" s="153"/>
      <c r="CI226" s="153"/>
      <c r="CJ226" s="153"/>
      <c r="CK226" s="169">
        <f t="shared" si="105"/>
        <v>0</v>
      </c>
      <c r="CL226" s="170">
        <f t="shared" si="89"/>
        <v>0</v>
      </c>
      <c r="CM226" s="155"/>
      <c r="CN226" s="170">
        <f t="shared" si="90"/>
        <v>0</v>
      </c>
      <c r="CO226" s="155"/>
      <c r="CP226" s="160">
        <f t="shared" si="91"/>
        <v>2435</v>
      </c>
      <c r="CQ226" s="153">
        <f t="shared" si="92"/>
        <v>2435</v>
      </c>
      <c r="CR226" s="153">
        <f t="shared" si="106"/>
        <v>0</v>
      </c>
      <c r="CS226" s="169"/>
      <c r="CT226" s="170">
        <f t="shared" si="107"/>
        <v>0</v>
      </c>
      <c r="CU226" s="155"/>
      <c r="CV226" s="171"/>
      <c r="CW226" s="172"/>
      <c r="CX226" s="172"/>
      <c r="CY226" s="172"/>
      <c r="CZ226" s="169"/>
      <c r="DA226" s="173"/>
      <c r="DB226" s="174"/>
      <c r="DC226" s="174">
        <f t="shared" si="93"/>
        <v>-217</v>
      </c>
      <c r="DD226" s="173"/>
      <c r="DE226" s="173"/>
      <c r="DF226" s="173"/>
      <c r="DG226" s="173"/>
      <c r="DH226" s="175"/>
      <c r="DI226" s="173"/>
      <c r="DJ226" s="173"/>
      <c r="DK226" s="173"/>
      <c r="DL226" s="173"/>
      <c r="DM226" s="173"/>
    </row>
    <row r="227" spans="1:117" s="39" customFormat="1" ht="12" x14ac:dyDescent="0.2">
      <c r="A227" s="149">
        <v>218</v>
      </c>
      <c r="B227" s="150">
        <v>218</v>
      </c>
      <c r="C227" s="151" t="s">
        <v>312</v>
      </c>
      <c r="D227" s="152">
        <f t="shared" si="94"/>
        <v>92.549332473562913</v>
      </c>
      <c r="E227" s="153">
        <f t="shared" si="95"/>
        <v>1382028</v>
      </c>
      <c r="F227" s="153">
        <f t="shared" si="95"/>
        <v>0</v>
      </c>
      <c r="G227" s="153">
        <f t="shared" si="95"/>
        <v>86778</v>
      </c>
      <c r="H227" s="154">
        <f t="shared" si="96"/>
        <v>1468806</v>
      </c>
      <c r="I227" s="155"/>
      <c r="J227" s="156">
        <f t="shared" si="97"/>
        <v>86778</v>
      </c>
      <c r="K227" s="157">
        <f t="shared" si="98"/>
        <v>92714.03647556917</v>
      </c>
      <c r="L227" s="158">
        <f t="shared" si="81"/>
        <v>179492.03647556918</v>
      </c>
      <c r="M227" s="155"/>
      <c r="N227" s="159">
        <f t="shared" si="82"/>
        <v>1289313.9635244308</v>
      </c>
      <c r="O227" s="155"/>
      <c r="P227" s="160">
        <f t="shared" si="83"/>
        <v>86778</v>
      </c>
      <c r="Q227" s="153">
        <f t="shared" si="84"/>
        <v>0</v>
      </c>
      <c r="R227" s="153">
        <f t="shared" si="85"/>
        <v>0</v>
      </c>
      <c r="S227" s="153">
        <f t="shared" si="86"/>
        <v>92714.03647556917</v>
      </c>
      <c r="T227" s="154">
        <f t="shared" si="87"/>
        <v>179492.03647556918</v>
      </c>
      <c r="U227" s="155"/>
      <c r="V227" s="159">
        <f t="shared" si="88"/>
        <v>223095.2</v>
      </c>
      <c r="Y227" s="161">
        <v>218</v>
      </c>
      <c r="Z227" s="162">
        <v>92.549332473562913</v>
      </c>
      <c r="AA227" s="162">
        <v>0</v>
      </c>
      <c r="AB227" s="162"/>
      <c r="AC227" s="162"/>
      <c r="AD227" s="162">
        <v>0</v>
      </c>
      <c r="AE227" s="163">
        <v>1382028</v>
      </c>
      <c r="AF227" s="163">
        <v>0</v>
      </c>
      <c r="AG227" s="163">
        <v>0</v>
      </c>
      <c r="AH227" s="163">
        <v>1382028</v>
      </c>
      <c r="AI227" s="163">
        <v>0</v>
      </c>
      <c r="AJ227" s="163">
        <v>86778</v>
      </c>
      <c r="AK227" s="163">
        <v>1468806</v>
      </c>
      <c r="AL227" s="163">
        <v>0</v>
      </c>
      <c r="AM227" s="163">
        <v>0</v>
      </c>
      <c r="AN227" s="163">
        <v>0</v>
      </c>
      <c r="AO227" s="163">
        <v>0</v>
      </c>
      <c r="AP227" s="164">
        <v>1468806</v>
      </c>
      <c r="AR227" s="161">
        <v>218</v>
      </c>
      <c r="AS227" s="162">
        <v>0</v>
      </c>
      <c r="AT227" s="163">
        <v>0</v>
      </c>
      <c r="AU227" s="163">
        <v>0</v>
      </c>
      <c r="AV227" s="163">
        <v>0</v>
      </c>
      <c r="AW227" s="164">
        <v>0</v>
      </c>
      <c r="BA227" s="161">
        <v>218</v>
      </c>
      <c r="BB227" s="150">
        <v>218</v>
      </c>
      <c r="BC227" s="151" t="s">
        <v>312</v>
      </c>
      <c r="BD227" s="165">
        <f t="shared" si="99"/>
        <v>1382028</v>
      </c>
      <c r="BE227" s="166">
        <v>1302502</v>
      </c>
      <c r="BF227" s="155">
        <f t="shared" si="100"/>
        <v>79526</v>
      </c>
      <c r="BG227" s="155">
        <v>56791.199999999997</v>
      </c>
      <c r="BH227" s="155">
        <v>0</v>
      </c>
      <c r="BI227" s="155"/>
      <c r="BJ227" s="155"/>
      <c r="BK227" s="155"/>
      <c r="BL227" s="155">
        <f t="shared" si="101"/>
        <v>0</v>
      </c>
      <c r="BM227" s="166">
        <f t="shared" si="102"/>
        <v>136317.20000000001</v>
      </c>
      <c r="BN227" s="168">
        <f t="shared" si="103"/>
        <v>92714.03647556917</v>
      </c>
      <c r="BZ227" s="155"/>
      <c r="CA227" s="161">
        <v>218</v>
      </c>
      <c r="CB227" s="151" t="s">
        <v>312</v>
      </c>
      <c r="CC227" s="153"/>
      <c r="CD227" s="153"/>
      <c r="CE227" s="153"/>
      <c r="CF227" s="153"/>
      <c r="CG227" s="169">
        <f t="shared" si="104"/>
        <v>0</v>
      </c>
      <c r="CH227" s="153"/>
      <c r="CI227" s="153"/>
      <c r="CJ227" s="153"/>
      <c r="CK227" s="169">
        <f t="shared" si="105"/>
        <v>0</v>
      </c>
      <c r="CL227" s="170">
        <f t="shared" si="89"/>
        <v>0</v>
      </c>
      <c r="CM227" s="155"/>
      <c r="CN227" s="170">
        <f t="shared" si="90"/>
        <v>0</v>
      </c>
      <c r="CO227" s="155"/>
      <c r="CP227" s="160">
        <f t="shared" si="91"/>
        <v>79526</v>
      </c>
      <c r="CQ227" s="153">
        <f t="shared" si="92"/>
        <v>79526</v>
      </c>
      <c r="CR227" s="153">
        <f t="shared" si="106"/>
        <v>0</v>
      </c>
      <c r="CS227" s="169"/>
      <c r="CT227" s="170">
        <f t="shared" si="107"/>
        <v>0</v>
      </c>
      <c r="CU227" s="155"/>
      <c r="CV227" s="171"/>
      <c r="CW227" s="172"/>
      <c r="CX227" s="172"/>
      <c r="CY227" s="172"/>
      <c r="CZ227" s="169"/>
      <c r="DA227" s="173"/>
      <c r="DB227" s="174"/>
      <c r="DC227" s="174">
        <f t="shared" si="93"/>
        <v>-218</v>
      </c>
      <c r="DD227" s="173"/>
      <c r="DE227" s="173"/>
      <c r="DF227" s="173"/>
      <c r="DG227" s="173"/>
      <c r="DH227" s="175"/>
      <c r="DI227" s="173"/>
      <c r="DJ227" s="173"/>
      <c r="DK227" s="173"/>
      <c r="DL227" s="173"/>
      <c r="DM227" s="173"/>
    </row>
    <row r="228" spans="1:117" s="39" customFormat="1" ht="12" x14ac:dyDescent="0.2">
      <c r="A228" s="149">
        <v>219</v>
      </c>
      <c r="B228" s="150">
        <v>219</v>
      </c>
      <c r="C228" s="151" t="s">
        <v>313</v>
      </c>
      <c r="D228" s="152">
        <f t="shared" si="94"/>
        <v>13.961038961038964</v>
      </c>
      <c r="E228" s="153">
        <f t="shared" si="95"/>
        <v>239798</v>
      </c>
      <c r="F228" s="153">
        <f t="shared" si="95"/>
        <v>0</v>
      </c>
      <c r="G228" s="153">
        <f t="shared" si="95"/>
        <v>13091</v>
      </c>
      <c r="H228" s="154">
        <f t="shared" si="96"/>
        <v>252889</v>
      </c>
      <c r="I228" s="155"/>
      <c r="J228" s="156">
        <f t="shared" si="97"/>
        <v>13091</v>
      </c>
      <c r="K228" s="157">
        <f t="shared" si="98"/>
        <v>39111.648683026346</v>
      </c>
      <c r="L228" s="158">
        <f t="shared" si="81"/>
        <v>52202.648683026346</v>
      </c>
      <c r="M228" s="155"/>
      <c r="N228" s="159">
        <f t="shared" si="82"/>
        <v>200686.35131697365</v>
      </c>
      <c r="O228" s="155"/>
      <c r="P228" s="160">
        <f t="shared" si="83"/>
        <v>13091</v>
      </c>
      <c r="Q228" s="153">
        <f t="shared" si="84"/>
        <v>0</v>
      </c>
      <c r="R228" s="153">
        <f t="shared" si="85"/>
        <v>0</v>
      </c>
      <c r="S228" s="153">
        <f t="shared" si="86"/>
        <v>39111.648683026346</v>
      </c>
      <c r="T228" s="154">
        <f t="shared" si="87"/>
        <v>52202.648683026346</v>
      </c>
      <c r="U228" s="155"/>
      <c r="V228" s="159">
        <f t="shared" si="88"/>
        <v>91040.2</v>
      </c>
      <c r="Y228" s="161">
        <v>219</v>
      </c>
      <c r="Z228" s="162">
        <v>13.961038961038964</v>
      </c>
      <c r="AA228" s="162">
        <v>0</v>
      </c>
      <c r="AB228" s="162"/>
      <c r="AC228" s="162"/>
      <c r="AD228" s="162">
        <v>0</v>
      </c>
      <c r="AE228" s="163">
        <v>239798</v>
      </c>
      <c r="AF228" s="163">
        <v>0</v>
      </c>
      <c r="AG228" s="163">
        <v>0</v>
      </c>
      <c r="AH228" s="163">
        <v>239798</v>
      </c>
      <c r="AI228" s="163">
        <v>0</v>
      </c>
      <c r="AJ228" s="163">
        <v>13091</v>
      </c>
      <c r="AK228" s="163">
        <v>252889</v>
      </c>
      <c r="AL228" s="163">
        <v>0</v>
      </c>
      <c r="AM228" s="163">
        <v>0</v>
      </c>
      <c r="AN228" s="163">
        <v>0</v>
      </c>
      <c r="AO228" s="163">
        <v>0</v>
      </c>
      <c r="AP228" s="164">
        <v>252889</v>
      </c>
      <c r="AR228" s="161">
        <v>219</v>
      </c>
      <c r="AS228" s="162">
        <v>0</v>
      </c>
      <c r="AT228" s="163">
        <v>0</v>
      </c>
      <c r="AU228" s="163">
        <v>0</v>
      </c>
      <c r="AV228" s="163">
        <v>0</v>
      </c>
      <c r="AW228" s="164">
        <v>0</v>
      </c>
      <c r="BA228" s="161">
        <v>219</v>
      </c>
      <c r="BB228" s="150">
        <v>219</v>
      </c>
      <c r="BC228" s="151" t="s">
        <v>313</v>
      </c>
      <c r="BD228" s="165">
        <f t="shared" si="99"/>
        <v>239798</v>
      </c>
      <c r="BE228" s="166">
        <v>212433</v>
      </c>
      <c r="BF228" s="155">
        <f t="shared" si="100"/>
        <v>27365</v>
      </c>
      <c r="BG228" s="155">
        <v>50584.2</v>
      </c>
      <c r="BH228" s="155">
        <v>0</v>
      </c>
      <c r="BI228" s="155"/>
      <c r="BJ228" s="155"/>
      <c r="BK228" s="155"/>
      <c r="BL228" s="155">
        <f t="shared" si="101"/>
        <v>0</v>
      </c>
      <c r="BM228" s="166">
        <f t="shared" si="102"/>
        <v>77949.2</v>
      </c>
      <c r="BN228" s="168">
        <f t="shared" si="103"/>
        <v>39111.648683026346</v>
      </c>
      <c r="BZ228" s="155"/>
      <c r="CA228" s="161">
        <v>219</v>
      </c>
      <c r="CB228" s="151" t="s">
        <v>313</v>
      </c>
      <c r="CC228" s="153"/>
      <c r="CD228" s="153"/>
      <c r="CE228" s="153"/>
      <c r="CF228" s="153"/>
      <c r="CG228" s="169">
        <f t="shared" si="104"/>
        <v>0</v>
      </c>
      <c r="CH228" s="153"/>
      <c r="CI228" s="153"/>
      <c r="CJ228" s="153"/>
      <c r="CK228" s="169">
        <f t="shared" si="105"/>
        <v>0</v>
      </c>
      <c r="CL228" s="170">
        <f t="shared" si="89"/>
        <v>0</v>
      </c>
      <c r="CM228" s="155"/>
      <c r="CN228" s="170">
        <f t="shared" si="90"/>
        <v>0</v>
      </c>
      <c r="CO228" s="155"/>
      <c r="CP228" s="160">
        <f t="shared" si="91"/>
        <v>27365</v>
      </c>
      <c r="CQ228" s="153">
        <f t="shared" si="92"/>
        <v>27365</v>
      </c>
      <c r="CR228" s="153">
        <f t="shared" si="106"/>
        <v>0</v>
      </c>
      <c r="CS228" s="169"/>
      <c r="CT228" s="170">
        <f t="shared" si="107"/>
        <v>0</v>
      </c>
      <c r="CU228" s="155"/>
      <c r="CV228" s="171"/>
      <c r="CW228" s="172"/>
      <c r="CX228" s="172"/>
      <c r="CY228" s="172"/>
      <c r="CZ228" s="169"/>
      <c r="DA228" s="173"/>
      <c r="DB228" s="174"/>
      <c r="DC228" s="174">
        <f t="shared" si="93"/>
        <v>-219</v>
      </c>
      <c r="DD228" s="173"/>
      <c r="DE228" s="173"/>
      <c r="DF228" s="173"/>
      <c r="DG228" s="173"/>
      <c r="DH228" s="175"/>
      <c r="DI228" s="173"/>
      <c r="DJ228" s="173"/>
      <c r="DK228" s="173"/>
      <c r="DL228" s="173"/>
      <c r="DM228" s="173"/>
    </row>
    <row r="229" spans="1:117" s="39" customFormat="1" ht="12" x14ac:dyDescent="0.2">
      <c r="A229" s="149">
        <v>220</v>
      </c>
      <c r="B229" s="150">
        <v>220</v>
      </c>
      <c r="C229" s="151" t="s">
        <v>314</v>
      </c>
      <c r="D229" s="152">
        <f t="shared" si="94"/>
        <v>58.610475745615204</v>
      </c>
      <c r="E229" s="153">
        <f t="shared" si="95"/>
        <v>1039915</v>
      </c>
      <c r="F229" s="153">
        <f t="shared" si="95"/>
        <v>0</v>
      </c>
      <c r="G229" s="153">
        <f t="shared" si="95"/>
        <v>54955</v>
      </c>
      <c r="H229" s="154">
        <f t="shared" si="96"/>
        <v>1094870</v>
      </c>
      <c r="I229" s="155"/>
      <c r="J229" s="156">
        <f t="shared" si="97"/>
        <v>54955</v>
      </c>
      <c r="K229" s="157">
        <f t="shared" si="98"/>
        <v>121459</v>
      </c>
      <c r="L229" s="158">
        <f t="shared" si="81"/>
        <v>176414</v>
      </c>
      <c r="M229" s="155"/>
      <c r="N229" s="159">
        <f t="shared" si="82"/>
        <v>918456</v>
      </c>
      <c r="O229" s="155"/>
      <c r="P229" s="160">
        <f t="shared" si="83"/>
        <v>54955</v>
      </c>
      <c r="Q229" s="153">
        <f t="shared" si="84"/>
        <v>0</v>
      </c>
      <c r="R229" s="153">
        <f t="shared" si="85"/>
        <v>0</v>
      </c>
      <c r="S229" s="153">
        <f t="shared" si="86"/>
        <v>121459</v>
      </c>
      <c r="T229" s="154">
        <f t="shared" si="87"/>
        <v>176414</v>
      </c>
      <c r="U229" s="155"/>
      <c r="V229" s="159">
        <f t="shared" si="88"/>
        <v>306418.40000000002</v>
      </c>
      <c r="Y229" s="161">
        <v>220</v>
      </c>
      <c r="Z229" s="162">
        <v>58.610475745615204</v>
      </c>
      <c r="AA229" s="162">
        <v>0</v>
      </c>
      <c r="AB229" s="162"/>
      <c r="AC229" s="162"/>
      <c r="AD229" s="162">
        <v>0</v>
      </c>
      <c r="AE229" s="163">
        <v>1039915</v>
      </c>
      <c r="AF229" s="163">
        <v>0</v>
      </c>
      <c r="AG229" s="163">
        <v>0</v>
      </c>
      <c r="AH229" s="163">
        <v>1039915</v>
      </c>
      <c r="AI229" s="163">
        <v>0</v>
      </c>
      <c r="AJ229" s="163">
        <v>54955</v>
      </c>
      <c r="AK229" s="163">
        <v>1094870</v>
      </c>
      <c r="AL229" s="163">
        <v>0</v>
      </c>
      <c r="AM229" s="163">
        <v>0</v>
      </c>
      <c r="AN229" s="163">
        <v>0</v>
      </c>
      <c r="AO229" s="163">
        <v>0</v>
      </c>
      <c r="AP229" s="164">
        <v>1094870</v>
      </c>
      <c r="AR229" s="161">
        <v>220</v>
      </c>
      <c r="AS229" s="162">
        <v>0</v>
      </c>
      <c r="AT229" s="163">
        <v>0</v>
      </c>
      <c r="AU229" s="163">
        <v>0</v>
      </c>
      <c r="AV229" s="163">
        <v>0</v>
      </c>
      <c r="AW229" s="164">
        <v>0</v>
      </c>
      <c r="BA229" s="161">
        <v>220</v>
      </c>
      <c r="BB229" s="150">
        <v>220</v>
      </c>
      <c r="BC229" s="151" t="s">
        <v>314</v>
      </c>
      <c r="BD229" s="165">
        <f t="shared" si="99"/>
        <v>1039915</v>
      </c>
      <c r="BE229" s="166">
        <v>918456</v>
      </c>
      <c r="BF229" s="155">
        <f t="shared" si="100"/>
        <v>121459</v>
      </c>
      <c r="BG229" s="155">
        <v>0</v>
      </c>
      <c r="BH229" s="155">
        <v>130004.40000000001</v>
      </c>
      <c r="BI229" s="155"/>
      <c r="BJ229" s="155"/>
      <c r="BK229" s="155"/>
      <c r="BL229" s="155">
        <f t="shared" si="101"/>
        <v>0</v>
      </c>
      <c r="BM229" s="166">
        <f t="shared" si="102"/>
        <v>251463.40000000002</v>
      </c>
      <c r="BN229" s="168">
        <f t="shared" si="103"/>
        <v>121459</v>
      </c>
      <c r="BZ229" s="155"/>
      <c r="CA229" s="161">
        <v>220</v>
      </c>
      <c r="CB229" s="151" t="s">
        <v>314</v>
      </c>
      <c r="CC229" s="153"/>
      <c r="CD229" s="153"/>
      <c r="CE229" s="153"/>
      <c r="CF229" s="153"/>
      <c r="CG229" s="169">
        <f t="shared" si="104"/>
        <v>0</v>
      </c>
      <c r="CH229" s="153"/>
      <c r="CI229" s="153"/>
      <c r="CJ229" s="153"/>
      <c r="CK229" s="169">
        <f t="shared" si="105"/>
        <v>0</v>
      </c>
      <c r="CL229" s="170">
        <f t="shared" si="89"/>
        <v>0</v>
      </c>
      <c r="CM229" s="155"/>
      <c r="CN229" s="170">
        <f t="shared" si="90"/>
        <v>0</v>
      </c>
      <c r="CO229" s="155"/>
      <c r="CP229" s="160">
        <f t="shared" si="91"/>
        <v>121459</v>
      </c>
      <c r="CQ229" s="153">
        <f t="shared" si="92"/>
        <v>121459</v>
      </c>
      <c r="CR229" s="153">
        <f t="shared" si="106"/>
        <v>0</v>
      </c>
      <c r="CS229" s="169"/>
      <c r="CT229" s="170">
        <f t="shared" si="107"/>
        <v>0</v>
      </c>
      <c r="CU229" s="155"/>
      <c r="CV229" s="171"/>
      <c r="CW229" s="172"/>
      <c r="CX229" s="172"/>
      <c r="CY229" s="172"/>
      <c r="CZ229" s="169"/>
      <c r="DA229" s="173"/>
      <c r="DB229" s="174"/>
      <c r="DC229" s="174">
        <f t="shared" si="93"/>
        <v>-220</v>
      </c>
      <c r="DD229" s="173"/>
      <c r="DE229" s="173"/>
      <c r="DF229" s="173"/>
      <c r="DG229" s="173"/>
      <c r="DH229" s="175"/>
      <c r="DI229" s="173"/>
      <c r="DJ229" s="173"/>
      <c r="DK229" s="173"/>
      <c r="DL229" s="173"/>
      <c r="DM229" s="173"/>
    </row>
    <row r="230" spans="1:117" s="39" customFormat="1" ht="12" x14ac:dyDescent="0.2">
      <c r="A230" s="149">
        <v>221</v>
      </c>
      <c r="B230" s="150">
        <v>221</v>
      </c>
      <c r="C230" s="151" t="s">
        <v>315</v>
      </c>
      <c r="D230" s="152">
        <f t="shared" si="94"/>
        <v>36.627906976744178</v>
      </c>
      <c r="E230" s="153">
        <f t="shared" si="95"/>
        <v>896724</v>
      </c>
      <c r="F230" s="153">
        <f t="shared" si="95"/>
        <v>0</v>
      </c>
      <c r="G230" s="153">
        <f t="shared" si="95"/>
        <v>34344</v>
      </c>
      <c r="H230" s="154">
        <f t="shared" si="96"/>
        <v>931068</v>
      </c>
      <c r="I230" s="155"/>
      <c r="J230" s="156">
        <f t="shared" si="97"/>
        <v>34344</v>
      </c>
      <c r="K230" s="157">
        <f t="shared" si="98"/>
        <v>35637.754687969958</v>
      </c>
      <c r="L230" s="158">
        <f t="shared" si="81"/>
        <v>69981.754687969951</v>
      </c>
      <c r="M230" s="155"/>
      <c r="N230" s="159">
        <f t="shared" si="82"/>
        <v>861086.24531203008</v>
      </c>
      <c r="O230" s="155"/>
      <c r="P230" s="160">
        <f t="shared" si="83"/>
        <v>34344</v>
      </c>
      <c r="Q230" s="153">
        <f t="shared" si="84"/>
        <v>0</v>
      </c>
      <c r="R230" s="153">
        <f t="shared" si="85"/>
        <v>0</v>
      </c>
      <c r="S230" s="153">
        <f t="shared" si="86"/>
        <v>35637.754687969958</v>
      </c>
      <c r="T230" s="154">
        <f t="shared" si="87"/>
        <v>69981.754687969951</v>
      </c>
      <c r="U230" s="155"/>
      <c r="V230" s="159">
        <f t="shared" si="88"/>
        <v>134815</v>
      </c>
      <c r="Y230" s="161">
        <v>221</v>
      </c>
      <c r="Z230" s="162">
        <v>36.627906976744178</v>
      </c>
      <c r="AA230" s="162">
        <v>0</v>
      </c>
      <c r="AB230" s="162"/>
      <c r="AC230" s="162"/>
      <c r="AD230" s="162">
        <v>0</v>
      </c>
      <c r="AE230" s="163">
        <v>896724</v>
      </c>
      <c r="AF230" s="163">
        <v>0</v>
      </c>
      <c r="AG230" s="163">
        <v>0</v>
      </c>
      <c r="AH230" s="163">
        <v>896724</v>
      </c>
      <c r="AI230" s="163">
        <v>0</v>
      </c>
      <c r="AJ230" s="163">
        <v>34344</v>
      </c>
      <c r="AK230" s="163">
        <v>931068</v>
      </c>
      <c r="AL230" s="163">
        <v>0</v>
      </c>
      <c r="AM230" s="163">
        <v>0</v>
      </c>
      <c r="AN230" s="163">
        <v>0</v>
      </c>
      <c r="AO230" s="163">
        <v>0</v>
      </c>
      <c r="AP230" s="164">
        <v>931068</v>
      </c>
      <c r="AR230" s="161">
        <v>221</v>
      </c>
      <c r="AS230" s="162">
        <v>0</v>
      </c>
      <c r="AT230" s="163">
        <v>0</v>
      </c>
      <c r="AU230" s="163">
        <v>0</v>
      </c>
      <c r="AV230" s="163">
        <v>0</v>
      </c>
      <c r="AW230" s="164">
        <v>0</v>
      </c>
      <c r="BA230" s="161">
        <v>221</v>
      </c>
      <c r="BB230" s="150">
        <v>221</v>
      </c>
      <c r="BC230" s="151" t="s">
        <v>315</v>
      </c>
      <c r="BD230" s="165">
        <f t="shared" si="99"/>
        <v>896724</v>
      </c>
      <c r="BE230" s="166">
        <v>880005</v>
      </c>
      <c r="BF230" s="155">
        <f t="shared" si="100"/>
        <v>16719</v>
      </c>
      <c r="BG230" s="155">
        <v>81469.2</v>
      </c>
      <c r="BH230" s="155">
        <v>2282.8000000000002</v>
      </c>
      <c r="BI230" s="155"/>
      <c r="BJ230" s="155"/>
      <c r="BK230" s="155"/>
      <c r="BL230" s="155">
        <f t="shared" si="101"/>
        <v>0</v>
      </c>
      <c r="BM230" s="166">
        <f t="shared" si="102"/>
        <v>100471</v>
      </c>
      <c r="BN230" s="168">
        <f t="shared" si="103"/>
        <v>35637.754687969958</v>
      </c>
      <c r="BZ230" s="155"/>
      <c r="CA230" s="161">
        <v>221</v>
      </c>
      <c r="CB230" s="151" t="s">
        <v>315</v>
      </c>
      <c r="CC230" s="153"/>
      <c r="CD230" s="153"/>
      <c r="CE230" s="153"/>
      <c r="CF230" s="153"/>
      <c r="CG230" s="169">
        <f t="shared" si="104"/>
        <v>0</v>
      </c>
      <c r="CH230" s="153"/>
      <c r="CI230" s="153"/>
      <c r="CJ230" s="153"/>
      <c r="CK230" s="169">
        <f t="shared" si="105"/>
        <v>0</v>
      </c>
      <c r="CL230" s="170">
        <f t="shared" si="89"/>
        <v>0</v>
      </c>
      <c r="CM230" s="155"/>
      <c r="CN230" s="170">
        <f t="shared" si="90"/>
        <v>0</v>
      </c>
      <c r="CO230" s="155"/>
      <c r="CP230" s="160">
        <f t="shared" si="91"/>
        <v>16719</v>
      </c>
      <c r="CQ230" s="153">
        <f t="shared" si="92"/>
        <v>16719</v>
      </c>
      <c r="CR230" s="153">
        <f t="shared" si="106"/>
        <v>0</v>
      </c>
      <c r="CS230" s="169"/>
      <c r="CT230" s="170">
        <f t="shared" si="107"/>
        <v>0</v>
      </c>
      <c r="CU230" s="155"/>
      <c r="CV230" s="171"/>
      <c r="CW230" s="172"/>
      <c r="CX230" s="172"/>
      <c r="CY230" s="172"/>
      <c r="CZ230" s="169"/>
      <c r="DA230" s="173"/>
      <c r="DB230" s="174"/>
      <c r="DC230" s="174">
        <f t="shared" si="93"/>
        <v>-221</v>
      </c>
      <c r="DD230" s="173"/>
      <c r="DE230" s="173"/>
      <c r="DF230" s="173"/>
      <c r="DG230" s="173"/>
      <c r="DH230" s="175"/>
      <c r="DI230" s="173"/>
      <c r="DJ230" s="173"/>
      <c r="DK230" s="173"/>
      <c r="DL230" s="173"/>
      <c r="DM230" s="173"/>
    </row>
    <row r="231" spans="1:117" s="39" customFormat="1" ht="12" x14ac:dyDescent="0.2">
      <c r="A231" s="149">
        <v>222</v>
      </c>
      <c r="B231" s="150">
        <v>222</v>
      </c>
      <c r="C231" s="151" t="s">
        <v>316</v>
      </c>
      <c r="D231" s="152">
        <f t="shared" si="94"/>
        <v>0</v>
      </c>
      <c r="E231" s="153">
        <f t="shared" si="95"/>
        <v>0</v>
      </c>
      <c r="F231" s="153">
        <f t="shared" si="95"/>
        <v>0</v>
      </c>
      <c r="G231" s="153">
        <f t="shared" si="95"/>
        <v>0</v>
      </c>
      <c r="H231" s="154">
        <f t="shared" si="96"/>
        <v>0</v>
      </c>
      <c r="I231" s="155"/>
      <c r="J231" s="156">
        <f t="shared" si="97"/>
        <v>0</v>
      </c>
      <c r="K231" s="157">
        <f t="shared" si="98"/>
        <v>0</v>
      </c>
      <c r="L231" s="158">
        <f t="shared" si="81"/>
        <v>0</v>
      </c>
      <c r="M231" s="155"/>
      <c r="N231" s="159">
        <f t="shared" si="82"/>
        <v>0</v>
      </c>
      <c r="O231" s="155"/>
      <c r="P231" s="160">
        <f t="shared" si="83"/>
        <v>0</v>
      </c>
      <c r="Q231" s="153">
        <f t="shared" si="84"/>
        <v>0</v>
      </c>
      <c r="R231" s="153">
        <f t="shared" si="85"/>
        <v>0</v>
      </c>
      <c r="S231" s="153">
        <f t="shared" si="86"/>
        <v>0</v>
      </c>
      <c r="T231" s="154">
        <f t="shared" si="87"/>
        <v>0</v>
      </c>
      <c r="U231" s="155"/>
      <c r="V231" s="159">
        <f t="shared" si="88"/>
        <v>0</v>
      </c>
      <c r="Y231" s="161">
        <v>222</v>
      </c>
      <c r="Z231" s="162"/>
      <c r="AA231" s="162"/>
      <c r="AB231" s="162"/>
      <c r="AC231" s="162"/>
      <c r="AD231" s="162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4"/>
      <c r="AR231" s="161">
        <v>222</v>
      </c>
      <c r="AS231" s="162">
        <v>0</v>
      </c>
      <c r="AT231" s="163">
        <v>0</v>
      </c>
      <c r="AU231" s="163">
        <v>0</v>
      </c>
      <c r="AV231" s="163">
        <v>0</v>
      </c>
      <c r="AW231" s="164">
        <v>0</v>
      </c>
      <c r="BA231" s="161">
        <v>222</v>
      </c>
      <c r="BB231" s="150">
        <v>222</v>
      </c>
      <c r="BC231" s="151" t="s">
        <v>316</v>
      </c>
      <c r="BD231" s="165">
        <f t="shared" si="99"/>
        <v>0</v>
      </c>
      <c r="BE231" s="166">
        <v>0</v>
      </c>
      <c r="BF231" s="155">
        <f t="shared" si="100"/>
        <v>0</v>
      </c>
      <c r="BG231" s="155">
        <v>0</v>
      </c>
      <c r="BH231" s="155">
        <v>0</v>
      </c>
      <c r="BI231" s="155"/>
      <c r="BJ231" s="155"/>
      <c r="BK231" s="155"/>
      <c r="BL231" s="155">
        <f t="shared" si="101"/>
        <v>0</v>
      </c>
      <c r="BM231" s="166">
        <f t="shared" si="102"/>
        <v>0</v>
      </c>
      <c r="BN231" s="168">
        <f t="shared" si="103"/>
        <v>0</v>
      </c>
      <c r="BZ231" s="155"/>
      <c r="CA231" s="161">
        <v>222</v>
      </c>
      <c r="CB231" s="151" t="s">
        <v>316</v>
      </c>
      <c r="CC231" s="153"/>
      <c r="CD231" s="153"/>
      <c r="CE231" s="153"/>
      <c r="CF231" s="153"/>
      <c r="CG231" s="169">
        <f t="shared" si="104"/>
        <v>0</v>
      </c>
      <c r="CH231" s="153"/>
      <c r="CI231" s="153"/>
      <c r="CJ231" s="153"/>
      <c r="CK231" s="169">
        <f t="shared" si="105"/>
        <v>0</v>
      </c>
      <c r="CL231" s="170">
        <f t="shared" si="89"/>
        <v>0</v>
      </c>
      <c r="CM231" s="155"/>
      <c r="CN231" s="170">
        <f t="shared" si="90"/>
        <v>0</v>
      </c>
      <c r="CO231" s="155"/>
      <c r="CP231" s="160">
        <f t="shared" si="91"/>
        <v>0</v>
      </c>
      <c r="CQ231" s="153">
        <f t="shared" si="92"/>
        <v>0</v>
      </c>
      <c r="CR231" s="153">
        <f t="shared" si="106"/>
        <v>0</v>
      </c>
      <c r="CS231" s="169"/>
      <c r="CT231" s="170">
        <f t="shared" si="107"/>
        <v>0</v>
      </c>
      <c r="CU231" s="155"/>
      <c r="CV231" s="171"/>
      <c r="CW231" s="172"/>
      <c r="CX231" s="172"/>
      <c r="CY231" s="172"/>
      <c r="CZ231" s="169"/>
      <c r="DA231" s="173"/>
      <c r="DB231" s="174"/>
      <c r="DC231" s="174">
        <f t="shared" si="93"/>
        <v>-222</v>
      </c>
      <c r="DD231" s="173"/>
      <c r="DE231" s="173"/>
      <c r="DF231" s="173"/>
      <c r="DG231" s="173"/>
      <c r="DH231" s="175"/>
      <c r="DI231" s="173"/>
      <c r="DJ231" s="173"/>
      <c r="DK231" s="173"/>
      <c r="DL231" s="173"/>
      <c r="DM231" s="173"/>
    </row>
    <row r="232" spans="1:117" s="39" customFormat="1" ht="12" x14ac:dyDescent="0.2">
      <c r="A232" s="149">
        <v>223</v>
      </c>
      <c r="B232" s="150">
        <v>223</v>
      </c>
      <c r="C232" s="151" t="s">
        <v>317</v>
      </c>
      <c r="D232" s="152">
        <f t="shared" si="94"/>
        <v>4.325925925925926</v>
      </c>
      <c r="E232" s="153">
        <f t="shared" si="95"/>
        <v>42756</v>
      </c>
      <c r="F232" s="153">
        <f t="shared" si="95"/>
        <v>0</v>
      </c>
      <c r="G232" s="153">
        <f t="shared" si="95"/>
        <v>4053</v>
      </c>
      <c r="H232" s="154">
        <f t="shared" si="96"/>
        <v>46809</v>
      </c>
      <c r="I232" s="155"/>
      <c r="J232" s="156">
        <f t="shared" si="97"/>
        <v>4053</v>
      </c>
      <c r="K232" s="157">
        <f t="shared" si="98"/>
        <v>4412</v>
      </c>
      <c r="L232" s="158">
        <f t="shared" si="81"/>
        <v>8465</v>
      </c>
      <c r="M232" s="155"/>
      <c r="N232" s="159">
        <f t="shared" si="82"/>
        <v>38344</v>
      </c>
      <c r="O232" s="155"/>
      <c r="P232" s="160">
        <f t="shared" si="83"/>
        <v>4053</v>
      </c>
      <c r="Q232" s="153">
        <f t="shared" si="84"/>
        <v>0</v>
      </c>
      <c r="R232" s="153">
        <f t="shared" si="85"/>
        <v>0</v>
      </c>
      <c r="S232" s="153">
        <f t="shared" si="86"/>
        <v>4412</v>
      </c>
      <c r="T232" s="154">
        <f t="shared" si="87"/>
        <v>8465</v>
      </c>
      <c r="U232" s="155"/>
      <c r="V232" s="159">
        <f t="shared" si="88"/>
        <v>17073</v>
      </c>
      <c r="Y232" s="161">
        <v>223</v>
      </c>
      <c r="Z232" s="162">
        <v>4.325925925925926</v>
      </c>
      <c r="AA232" s="162">
        <v>0</v>
      </c>
      <c r="AB232" s="162"/>
      <c r="AC232" s="162"/>
      <c r="AD232" s="162">
        <v>0</v>
      </c>
      <c r="AE232" s="163">
        <v>42756</v>
      </c>
      <c r="AF232" s="163">
        <v>0</v>
      </c>
      <c r="AG232" s="163">
        <v>0</v>
      </c>
      <c r="AH232" s="163">
        <v>42756</v>
      </c>
      <c r="AI232" s="163">
        <v>0</v>
      </c>
      <c r="AJ232" s="163">
        <v>4053</v>
      </c>
      <c r="AK232" s="163">
        <v>46809</v>
      </c>
      <c r="AL232" s="163">
        <v>0</v>
      </c>
      <c r="AM232" s="163">
        <v>0</v>
      </c>
      <c r="AN232" s="163">
        <v>0</v>
      </c>
      <c r="AO232" s="163">
        <v>0</v>
      </c>
      <c r="AP232" s="164">
        <v>46809</v>
      </c>
      <c r="AR232" s="161">
        <v>223</v>
      </c>
      <c r="AS232" s="162">
        <v>0</v>
      </c>
      <c r="AT232" s="163">
        <v>0</v>
      </c>
      <c r="AU232" s="163">
        <v>0</v>
      </c>
      <c r="AV232" s="163">
        <v>0</v>
      </c>
      <c r="AW232" s="164">
        <v>0</v>
      </c>
      <c r="BA232" s="161">
        <v>223</v>
      </c>
      <c r="BB232" s="150">
        <v>223</v>
      </c>
      <c r="BC232" s="151" t="s">
        <v>317</v>
      </c>
      <c r="BD232" s="165">
        <f t="shared" si="99"/>
        <v>42756</v>
      </c>
      <c r="BE232" s="166">
        <v>38344</v>
      </c>
      <c r="BF232" s="155">
        <f t="shared" si="100"/>
        <v>4412</v>
      </c>
      <c r="BG232" s="155">
        <v>0</v>
      </c>
      <c r="BH232" s="155">
        <v>8608</v>
      </c>
      <c r="BI232" s="155"/>
      <c r="BJ232" s="155"/>
      <c r="BK232" s="155"/>
      <c r="BL232" s="155">
        <f t="shared" si="101"/>
        <v>0</v>
      </c>
      <c r="BM232" s="166">
        <f t="shared" si="102"/>
        <v>13020</v>
      </c>
      <c r="BN232" s="168">
        <f t="shared" si="103"/>
        <v>4412</v>
      </c>
      <c r="BZ232" s="155"/>
      <c r="CA232" s="161">
        <v>223</v>
      </c>
      <c r="CB232" s="151" t="s">
        <v>317</v>
      </c>
      <c r="CC232" s="153"/>
      <c r="CD232" s="153"/>
      <c r="CE232" s="153"/>
      <c r="CF232" s="153"/>
      <c r="CG232" s="169">
        <f t="shared" si="104"/>
        <v>0</v>
      </c>
      <c r="CH232" s="153"/>
      <c r="CI232" s="153"/>
      <c r="CJ232" s="153"/>
      <c r="CK232" s="169">
        <f t="shared" si="105"/>
        <v>0</v>
      </c>
      <c r="CL232" s="170">
        <f t="shared" si="89"/>
        <v>0</v>
      </c>
      <c r="CM232" s="155"/>
      <c r="CN232" s="170">
        <f t="shared" si="90"/>
        <v>0</v>
      </c>
      <c r="CO232" s="155"/>
      <c r="CP232" s="160">
        <f t="shared" si="91"/>
        <v>4412</v>
      </c>
      <c r="CQ232" s="153">
        <f t="shared" si="92"/>
        <v>4412</v>
      </c>
      <c r="CR232" s="153">
        <f t="shared" si="106"/>
        <v>0</v>
      </c>
      <c r="CS232" s="169"/>
      <c r="CT232" s="170">
        <f t="shared" si="107"/>
        <v>0</v>
      </c>
      <c r="CU232" s="155"/>
      <c r="CV232" s="171"/>
      <c r="CW232" s="172"/>
      <c r="CX232" s="172"/>
      <c r="CY232" s="172"/>
      <c r="CZ232" s="169"/>
      <c r="DA232" s="173"/>
      <c r="DB232" s="174"/>
      <c r="DC232" s="174">
        <f t="shared" si="93"/>
        <v>-223</v>
      </c>
      <c r="DD232" s="173"/>
      <c r="DE232" s="173"/>
      <c r="DF232" s="173"/>
      <c r="DG232" s="173"/>
      <c r="DH232" s="175"/>
      <c r="DI232" s="173"/>
      <c r="DJ232" s="173"/>
      <c r="DK232" s="173"/>
      <c r="DL232" s="173"/>
      <c r="DM232" s="173"/>
    </row>
    <row r="233" spans="1:117" s="39" customFormat="1" ht="12" x14ac:dyDescent="0.2">
      <c r="A233" s="149">
        <v>224</v>
      </c>
      <c r="B233" s="150">
        <v>224</v>
      </c>
      <c r="C233" s="151" t="s">
        <v>318</v>
      </c>
      <c r="D233" s="152">
        <f t="shared" si="94"/>
        <v>0</v>
      </c>
      <c r="E233" s="153">
        <f t="shared" si="95"/>
        <v>0</v>
      </c>
      <c r="F233" s="153">
        <f t="shared" si="95"/>
        <v>0</v>
      </c>
      <c r="G233" s="153">
        <f t="shared" si="95"/>
        <v>0</v>
      </c>
      <c r="H233" s="154">
        <f t="shared" si="96"/>
        <v>0</v>
      </c>
      <c r="I233" s="155"/>
      <c r="J233" s="156">
        <f t="shared" si="97"/>
        <v>0</v>
      </c>
      <c r="K233" s="157">
        <f t="shared" si="98"/>
        <v>0</v>
      </c>
      <c r="L233" s="158">
        <f t="shared" si="81"/>
        <v>0</v>
      </c>
      <c r="M233" s="155"/>
      <c r="N233" s="159">
        <f t="shared" si="82"/>
        <v>0</v>
      </c>
      <c r="O233" s="155"/>
      <c r="P233" s="160">
        <f t="shared" si="83"/>
        <v>0</v>
      </c>
      <c r="Q233" s="153">
        <f t="shared" si="84"/>
        <v>0</v>
      </c>
      <c r="R233" s="153">
        <f t="shared" si="85"/>
        <v>0</v>
      </c>
      <c r="S233" s="153">
        <f t="shared" si="86"/>
        <v>0</v>
      </c>
      <c r="T233" s="154">
        <f t="shared" si="87"/>
        <v>0</v>
      </c>
      <c r="U233" s="155"/>
      <c r="V233" s="159">
        <f t="shared" si="88"/>
        <v>0</v>
      </c>
      <c r="Y233" s="161">
        <v>224</v>
      </c>
      <c r="Z233" s="162"/>
      <c r="AA233" s="162"/>
      <c r="AB233" s="162"/>
      <c r="AC233" s="162"/>
      <c r="AD233" s="162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4"/>
      <c r="AR233" s="161">
        <v>224</v>
      </c>
      <c r="AS233" s="162">
        <v>0</v>
      </c>
      <c r="AT233" s="163">
        <v>0</v>
      </c>
      <c r="AU233" s="163">
        <v>0</v>
      </c>
      <c r="AV233" s="163">
        <v>0</v>
      </c>
      <c r="AW233" s="164">
        <v>0</v>
      </c>
      <c r="BA233" s="161">
        <v>224</v>
      </c>
      <c r="BB233" s="150">
        <v>224</v>
      </c>
      <c r="BC233" s="151" t="s">
        <v>318</v>
      </c>
      <c r="BD233" s="165">
        <f t="shared" si="99"/>
        <v>0</v>
      </c>
      <c r="BE233" s="166">
        <v>0</v>
      </c>
      <c r="BF233" s="155">
        <f t="shared" si="100"/>
        <v>0</v>
      </c>
      <c r="BG233" s="155">
        <v>0</v>
      </c>
      <c r="BH233" s="155">
        <v>0</v>
      </c>
      <c r="BI233" s="155"/>
      <c r="BJ233" s="155"/>
      <c r="BK233" s="155"/>
      <c r="BL233" s="155">
        <f t="shared" si="101"/>
        <v>0</v>
      </c>
      <c r="BM233" s="166">
        <f t="shared" si="102"/>
        <v>0</v>
      </c>
      <c r="BN233" s="168">
        <f t="shared" si="103"/>
        <v>0</v>
      </c>
      <c r="BZ233" s="155"/>
      <c r="CA233" s="161">
        <v>224</v>
      </c>
      <c r="CB233" s="151" t="s">
        <v>318</v>
      </c>
      <c r="CC233" s="153"/>
      <c r="CD233" s="153"/>
      <c r="CE233" s="153"/>
      <c r="CF233" s="153"/>
      <c r="CG233" s="169">
        <f t="shared" si="104"/>
        <v>0</v>
      </c>
      <c r="CH233" s="153"/>
      <c r="CI233" s="153"/>
      <c r="CJ233" s="153"/>
      <c r="CK233" s="169">
        <f t="shared" si="105"/>
        <v>0</v>
      </c>
      <c r="CL233" s="170">
        <f t="shared" si="89"/>
        <v>0</v>
      </c>
      <c r="CM233" s="155"/>
      <c r="CN233" s="170">
        <f t="shared" si="90"/>
        <v>0</v>
      </c>
      <c r="CO233" s="155"/>
      <c r="CP233" s="160">
        <f t="shared" si="91"/>
        <v>0</v>
      </c>
      <c r="CQ233" s="153">
        <f t="shared" si="92"/>
        <v>0</v>
      </c>
      <c r="CR233" s="153">
        <f t="shared" si="106"/>
        <v>0</v>
      </c>
      <c r="CS233" s="169"/>
      <c r="CT233" s="170">
        <f t="shared" si="107"/>
        <v>0</v>
      </c>
      <c r="CU233" s="155"/>
      <c r="CV233" s="171"/>
      <c r="CW233" s="172"/>
      <c r="CX233" s="172"/>
      <c r="CY233" s="172"/>
      <c r="CZ233" s="169"/>
      <c r="DA233" s="173"/>
      <c r="DB233" s="174"/>
      <c r="DC233" s="174">
        <f t="shared" si="93"/>
        <v>-224</v>
      </c>
      <c r="DD233" s="173"/>
      <c r="DE233" s="173"/>
      <c r="DF233" s="173"/>
      <c r="DG233" s="173"/>
      <c r="DH233" s="175"/>
      <c r="DI233" s="173"/>
      <c r="DJ233" s="173"/>
      <c r="DK233" s="173"/>
      <c r="DL233" s="173"/>
      <c r="DM233" s="173"/>
    </row>
    <row r="234" spans="1:117" s="39" customFormat="1" ht="12" x14ac:dyDescent="0.2">
      <c r="A234" s="149">
        <v>225</v>
      </c>
      <c r="B234" s="150">
        <v>225</v>
      </c>
      <c r="C234" s="151" t="s">
        <v>319</v>
      </c>
      <c r="D234" s="152">
        <f t="shared" si="94"/>
        <v>0</v>
      </c>
      <c r="E234" s="153">
        <f t="shared" si="95"/>
        <v>0</v>
      </c>
      <c r="F234" s="153">
        <f t="shared" si="95"/>
        <v>0</v>
      </c>
      <c r="G234" s="153">
        <f t="shared" si="95"/>
        <v>0</v>
      </c>
      <c r="H234" s="154">
        <f t="shared" si="96"/>
        <v>0</v>
      </c>
      <c r="I234" s="155"/>
      <c r="J234" s="156">
        <f t="shared" si="97"/>
        <v>0</v>
      </c>
      <c r="K234" s="157">
        <f t="shared" si="98"/>
        <v>0</v>
      </c>
      <c r="L234" s="158">
        <f t="shared" si="81"/>
        <v>0</v>
      </c>
      <c r="M234" s="155"/>
      <c r="N234" s="159">
        <f t="shared" si="82"/>
        <v>0</v>
      </c>
      <c r="O234" s="155"/>
      <c r="P234" s="160">
        <f t="shared" si="83"/>
        <v>0</v>
      </c>
      <c r="Q234" s="153">
        <f t="shared" si="84"/>
        <v>0</v>
      </c>
      <c r="R234" s="153">
        <f t="shared" si="85"/>
        <v>0</v>
      </c>
      <c r="S234" s="153">
        <f t="shared" si="86"/>
        <v>0</v>
      </c>
      <c r="T234" s="154">
        <f t="shared" si="87"/>
        <v>0</v>
      </c>
      <c r="U234" s="155"/>
      <c r="V234" s="159">
        <f t="shared" si="88"/>
        <v>0</v>
      </c>
      <c r="Y234" s="161">
        <v>225</v>
      </c>
      <c r="Z234" s="162"/>
      <c r="AA234" s="162"/>
      <c r="AB234" s="162"/>
      <c r="AC234" s="162"/>
      <c r="AD234" s="162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4"/>
      <c r="AR234" s="161">
        <v>225</v>
      </c>
      <c r="AS234" s="162">
        <v>0</v>
      </c>
      <c r="AT234" s="163">
        <v>0</v>
      </c>
      <c r="AU234" s="163">
        <v>0</v>
      </c>
      <c r="AV234" s="163">
        <v>0</v>
      </c>
      <c r="AW234" s="164">
        <v>0</v>
      </c>
      <c r="BA234" s="161">
        <v>225</v>
      </c>
      <c r="BB234" s="150">
        <v>225</v>
      </c>
      <c r="BC234" s="151" t="s">
        <v>319</v>
      </c>
      <c r="BD234" s="165">
        <f t="shared" si="99"/>
        <v>0</v>
      </c>
      <c r="BE234" s="166">
        <v>0</v>
      </c>
      <c r="BF234" s="155">
        <f t="shared" si="100"/>
        <v>0</v>
      </c>
      <c r="BG234" s="155">
        <v>0</v>
      </c>
      <c r="BH234" s="155">
        <v>0</v>
      </c>
      <c r="BI234" s="155"/>
      <c r="BJ234" s="155"/>
      <c r="BK234" s="155"/>
      <c r="BL234" s="155">
        <f t="shared" si="101"/>
        <v>0</v>
      </c>
      <c r="BM234" s="166">
        <f t="shared" si="102"/>
        <v>0</v>
      </c>
      <c r="BN234" s="168">
        <f t="shared" si="103"/>
        <v>0</v>
      </c>
      <c r="BZ234" s="155"/>
      <c r="CA234" s="161">
        <v>225</v>
      </c>
      <c r="CB234" s="151" t="s">
        <v>319</v>
      </c>
      <c r="CC234" s="153"/>
      <c r="CD234" s="153"/>
      <c r="CE234" s="153"/>
      <c r="CF234" s="153"/>
      <c r="CG234" s="169">
        <f t="shared" si="104"/>
        <v>0</v>
      </c>
      <c r="CH234" s="153"/>
      <c r="CI234" s="153"/>
      <c r="CJ234" s="153"/>
      <c r="CK234" s="169">
        <f t="shared" si="105"/>
        <v>0</v>
      </c>
      <c r="CL234" s="170">
        <f t="shared" si="89"/>
        <v>0</v>
      </c>
      <c r="CM234" s="155"/>
      <c r="CN234" s="170">
        <f t="shared" si="90"/>
        <v>0</v>
      </c>
      <c r="CO234" s="155"/>
      <c r="CP234" s="160">
        <f t="shared" si="91"/>
        <v>0</v>
      </c>
      <c r="CQ234" s="153">
        <f t="shared" si="92"/>
        <v>0</v>
      </c>
      <c r="CR234" s="153">
        <f t="shared" si="106"/>
        <v>0</v>
      </c>
      <c r="CS234" s="169"/>
      <c r="CT234" s="170">
        <f t="shared" si="107"/>
        <v>0</v>
      </c>
      <c r="CU234" s="155"/>
      <c r="CV234" s="171"/>
      <c r="CW234" s="172"/>
      <c r="CX234" s="172"/>
      <c r="CY234" s="172"/>
      <c r="CZ234" s="169"/>
      <c r="DA234" s="173"/>
      <c r="DB234" s="174"/>
      <c r="DC234" s="174">
        <f t="shared" si="93"/>
        <v>-225</v>
      </c>
      <c r="DD234" s="173"/>
      <c r="DE234" s="173"/>
      <c r="DF234" s="173"/>
      <c r="DG234" s="173"/>
      <c r="DH234" s="175"/>
      <c r="DI234" s="173"/>
      <c r="DJ234" s="173"/>
      <c r="DK234" s="173"/>
      <c r="DL234" s="173"/>
      <c r="DM234" s="173"/>
    </row>
    <row r="235" spans="1:117" s="39" customFormat="1" ht="12" x14ac:dyDescent="0.2">
      <c r="A235" s="149">
        <v>226</v>
      </c>
      <c r="B235" s="150">
        <v>226</v>
      </c>
      <c r="C235" s="151" t="s">
        <v>320</v>
      </c>
      <c r="D235" s="152">
        <f t="shared" si="94"/>
        <v>34.008301471166732</v>
      </c>
      <c r="E235" s="153">
        <f t="shared" si="95"/>
        <v>450062</v>
      </c>
      <c r="F235" s="153">
        <f t="shared" si="95"/>
        <v>0</v>
      </c>
      <c r="G235" s="153">
        <f t="shared" si="95"/>
        <v>31893</v>
      </c>
      <c r="H235" s="154">
        <f t="shared" si="96"/>
        <v>481955</v>
      </c>
      <c r="I235" s="155"/>
      <c r="J235" s="156">
        <f t="shared" si="97"/>
        <v>31893</v>
      </c>
      <c r="K235" s="157">
        <f t="shared" si="98"/>
        <v>36773.551945428917</v>
      </c>
      <c r="L235" s="158">
        <f t="shared" si="81"/>
        <v>68666.551945428917</v>
      </c>
      <c r="M235" s="155"/>
      <c r="N235" s="159">
        <f t="shared" si="82"/>
        <v>413288.44805457105</v>
      </c>
      <c r="O235" s="155"/>
      <c r="P235" s="160">
        <f t="shared" si="83"/>
        <v>31893</v>
      </c>
      <c r="Q235" s="153">
        <f t="shared" si="84"/>
        <v>0</v>
      </c>
      <c r="R235" s="153">
        <f t="shared" si="85"/>
        <v>0</v>
      </c>
      <c r="S235" s="153">
        <f t="shared" si="86"/>
        <v>36773.551945428917</v>
      </c>
      <c r="T235" s="154">
        <f t="shared" si="87"/>
        <v>68666.551945428917</v>
      </c>
      <c r="U235" s="155"/>
      <c r="V235" s="159">
        <f t="shared" si="88"/>
        <v>114684.2</v>
      </c>
      <c r="Y235" s="161">
        <v>226</v>
      </c>
      <c r="Z235" s="162">
        <v>34.008301471166732</v>
      </c>
      <c r="AA235" s="162">
        <v>0</v>
      </c>
      <c r="AB235" s="162"/>
      <c r="AC235" s="162"/>
      <c r="AD235" s="162">
        <v>0</v>
      </c>
      <c r="AE235" s="163">
        <v>450062</v>
      </c>
      <c r="AF235" s="163">
        <v>0</v>
      </c>
      <c r="AG235" s="163">
        <v>0</v>
      </c>
      <c r="AH235" s="163">
        <v>450062</v>
      </c>
      <c r="AI235" s="163">
        <v>0</v>
      </c>
      <c r="AJ235" s="163">
        <v>31893</v>
      </c>
      <c r="AK235" s="163">
        <v>481955</v>
      </c>
      <c r="AL235" s="163">
        <v>0</v>
      </c>
      <c r="AM235" s="163">
        <v>0</v>
      </c>
      <c r="AN235" s="163">
        <v>0</v>
      </c>
      <c r="AO235" s="163">
        <v>0</v>
      </c>
      <c r="AP235" s="164">
        <v>481955</v>
      </c>
      <c r="AR235" s="161">
        <v>226</v>
      </c>
      <c r="AS235" s="162">
        <v>0</v>
      </c>
      <c r="AT235" s="163">
        <v>0</v>
      </c>
      <c r="AU235" s="163">
        <v>0</v>
      </c>
      <c r="AV235" s="163">
        <v>0</v>
      </c>
      <c r="AW235" s="164">
        <v>0</v>
      </c>
      <c r="BA235" s="161">
        <v>226</v>
      </c>
      <c r="BB235" s="150">
        <v>226</v>
      </c>
      <c r="BC235" s="151" t="s">
        <v>320</v>
      </c>
      <c r="BD235" s="165">
        <f t="shared" si="99"/>
        <v>450062</v>
      </c>
      <c r="BE235" s="166">
        <v>425660</v>
      </c>
      <c r="BF235" s="155">
        <f t="shared" si="100"/>
        <v>24402</v>
      </c>
      <c r="BG235" s="155">
        <v>53275.199999999997</v>
      </c>
      <c r="BH235" s="155">
        <v>5114</v>
      </c>
      <c r="BI235" s="155"/>
      <c r="BJ235" s="155"/>
      <c r="BK235" s="155"/>
      <c r="BL235" s="155">
        <f t="shared" si="101"/>
        <v>0</v>
      </c>
      <c r="BM235" s="166">
        <f t="shared" si="102"/>
        <v>82791.199999999997</v>
      </c>
      <c r="BN235" s="168">
        <f t="shared" si="103"/>
        <v>36773.551945428917</v>
      </c>
      <c r="BZ235" s="155"/>
      <c r="CA235" s="161">
        <v>226</v>
      </c>
      <c r="CB235" s="151" t="s">
        <v>320</v>
      </c>
      <c r="CC235" s="153"/>
      <c r="CD235" s="153"/>
      <c r="CE235" s="153"/>
      <c r="CF235" s="153"/>
      <c r="CG235" s="169">
        <f t="shared" si="104"/>
        <v>0</v>
      </c>
      <c r="CH235" s="153"/>
      <c r="CI235" s="153"/>
      <c r="CJ235" s="153"/>
      <c r="CK235" s="169">
        <f t="shared" si="105"/>
        <v>0</v>
      </c>
      <c r="CL235" s="170">
        <f t="shared" si="89"/>
        <v>0</v>
      </c>
      <c r="CM235" s="155"/>
      <c r="CN235" s="170">
        <f t="shared" si="90"/>
        <v>0</v>
      </c>
      <c r="CO235" s="155"/>
      <c r="CP235" s="160">
        <f t="shared" si="91"/>
        <v>24402</v>
      </c>
      <c r="CQ235" s="153">
        <f t="shared" si="92"/>
        <v>24402</v>
      </c>
      <c r="CR235" s="153">
        <f t="shared" si="106"/>
        <v>0</v>
      </c>
      <c r="CS235" s="169"/>
      <c r="CT235" s="170">
        <f t="shared" si="107"/>
        <v>0</v>
      </c>
      <c r="CU235" s="155"/>
      <c r="CV235" s="171"/>
      <c r="CW235" s="172"/>
      <c r="CX235" s="172"/>
      <c r="CY235" s="172"/>
      <c r="CZ235" s="169"/>
      <c r="DA235" s="173"/>
      <c r="DB235" s="174"/>
      <c r="DC235" s="174">
        <f t="shared" si="93"/>
        <v>-226</v>
      </c>
      <c r="DD235" s="173"/>
      <c r="DE235" s="173"/>
      <c r="DF235" s="173"/>
      <c r="DG235" s="173"/>
      <c r="DH235" s="175"/>
      <c r="DI235" s="173"/>
      <c r="DJ235" s="173"/>
      <c r="DK235" s="173"/>
      <c r="DL235" s="173"/>
      <c r="DM235" s="173"/>
    </row>
    <row r="236" spans="1:117" s="39" customFormat="1" ht="12" x14ac:dyDescent="0.2">
      <c r="A236" s="149">
        <v>227</v>
      </c>
      <c r="B236" s="150">
        <v>227</v>
      </c>
      <c r="C236" s="151" t="s">
        <v>321</v>
      </c>
      <c r="D236" s="152">
        <f t="shared" si="94"/>
        <v>19.718598250695255</v>
      </c>
      <c r="E236" s="153">
        <f t="shared" si="95"/>
        <v>314393</v>
      </c>
      <c r="F236" s="153">
        <f t="shared" si="95"/>
        <v>0</v>
      </c>
      <c r="G236" s="153">
        <f t="shared" si="95"/>
        <v>18483</v>
      </c>
      <c r="H236" s="154">
        <f t="shared" si="96"/>
        <v>332876</v>
      </c>
      <c r="I236" s="155"/>
      <c r="J236" s="156">
        <f t="shared" si="97"/>
        <v>18483</v>
      </c>
      <c r="K236" s="157">
        <f t="shared" si="98"/>
        <v>44698.316425827012</v>
      </c>
      <c r="L236" s="158">
        <f t="shared" si="81"/>
        <v>63181.316425827012</v>
      </c>
      <c r="M236" s="155"/>
      <c r="N236" s="159">
        <f t="shared" si="82"/>
        <v>269694.68357417302</v>
      </c>
      <c r="O236" s="155"/>
      <c r="P236" s="160">
        <f t="shared" si="83"/>
        <v>18483</v>
      </c>
      <c r="Q236" s="153">
        <f t="shared" si="84"/>
        <v>0</v>
      </c>
      <c r="R236" s="153">
        <f t="shared" si="85"/>
        <v>0</v>
      </c>
      <c r="S236" s="153">
        <f t="shared" si="86"/>
        <v>44698.316425827012</v>
      </c>
      <c r="T236" s="154">
        <f t="shared" si="87"/>
        <v>63181.316425827012</v>
      </c>
      <c r="U236" s="155"/>
      <c r="V236" s="159">
        <f t="shared" si="88"/>
        <v>108603.6</v>
      </c>
      <c r="Y236" s="161">
        <v>227</v>
      </c>
      <c r="Z236" s="162">
        <v>19.718598250695255</v>
      </c>
      <c r="AA236" s="162">
        <v>0</v>
      </c>
      <c r="AB236" s="162"/>
      <c r="AC236" s="162"/>
      <c r="AD236" s="162">
        <v>0</v>
      </c>
      <c r="AE236" s="163">
        <v>314393</v>
      </c>
      <c r="AF236" s="163">
        <v>0</v>
      </c>
      <c r="AG236" s="163">
        <v>0</v>
      </c>
      <c r="AH236" s="163">
        <v>314393</v>
      </c>
      <c r="AI236" s="163">
        <v>0</v>
      </c>
      <c r="AJ236" s="163">
        <v>18483</v>
      </c>
      <c r="AK236" s="163">
        <v>332876</v>
      </c>
      <c r="AL236" s="163">
        <v>0</v>
      </c>
      <c r="AM236" s="163">
        <v>0</v>
      </c>
      <c r="AN236" s="163">
        <v>0</v>
      </c>
      <c r="AO236" s="163">
        <v>0</v>
      </c>
      <c r="AP236" s="164">
        <v>332876</v>
      </c>
      <c r="AR236" s="161">
        <v>227</v>
      </c>
      <c r="AS236" s="162">
        <v>0</v>
      </c>
      <c r="AT236" s="163">
        <v>0</v>
      </c>
      <c r="AU236" s="163">
        <v>0</v>
      </c>
      <c r="AV236" s="163">
        <v>0</v>
      </c>
      <c r="AW236" s="164">
        <v>0</v>
      </c>
      <c r="BA236" s="161">
        <v>227</v>
      </c>
      <c r="BB236" s="150">
        <v>227</v>
      </c>
      <c r="BC236" s="151" t="s">
        <v>321</v>
      </c>
      <c r="BD236" s="165">
        <f t="shared" si="99"/>
        <v>314393</v>
      </c>
      <c r="BE236" s="166">
        <v>271201</v>
      </c>
      <c r="BF236" s="155">
        <f t="shared" si="100"/>
        <v>43192</v>
      </c>
      <c r="BG236" s="155">
        <v>6486.5999999999995</v>
      </c>
      <c r="BH236" s="155">
        <v>40442</v>
      </c>
      <c r="BI236" s="155"/>
      <c r="BJ236" s="155"/>
      <c r="BK236" s="155"/>
      <c r="BL236" s="155">
        <f t="shared" si="101"/>
        <v>0</v>
      </c>
      <c r="BM236" s="166">
        <f t="shared" si="102"/>
        <v>90120.6</v>
      </c>
      <c r="BN236" s="168">
        <f t="shared" si="103"/>
        <v>44698.316425827012</v>
      </c>
      <c r="BZ236" s="155"/>
      <c r="CA236" s="161">
        <v>227</v>
      </c>
      <c r="CB236" s="151" t="s">
        <v>321</v>
      </c>
      <c r="CC236" s="153"/>
      <c r="CD236" s="153"/>
      <c r="CE236" s="153"/>
      <c r="CF236" s="153"/>
      <c r="CG236" s="169">
        <f t="shared" si="104"/>
        <v>0</v>
      </c>
      <c r="CH236" s="153"/>
      <c r="CI236" s="153"/>
      <c r="CJ236" s="153"/>
      <c r="CK236" s="169">
        <f t="shared" si="105"/>
        <v>0</v>
      </c>
      <c r="CL236" s="170">
        <f t="shared" si="89"/>
        <v>0</v>
      </c>
      <c r="CM236" s="155"/>
      <c r="CN236" s="170">
        <f t="shared" si="90"/>
        <v>0</v>
      </c>
      <c r="CO236" s="155"/>
      <c r="CP236" s="160">
        <f t="shared" si="91"/>
        <v>43192</v>
      </c>
      <c r="CQ236" s="153">
        <f t="shared" si="92"/>
        <v>43192</v>
      </c>
      <c r="CR236" s="153">
        <f t="shared" si="106"/>
        <v>0</v>
      </c>
      <c r="CS236" s="169"/>
      <c r="CT236" s="170">
        <f t="shared" si="107"/>
        <v>0</v>
      </c>
      <c r="CU236" s="155"/>
      <c r="CV236" s="171"/>
      <c r="CW236" s="172"/>
      <c r="CX236" s="172"/>
      <c r="CY236" s="172"/>
      <c r="CZ236" s="169"/>
      <c r="DA236" s="173"/>
      <c r="DB236" s="174"/>
      <c r="DC236" s="174">
        <f t="shared" si="93"/>
        <v>-227</v>
      </c>
      <c r="DD236" s="173"/>
      <c r="DE236" s="173"/>
      <c r="DF236" s="173"/>
      <c r="DG236" s="173"/>
      <c r="DH236" s="175"/>
      <c r="DI236" s="173"/>
      <c r="DJ236" s="173"/>
      <c r="DK236" s="173"/>
      <c r="DL236" s="173"/>
      <c r="DM236" s="173"/>
    </row>
    <row r="237" spans="1:117" s="39" customFormat="1" ht="12" x14ac:dyDescent="0.2">
      <c r="A237" s="149">
        <v>228</v>
      </c>
      <c r="B237" s="150">
        <v>228</v>
      </c>
      <c r="C237" s="151" t="s">
        <v>322</v>
      </c>
      <c r="D237" s="152">
        <f t="shared" si="94"/>
        <v>0</v>
      </c>
      <c r="E237" s="153">
        <f t="shared" si="95"/>
        <v>0</v>
      </c>
      <c r="F237" s="153">
        <f t="shared" si="95"/>
        <v>0</v>
      </c>
      <c r="G237" s="153">
        <f t="shared" si="95"/>
        <v>0</v>
      </c>
      <c r="H237" s="154">
        <f t="shared" si="96"/>
        <v>0</v>
      </c>
      <c r="I237" s="155"/>
      <c r="J237" s="156">
        <f t="shared" si="97"/>
        <v>0</v>
      </c>
      <c r="K237" s="157">
        <f t="shared" si="98"/>
        <v>0</v>
      </c>
      <c r="L237" s="158">
        <f t="shared" si="81"/>
        <v>0</v>
      </c>
      <c r="M237" s="155"/>
      <c r="N237" s="159">
        <f t="shared" si="82"/>
        <v>0</v>
      </c>
      <c r="O237" s="155"/>
      <c r="P237" s="160">
        <f t="shared" si="83"/>
        <v>0</v>
      </c>
      <c r="Q237" s="153">
        <f t="shared" si="84"/>
        <v>0</v>
      </c>
      <c r="R237" s="153">
        <f t="shared" si="85"/>
        <v>0</v>
      </c>
      <c r="S237" s="153">
        <f t="shared" si="86"/>
        <v>0</v>
      </c>
      <c r="T237" s="154">
        <f t="shared" si="87"/>
        <v>0</v>
      </c>
      <c r="U237" s="155"/>
      <c r="V237" s="159">
        <f t="shared" si="88"/>
        <v>0</v>
      </c>
      <c r="Y237" s="161">
        <v>228</v>
      </c>
      <c r="Z237" s="162"/>
      <c r="AA237" s="162"/>
      <c r="AB237" s="162"/>
      <c r="AC237" s="162"/>
      <c r="AD237" s="162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4"/>
      <c r="AR237" s="161">
        <v>228</v>
      </c>
      <c r="AS237" s="162">
        <v>0</v>
      </c>
      <c r="AT237" s="163">
        <v>0</v>
      </c>
      <c r="AU237" s="163">
        <v>0</v>
      </c>
      <c r="AV237" s="163">
        <v>0</v>
      </c>
      <c r="AW237" s="164">
        <v>0</v>
      </c>
      <c r="BA237" s="161">
        <v>228</v>
      </c>
      <c r="BB237" s="150">
        <v>228</v>
      </c>
      <c r="BC237" s="151" t="s">
        <v>322</v>
      </c>
      <c r="BD237" s="165">
        <f t="shared" si="99"/>
        <v>0</v>
      </c>
      <c r="BE237" s="166">
        <v>0</v>
      </c>
      <c r="BF237" s="155">
        <f t="shared" si="100"/>
        <v>0</v>
      </c>
      <c r="BG237" s="155">
        <v>0</v>
      </c>
      <c r="BH237" s="155">
        <v>0</v>
      </c>
      <c r="BI237" s="155"/>
      <c r="BJ237" s="155"/>
      <c r="BK237" s="155"/>
      <c r="BL237" s="155">
        <f t="shared" si="101"/>
        <v>0</v>
      </c>
      <c r="BM237" s="166">
        <f t="shared" si="102"/>
        <v>0</v>
      </c>
      <c r="BN237" s="168">
        <f t="shared" si="103"/>
        <v>0</v>
      </c>
      <c r="BZ237" s="155"/>
      <c r="CA237" s="161">
        <v>228</v>
      </c>
      <c r="CB237" s="151" t="s">
        <v>322</v>
      </c>
      <c r="CC237" s="153"/>
      <c r="CD237" s="153"/>
      <c r="CE237" s="153"/>
      <c r="CF237" s="153"/>
      <c r="CG237" s="169">
        <f t="shared" si="104"/>
        <v>0</v>
      </c>
      <c r="CH237" s="153"/>
      <c r="CI237" s="153"/>
      <c r="CJ237" s="153"/>
      <c r="CK237" s="169">
        <f t="shared" si="105"/>
        <v>0</v>
      </c>
      <c r="CL237" s="170">
        <f t="shared" si="89"/>
        <v>0</v>
      </c>
      <c r="CM237" s="155"/>
      <c r="CN237" s="170">
        <f t="shared" si="90"/>
        <v>0</v>
      </c>
      <c r="CO237" s="155"/>
      <c r="CP237" s="160">
        <f t="shared" si="91"/>
        <v>0</v>
      </c>
      <c r="CQ237" s="153">
        <f t="shared" si="92"/>
        <v>0</v>
      </c>
      <c r="CR237" s="153">
        <f t="shared" si="106"/>
        <v>0</v>
      </c>
      <c r="CS237" s="169"/>
      <c r="CT237" s="170">
        <f t="shared" si="107"/>
        <v>0</v>
      </c>
      <c r="CU237" s="155"/>
      <c r="CV237" s="171"/>
      <c r="CW237" s="172"/>
      <c r="CX237" s="172"/>
      <c r="CY237" s="172"/>
      <c r="CZ237" s="169"/>
      <c r="DA237" s="173"/>
      <c r="DB237" s="174"/>
      <c r="DC237" s="174">
        <f t="shared" si="93"/>
        <v>-228</v>
      </c>
      <c r="DD237" s="173"/>
      <c r="DE237" s="173"/>
      <c r="DF237" s="173"/>
      <c r="DG237" s="173"/>
      <c r="DH237" s="175"/>
      <c r="DI237" s="173"/>
      <c r="DJ237" s="173"/>
      <c r="DK237" s="173"/>
      <c r="DL237" s="173"/>
      <c r="DM237" s="173"/>
    </row>
    <row r="238" spans="1:117" s="39" customFormat="1" ht="12" x14ac:dyDescent="0.2">
      <c r="A238" s="149">
        <v>229</v>
      </c>
      <c r="B238" s="150">
        <v>229</v>
      </c>
      <c r="C238" s="151" t="s">
        <v>323</v>
      </c>
      <c r="D238" s="152">
        <f t="shared" si="94"/>
        <v>60.215656389765549</v>
      </c>
      <c r="E238" s="153">
        <f t="shared" si="95"/>
        <v>884296</v>
      </c>
      <c r="F238" s="153">
        <f t="shared" si="95"/>
        <v>0</v>
      </c>
      <c r="G238" s="153">
        <f t="shared" si="95"/>
        <v>56447</v>
      </c>
      <c r="H238" s="154">
        <f t="shared" si="96"/>
        <v>940743</v>
      </c>
      <c r="I238" s="155"/>
      <c r="J238" s="156">
        <f t="shared" si="97"/>
        <v>56447</v>
      </c>
      <c r="K238" s="157">
        <f t="shared" si="98"/>
        <v>68888.761868718168</v>
      </c>
      <c r="L238" s="158">
        <f t="shared" si="81"/>
        <v>125335.76186871817</v>
      </c>
      <c r="M238" s="155"/>
      <c r="N238" s="159">
        <f t="shared" si="82"/>
        <v>815407.2381312818</v>
      </c>
      <c r="O238" s="155"/>
      <c r="P238" s="160">
        <f t="shared" si="83"/>
        <v>56447</v>
      </c>
      <c r="Q238" s="153">
        <f t="shared" si="84"/>
        <v>0</v>
      </c>
      <c r="R238" s="153">
        <f t="shared" si="85"/>
        <v>0</v>
      </c>
      <c r="S238" s="153">
        <f t="shared" si="86"/>
        <v>68888.761868718168</v>
      </c>
      <c r="T238" s="154">
        <f t="shared" si="87"/>
        <v>125335.76186871817</v>
      </c>
      <c r="U238" s="155"/>
      <c r="V238" s="159">
        <f t="shared" si="88"/>
        <v>144184</v>
      </c>
      <c r="Y238" s="161">
        <v>229</v>
      </c>
      <c r="Z238" s="162">
        <v>60.215656389765549</v>
      </c>
      <c r="AA238" s="162">
        <v>0</v>
      </c>
      <c r="AB238" s="162"/>
      <c r="AC238" s="162"/>
      <c r="AD238" s="162">
        <v>0</v>
      </c>
      <c r="AE238" s="163">
        <v>884296</v>
      </c>
      <c r="AF238" s="163">
        <v>0</v>
      </c>
      <c r="AG238" s="163">
        <v>0</v>
      </c>
      <c r="AH238" s="163">
        <v>884296</v>
      </c>
      <c r="AI238" s="163">
        <v>0</v>
      </c>
      <c r="AJ238" s="163">
        <v>56447</v>
      </c>
      <c r="AK238" s="163">
        <v>940743</v>
      </c>
      <c r="AL238" s="163">
        <v>0</v>
      </c>
      <c r="AM238" s="163">
        <v>0</v>
      </c>
      <c r="AN238" s="163">
        <v>0</v>
      </c>
      <c r="AO238" s="163">
        <v>0</v>
      </c>
      <c r="AP238" s="164">
        <v>940743</v>
      </c>
      <c r="AR238" s="161">
        <v>229</v>
      </c>
      <c r="AS238" s="162">
        <v>0</v>
      </c>
      <c r="AT238" s="163">
        <v>0</v>
      </c>
      <c r="AU238" s="163">
        <v>0</v>
      </c>
      <c r="AV238" s="163">
        <v>0</v>
      </c>
      <c r="AW238" s="164">
        <v>0</v>
      </c>
      <c r="BA238" s="161">
        <v>229</v>
      </c>
      <c r="BB238" s="150">
        <v>229</v>
      </c>
      <c r="BC238" s="151" t="s">
        <v>323</v>
      </c>
      <c r="BD238" s="165">
        <f t="shared" si="99"/>
        <v>884296</v>
      </c>
      <c r="BE238" s="166">
        <v>821108</v>
      </c>
      <c r="BF238" s="155">
        <f t="shared" si="100"/>
        <v>63188</v>
      </c>
      <c r="BG238" s="155">
        <v>24549</v>
      </c>
      <c r="BH238" s="155">
        <v>0</v>
      </c>
      <c r="BI238" s="155"/>
      <c r="BJ238" s="155"/>
      <c r="BK238" s="155"/>
      <c r="BL238" s="155">
        <f t="shared" si="101"/>
        <v>0</v>
      </c>
      <c r="BM238" s="166">
        <f t="shared" si="102"/>
        <v>87737</v>
      </c>
      <c r="BN238" s="168">
        <f t="shared" si="103"/>
        <v>68888.761868718168</v>
      </c>
      <c r="BZ238" s="155"/>
      <c r="CA238" s="161">
        <v>229</v>
      </c>
      <c r="CB238" s="151" t="s">
        <v>323</v>
      </c>
      <c r="CC238" s="153"/>
      <c r="CD238" s="153"/>
      <c r="CE238" s="153"/>
      <c r="CF238" s="153"/>
      <c r="CG238" s="169">
        <f t="shared" si="104"/>
        <v>0</v>
      </c>
      <c r="CH238" s="153"/>
      <c r="CI238" s="153"/>
      <c r="CJ238" s="153"/>
      <c r="CK238" s="169">
        <f t="shared" si="105"/>
        <v>0</v>
      </c>
      <c r="CL238" s="170">
        <f t="shared" si="89"/>
        <v>0</v>
      </c>
      <c r="CM238" s="155"/>
      <c r="CN238" s="170">
        <f t="shared" si="90"/>
        <v>0</v>
      </c>
      <c r="CO238" s="155"/>
      <c r="CP238" s="160">
        <f t="shared" si="91"/>
        <v>63188</v>
      </c>
      <c r="CQ238" s="153">
        <f t="shared" si="92"/>
        <v>63188</v>
      </c>
      <c r="CR238" s="153">
        <f t="shared" si="106"/>
        <v>0</v>
      </c>
      <c r="CS238" s="169"/>
      <c r="CT238" s="170">
        <f t="shared" si="107"/>
        <v>0</v>
      </c>
      <c r="CU238" s="155"/>
      <c r="CV238" s="171"/>
      <c r="CW238" s="172"/>
      <c r="CX238" s="172"/>
      <c r="CY238" s="172"/>
      <c r="CZ238" s="169"/>
      <c r="DA238" s="173"/>
      <c r="DB238" s="174"/>
      <c r="DC238" s="174">
        <f t="shared" si="93"/>
        <v>-229</v>
      </c>
      <c r="DD238" s="173"/>
      <c r="DE238" s="173"/>
      <c r="DF238" s="173"/>
      <c r="DG238" s="173"/>
      <c r="DH238" s="175"/>
      <c r="DI238" s="173"/>
      <c r="DJ238" s="173"/>
      <c r="DK238" s="173"/>
      <c r="DL238" s="173"/>
      <c r="DM238" s="173"/>
    </row>
    <row r="239" spans="1:117" s="39" customFormat="1" ht="12" x14ac:dyDescent="0.2">
      <c r="A239" s="149">
        <v>230</v>
      </c>
      <c r="B239" s="150">
        <v>230</v>
      </c>
      <c r="C239" s="151" t="s">
        <v>324</v>
      </c>
      <c r="D239" s="152">
        <f t="shared" si="94"/>
        <v>0</v>
      </c>
      <c r="E239" s="153">
        <f t="shared" si="95"/>
        <v>0</v>
      </c>
      <c r="F239" s="153">
        <f t="shared" si="95"/>
        <v>0</v>
      </c>
      <c r="G239" s="153">
        <f t="shared" si="95"/>
        <v>0</v>
      </c>
      <c r="H239" s="154">
        <f t="shared" si="96"/>
        <v>0</v>
      </c>
      <c r="I239" s="155"/>
      <c r="J239" s="156">
        <f t="shared" si="97"/>
        <v>0</v>
      </c>
      <c r="K239" s="157">
        <f t="shared" si="98"/>
        <v>0</v>
      </c>
      <c r="L239" s="158">
        <f t="shared" si="81"/>
        <v>0</v>
      </c>
      <c r="M239" s="155"/>
      <c r="N239" s="159">
        <f t="shared" si="82"/>
        <v>0</v>
      </c>
      <c r="O239" s="155"/>
      <c r="P239" s="160">
        <f t="shared" si="83"/>
        <v>0</v>
      </c>
      <c r="Q239" s="153">
        <f t="shared" si="84"/>
        <v>0</v>
      </c>
      <c r="R239" s="153">
        <f t="shared" si="85"/>
        <v>0</v>
      </c>
      <c r="S239" s="153">
        <f t="shared" si="86"/>
        <v>0</v>
      </c>
      <c r="T239" s="154">
        <f t="shared" si="87"/>
        <v>0</v>
      </c>
      <c r="U239" s="155"/>
      <c r="V239" s="159">
        <f t="shared" si="88"/>
        <v>0</v>
      </c>
      <c r="Y239" s="161">
        <v>230</v>
      </c>
      <c r="Z239" s="162"/>
      <c r="AA239" s="162"/>
      <c r="AB239" s="162"/>
      <c r="AC239" s="162"/>
      <c r="AD239" s="162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4"/>
      <c r="AR239" s="161">
        <v>230</v>
      </c>
      <c r="AS239" s="162">
        <v>0</v>
      </c>
      <c r="AT239" s="163">
        <v>0</v>
      </c>
      <c r="AU239" s="163">
        <v>0</v>
      </c>
      <c r="AV239" s="163">
        <v>0</v>
      </c>
      <c r="AW239" s="164">
        <v>0</v>
      </c>
      <c r="BA239" s="161">
        <v>230</v>
      </c>
      <c r="BB239" s="150">
        <v>230</v>
      </c>
      <c r="BC239" s="151" t="s">
        <v>324</v>
      </c>
      <c r="BD239" s="165">
        <f t="shared" si="99"/>
        <v>0</v>
      </c>
      <c r="BE239" s="166">
        <v>0</v>
      </c>
      <c r="BF239" s="155">
        <f t="shared" si="100"/>
        <v>0</v>
      </c>
      <c r="BG239" s="155">
        <v>0</v>
      </c>
      <c r="BH239" s="155">
        <v>0</v>
      </c>
      <c r="BI239" s="155"/>
      <c r="BJ239" s="155"/>
      <c r="BK239" s="155"/>
      <c r="BL239" s="155">
        <f t="shared" si="101"/>
        <v>0</v>
      </c>
      <c r="BM239" s="166">
        <f t="shared" si="102"/>
        <v>0</v>
      </c>
      <c r="BN239" s="168">
        <f t="shared" si="103"/>
        <v>0</v>
      </c>
      <c r="BZ239" s="155"/>
      <c r="CA239" s="161">
        <v>230</v>
      </c>
      <c r="CB239" s="151" t="s">
        <v>324</v>
      </c>
      <c r="CC239" s="153"/>
      <c r="CD239" s="153"/>
      <c r="CE239" s="153"/>
      <c r="CF239" s="153"/>
      <c r="CG239" s="169">
        <f t="shared" si="104"/>
        <v>0</v>
      </c>
      <c r="CH239" s="153"/>
      <c r="CI239" s="153"/>
      <c r="CJ239" s="153"/>
      <c r="CK239" s="169">
        <f t="shared" si="105"/>
        <v>0</v>
      </c>
      <c r="CL239" s="170">
        <f t="shared" si="89"/>
        <v>0</v>
      </c>
      <c r="CM239" s="155"/>
      <c r="CN239" s="170">
        <f t="shared" si="90"/>
        <v>0</v>
      </c>
      <c r="CO239" s="155"/>
      <c r="CP239" s="160">
        <f t="shared" si="91"/>
        <v>0</v>
      </c>
      <c r="CQ239" s="153">
        <f t="shared" si="92"/>
        <v>0</v>
      </c>
      <c r="CR239" s="153">
        <f t="shared" si="106"/>
        <v>0</v>
      </c>
      <c r="CS239" s="169"/>
      <c r="CT239" s="170">
        <f t="shared" si="107"/>
        <v>0</v>
      </c>
      <c r="CU239" s="155"/>
      <c r="CV239" s="171"/>
      <c r="CW239" s="172"/>
      <c r="CX239" s="172"/>
      <c r="CY239" s="172"/>
      <c r="CZ239" s="169"/>
      <c r="DA239" s="173"/>
      <c r="DB239" s="174"/>
      <c r="DC239" s="174">
        <f t="shared" si="93"/>
        <v>-230</v>
      </c>
      <c r="DD239" s="173"/>
      <c r="DE239" s="173"/>
      <c r="DF239" s="173"/>
      <c r="DG239" s="173"/>
      <c r="DH239" s="175"/>
      <c r="DI239" s="173"/>
      <c r="DJ239" s="173"/>
      <c r="DK239" s="173"/>
      <c r="DL239" s="173"/>
      <c r="DM239" s="173"/>
    </row>
    <row r="240" spans="1:117" s="39" customFormat="1" ht="12" x14ac:dyDescent="0.2">
      <c r="A240" s="149">
        <v>231</v>
      </c>
      <c r="B240" s="150">
        <v>231</v>
      </c>
      <c r="C240" s="151" t="s">
        <v>325</v>
      </c>
      <c r="D240" s="152">
        <f t="shared" si="94"/>
        <v>53.459482083663147</v>
      </c>
      <c r="E240" s="153">
        <f t="shared" si="95"/>
        <v>817262</v>
      </c>
      <c r="F240" s="153">
        <f t="shared" si="95"/>
        <v>0</v>
      </c>
      <c r="G240" s="153">
        <f t="shared" si="95"/>
        <v>50126</v>
      </c>
      <c r="H240" s="154">
        <f t="shared" si="96"/>
        <v>867388</v>
      </c>
      <c r="I240" s="155"/>
      <c r="J240" s="156">
        <f t="shared" si="97"/>
        <v>50126</v>
      </c>
      <c r="K240" s="157">
        <f t="shared" si="98"/>
        <v>144828.37560744633</v>
      </c>
      <c r="L240" s="158">
        <f t="shared" si="81"/>
        <v>194954.37560744633</v>
      </c>
      <c r="M240" s="155"/>
      <c r="N240" s="159">
        <f t="shared" si="82"/>
        <v>672433.6243925537</v>
      </c>
      <c r="O240" s="155"/>
      <c r="P240" s="160">
        <f t="shared" si="83"/>
        <v>50126</v>
      </c>
      <c r="Q240" s="153">
        <f t="shared" si="84"/>
        <v>0</v>
      </c>
      <c r="R240" s="153">
        <f t="shared" si="85"/>
        <v>0</v>
      </c>
      <c r="S240" s="153">
        <f t="shared" si="86"/>
        <v>144828.37560744633</v>
      </c>
      <c r="T240" s="154">
        <f t="shared" si="87"/>
        <v>194954.37560744633</v>
      </c>
      <c r="U240" s="155"/>
      <c r="V240" s="159">
        <f t="shared" si="88"/>
        <v>336351.4</v>
      </c>
      <c r="Y240" s="161">
        <v>231</v>
      </c>
      <c r="Z240" s="162">
        <v>53.459482083663147</v>
      </c>
      <c r="AA240" s="162">
        <v>0</v>
      </c>
      <c r="AB240" s="162"/>
      <c r="AC240" s="162"/>
      <c r="AD240" s="162">
        <v>0</v>
      </c>
      <c r="AE240" s="163">
        <v>817262</v>
      </c>
      <c r="AF240" s="163">
        <v>0</v>
      </c>
      <c r="AG240" s="163">
        <v>0</v>
      </c>
      <c r="AH240" s="163">
        <v>817262</v>
      </c>
      <c r="AI240" s="163">
        <v>0</v>
      </c>
      <c r="AJ240" s="163">
        <v>50126</v>
      </c>
      <c r="AK240" s="163">
        <v>867388</v>
      </c>
      <c r="AL240" s="163">
        <v>0</v>
      </c>
      <c r="AM240" s="163">
        <v>0</v>
      </c>
      <c r="AN240" s="163">
        <v>0</v>
      </c>
      <c r="AO240" s="163">
        <v>0</v>
      </c>
      <c r="AP240" s="164">
        <v>867388</v>
      </c>
      <c r="AR240" s="161">
        <v>231</v>
      </c>
      <c r="AS240" s="162">
        <v>0</v>
      </c>
      <c r="AT240" s="163">
        <v>0</v>
      </c>
      <c r="AU240" s="163">
        <v>0</v>
      </c>
      <c r="AV240" s="163">
        <v>0</v>
      </c>
      <c r="AW240" s="164">
        <v>0</v>
      </c>
      <c r="BA240" s="161">
        <v>231</v>
      </c>
      <c r="BB240" s="150">
        <v>231</v>
      </c>
      <c r="BC240" s="151" t="s">
        <v>325</v>
      </c>
      <c r="BD240" s="165">
        <f t="shared" si="99"/>
        <v>817262</v>
      </c>
      <c r="BE240" s="166">
        <v>686506</v>
      </c>
      <c r="BF240" s="155">
        <f t="shared" si="100"/>
        <v>130756</v>
      </c>
      <c r="BG240" s="155">
        <v>60599.399999999994</v>
      </c>
      <c r="BH240" s="155">
        <v>94870</v>
      </c>
      <c r="BI240" s="155"/>
      <c r="BJ240" s="155"/>
      <c r="BK240" s="155"/>
      <c r="BL240" s="155">
        <f t="shared" si="101"/>
        <v>0</v>
      </c>
      <c r="BM240" s="166">
        <f t="shared" si="102"/>
        <v>286225.40000000002</v>
      </c>
      <c r="BN240" s="168">
        <f t="shared" si="103"/>
        <v>144828.37560744633</v>
      </c>
      <c r="BZ240" s="155"/>
      <c r="CA240" s="161">
        <v>231</v>
      </c>
      <c r="CB240" s="151" t="s">
        <v>325</v>
      </c>
      <c r="CC240" s="153"/>
      <c r="CD240" s="153"/>
      <c r="CE240" s="153"/>
      <c r="CF240" s="153"/>
      <c r="CG240" s="169">
        <f t="shared" si="104"/>
        <v>0</v>
      </c>
      <c r="CH240" s="153"/>
      <c r="CI240" s="153"/>
      <c r="CJ240" s="153"/>
      <c r="CK240" s="169">
        <f t="shared" si="105"/>
        <v>0</v>
      </c>
      <c r="CL240" s="170">
        <f t="shared" si="89"/>
        <v>0</v>
      </c>
      <c r="CM240" s="155"/>
      <c r="CN240" s="170">
        <f t="shared" si="90"/>
        <v>0</v>
      </c>
      <c r="CO240" s="155"/>
      <c r="CP240" s="160">
        <f t="shared" si="91"/>
        <v>130756</v>
      </c>
      <c r="CQ240" s="153">
        <f t="shared" si="92"/>
        <v>130756</v>
      </c>
      <c r="CR240" s="153">
        <f t="shared" si="106"/>
        <v>0</v>
      </c>
      <c r="CS240" s="169"/>
      <c r="CT240" s="170">
        <f t="shared" si="107"/>
        <v>0</v>
      </c>
      <c r="CU240" s="155"/>
      <c r="CV240" s="171"/>
      <c r="CW240" s="172"/>
      <c r="CX240" s="172"/>
      <c r="CY240" s="172"/>
      <c r="CZ240" s="169"/>
      <c r="DA240" s="173"/>
      <c r="DB240" s="174"/>
      <c r="DC240" s="174">
        <f t="shared" si="93"/>
        <v>-231</v>
      </c>
      <c r="DD240" s="173"/>
      <c r="DE240" s="173"/>
      <c r="DF240" s="173"/>
      <c r="DG240" s="173"/>
      <c r="DH240" s="175"/>
      <c r="DI240" s="173"/>
      <c r="DJ240" s="173"/>
      <c r="DK240" s="173"/>
      <c r="DL240" s="173"/>
      <c r="DM240" s="173"/>
    </row>
    <row r="241" spans="1:117" s="39" customFormat="1" ht="12" x14ac:dyDescent="0.2">
      <c r="A241" s="149">
        <v>232</v>
      </c>
      <c r="B241" s="150">
        <v>232</v>
      </c>
      <c r="C241" s="151" t="s">
        <v>326</v>
      </c>
      <c r="D241" s="152">
        <f t="shared" si="94"/>
        <v>0</v>
      </c>
      <c r="E241" s="153">
        <f t="shared" si="95"/>
        <v>0</v>
      </c>
      <c r="F241" s="153">
        <f t="shared" si="95"/>
        <v>0</v>
      </c>
      <c r="G241" s="153">
        <f t="shared" si="95"/>
        <v>0</v>
      </c>
      <c r="H241" s="154">
        <f t="shared" si="96"/>
        <v>0</v>
      </c>
      <c r="I241" s="155"/>
      <c r="J241" s="156">
        <f t="shared" si="97"/>
        <v>0</v>
      </c>
      <c r="K241" s="157">
        <f t="shared" si="98"/>
        <v>0</v>
      </c>
      <c r="L241" s="158">
        <f t="shared" si="81"/>
        <v>0</v>
      </c>
      <c r="M241" s="155"/>
      <c r="N241" s="159">
        <f t="shared" si="82"/>
        <v>0</v>
      </c>
      <c r="O241" s="155"/>
      <c r="P241" s="160">
        <f t="shared" si="83"/>
        <v>0</v>
      </c>
      <c r="Q241" s="153">
        <f t="shared" si="84"/>
        <v>0</v>
      </c>
      <c r="R241" s="153">
        <f t="shared" si="85"/>
        <v>0</v>
      </c>
      <c r="S241" s="153">
        <f t="shared" si="86"/>
        <v>0</v>
      </c>
      <c r="T241" s="154">
        <f t="shared" si="87"/>
        <v>0</v>
      </c>
      <c r="U241" s="155"/>
      <c r="V241" s="159">
        <f t="shared" si="88"/>
        <v>0</v>
      </c>
      <c r="Y241" s="161">
        <v>232</v>
      </c>
      <c r="Z241" s="162"/>
      <c r="AA241" s="162"/>
      <c r="AB241" s="162"/>
      <c r="AC241" s="162"/>
      <c r="AD241" s="162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4"/>
      <c r="AR241" s="161">
        <v>232</v>
      </c>
      <c r="AS241" s="162">
        <v>0</v>
      </c>
      <c r="AT241" s="163">
        <v>0</v>
      </c>
      <c r="AU241" s="163">
        <v>0</v>
      </c>
      <c r="AV241" s="163">
        <v>0</v>
      </c>
      <c r="AW241" s="164">
        <v>0</v>
      </c>
      <c r="BA241" s="161">
        <v>232</v>
      </c>
      <c r="BB241" s="150">
        <v>232</v>
      </c>
      <c r="BC241" s="151" t="s">
        <v>326</v>
      </c>
      <c r="BD241" s="165">
        <f t="shared" si="99"/>
        <v>0</v>
      </c>
      <c r="BE241" s="166">
        <v>0</v>
      </c>
      <c r="BF241" s="155">
        <f t="shared" si="100"/>
        <v>0</v>
      </c>
      <c r="BG241" s="155">
        <v>0</v>
      </c>
      <c r="BH241" s="155">
        <v>0</v>
      </c>
      <c r="BI241" s="155"/>
      <c r="BJ241" s="155"/>
      <c r="BK241" s="155"/>
      <c r="BL241" s="155">
        <f t="shared" si="101"/>
        <v>0</v>
      </c>
      <c r="BM241" s="166">
        <f t="shared" si="102"/>
        <v>0</v>
      </c>
      <c r="BN241" s="168">
        <f t="shared" si="103"/>
        <v>0</v>
      </c>
      <c r="BZ241" s="155"/>
      <c r="CA241" s="161">
        <v>232</v>
      </c>
      <c r="CB241" s="151" t="s">
        <v>326</v>
      </c>
      <c r="CC241" s="153"/>
      <c r="CD241" s="153"/>
      <c r="CE241" s="153"/>
      <c r="CF241" s="153"/>
      <c r="CG241" s="169">
        <f t="shared" si="104"/>
        <v>0</v>
      </c>
      <c r="CH241" s="153"/>
      <c r="CI241" s="153"/>
      <c r="CJ241" s="153"/>
      <c r="CK241" s="169">
        <f t="shared" si="105"/>
        <v>0</v>
      </c>
      <c r="CL241" s="170">
        <f t="shared" si="89"/>
        <v>0</v>
      </c>
      <c r="CM241" s="155"/>
      <c r="CN241" s="170">
        <f t="shared" si="90"/>
        <v>0</v>
      </c>
      <c r="CO241" s="155"/>
      <c r="CP241" s="160">
        <f t="shared" si="91"/>
        <v>0</v>
      </c>
      <c r="CQ241" s="153">
        <f t="shared" si="92"/>
        <v>0</v>
      </c>
      <c r="CR241" s="153">
        <f t="shared" si="106"/>
        <v>0</v>
      </c>
      <c r="CS241" s="169"/>
      <c r="CT241" s="170">
        <f t="shared" si="107"/>
        <v>0</v>
      </c>
      <c r="CU241" s="155"/>
      <c r="CV241" s="171"/>
      <c r="CW241" s="172"/>
      <c r="CX241" s="172"/>
      <c r="CY241" s="172"/>
      <c r="CZ241" s="169"/>
      <c r="DA241" s="173"/>
      <c r="DB241" s="174"/>
      <c r="DC241" s="174">
        <f t="shared" si="93"/>
        <v>-232</v>
      </c>
      <c r="DD241" s="173"/>
      <c r="DE241" s="173"/>
      <c r="DF241" s="173"/>
      <c r="DG241" s="173"/>
      <c r="DH241" s="175"/>
      <c r="DI241" s="173"/>
      <c r="DJ241" s="173"/>
      <c r="DK241" s="173"/>
      <c r="DL241" s="173"/>
      <c r="DM241" s="173"/>
    </row>
    <row r="242" spans="1:117" s="39" customFormat="1" ht="12" x14ac:dyDescent="0.2">
      <c r="A242" s="149">
        <v>233</v>
      </c>
      <c r="B242" s="150">
        <v>233</v>
      </c>
      <c r="C242" s="151" t="s">
        <v>327</v>
      </c>
      <c r="D242" s="152">
        <f t="shared" si="94"/>
        <v>0</v>
      </c>
      <c r="E242" s="153">
        <f t="shared" si="95"/>
        <v>0</v>
      </c>
      <c r="F242" s="153">
        <f t="shared" si="95"/>
        <v>0</v>
      </c>
      <c r="G242" s="153">
        <f t="shared" si="95"/>
        <v>0</v>
      </c>
      <c r="H242" s="154">
        <f t="shared" si="96"/>
        <v>0</v>
      </c>
      <c r="I242" s="155"/>
      <c r="J242" s="156">
        <f t="shared" si="97"/>
        <v>0</v>
      </c>
      <c r="K242" s="157">
        <f t="shared" si="98"/>
        <v>0</v>
      </c>
      <c r="L242" s="158">
        <f t="shared" si="81"/>
        <v>0</v>
      </c>
      <c r="M242" s="155"/>
      <c r="N242" s="159">
        <f t="shared" si="82"/>
        <v>0</v>
      </c>
      <c r="O242" s="155"/>
      <c r="P242" s="160">
        <f t="shared" si="83"/>
        <v>0</v>
      </c>
      <c r="Q242" s="153">
        <f t="shared" si="84"/>
        <v>0</v>
      </c>
      <c r="R242" s="153">
        <f t="shared" si="85"/>
        <v>0</v>
      </c>
      <c r="S242" s="153">
        <f t="shared" si="86"/>
        <v>0</v>
      </c>
      <c r="T242" s="154">
        <f t="shared" si="87"/>
        <v>0</v>
      </c>
      <c r="U242" s="155"/>
      <c r="V242" s="159">
        <f t="shared" si="88"/>
        <v>0</v>
      </c>
      <c r="Y242" s="161">
        <v>233</v>
      </c>
      <c r="Z242" s="162"/>
      <c r="AA242" s="162"/>
      <c r="AB242" s="162"/>
      <c r="AC242" s="162"/>
      <c r="AD242" s="162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4"/>
      <c r="AR242" s="161">
        <v>233</v>
      </c>
      <c r="AS242" s="162">
        <v>0</v>
      </c>
      <c r="AT242" s="163">
        <v>0</v>
      </c>
      <c r="AU242" s="163">
        <v>0</v>
      </c>
      <c r="AV242" s="163">
        <v>0</v>
      </c>
      <c r="AW242" s="164">
        <v>0</v>
      </c>
      <c r="BA242" s="161">
        <v>233</v>
      </c>
      <c r="BB242" s="150">
        <v>233</v>
      </c>
      <c r="BC242" s="151" t="s">
        <v>327</v>
      </c>
      <c r="BD242" s="165">
        <f t="shared" si="99"/>
        <v>0</v>
      </c>
      <c r="BE242" s="166">
        <v>0</v>
      </c>
      <c r="BF242" s="155">
        <f t="shared" si="100"/>
        <v>0</v>
      </c>
      <c r="BG242" s="155">
        <v>0</v>
      </c>
      <c r="BH242" s="155">
        <v>0</v>
      </c>
      <c r="BI242" s="155"/>
      <c r="BJ242" s="155"/>
      <c r="BK242" s="155"/>
      <c r="BL242" s="155">
        <f t="shared" si="101"/>
        <v>0</v>
      </c>
      <c r="BM242" s="166">
        <f t="shared" si="102"/>
        <v>0</v>
      </c>
      <c r="BN242" s="168">
        <f t="shared" si="103"/>
        <v>0</v>
      </c>
      <c r="BZ242" s="155"/>
      <c r="CA242" s="161">
        <v>233</v>
      </c>
      <c r="CB242" s="151" t="s">
        <v>327</v>
      </c>
      <c r="CC242" s="153"/>
      <c r="CD242" s="153"/>
      <c r="CE242" s="153"/>
      <c r="CF242" s="153"/>
      <c r="CG242" s="169">
        <f t="shared" si="104"/>
        <v>0</v>
      </c>
      <c r="CH242" s="153"/>
      <c r="CI242" s="153"/>
      <c r="CJ242" s="153"/>
      <c r="CK242" s="169">
        <f t="shared" si="105"/>
        <v>0</v>
      </c>
      <c r="CL242" s="170">
        <f t="shared" si="89"/>
        <v>0</v>
      </c>
      <c r="CM242" s="155"/>
      <c r="CN242" s="170">
        <f t="shared" si="90"/>
        <v>0</v>
      </c>
      <c r="CO242" s="155"/>
      <c r="CP242" s="160">
        <f t="shared" si="91"/>
        <v>0</v>
      </c>
      <c r="CQ242" s="153">
        <f t="shared" si="92"/>
        <v>0</v>
      </c>
      <c r="CR242" s="153">
        <f t="shared" si="106"/>
        <v>0</v>
      </c>
      <c r="CS242" s="169"/>
      <c r="CT242" s="170">
        <f t="shared" si="107"/>
        <v>0</v>
      </c>
      <c r="CU242" s="155"/>
      <c r="CV242" s="171"/>
      <c r="CW242" s="172"/>
      <c r="CX242" s="172"/>
      <c r="CY242" s="172"/>
      <c r="CZ242" s="169"/>
      <c r="DA242" s="173"/>
      <c r="DB242" s="174"/>
      <c r="DC242" s="174">
        <f t="shared" si="93"/>
        <v>-233</v>
      </c>
      <c r="DD242" s="173"/>
      <c r="DE242" s="173"/>
      <c r="DF242" s="173"/>
      <c r="DG242" s="173"/>
      <c r="DH242" s="175"/>
      <c r="DI242" s="173"/>
      <c r="DJ242" s="173"/>
      <c r="DK242" s="173"/>
      <c r="DL242" s="173"/>
      <c r="DM242" s="173"/>
    </row>
    <row r="243" spans="1:117" s="39" customFormat="1" ht="12" x14ac:dyDescent="0.2">
      <c r="A243" s="149">
        <v>234</v>
      </c>
      <c r="B243" s="150">
        <v>234</v>
      </c>
      <c r="C243" s="151" t="s">
        <v>328</v>
      </c>
      <c r="D243" s="152">
        <f t="shared" si="94"/>
        <v>0</v>
      </c>
      <c r="E243" s="153">
        <f t="shared" si="95"/>
        <v>0</v>
      </c>
      <c r="F243" s="153">
        <f t="shared" si="95"/>
        <v>0</v>
      </c>
      <c r="G243" s="153">
        <f t="shared" si="95"/>
        <v>0</v>
      </c>
      <c r="H243" s="154">
        <f t="shared" si="96"/>
        <v>0</v>
      </c>
      <c r="I243" s="155"/>
      <c r="J243" s="156">
        <f t="shared" si="97"/>
        <v>0</v>
      </c>
      <c r="K243" s="157">
        <f t="shared" si="98"/>
        <v>0</v>
      </c>
      <c r="L243" s="158">
        <f t="shared" si="81"/>
        <v>0</v>
      </c>
      <c r="M243" s="155"/>
      <c r="N243" s="159">
        <f t="shared" si="82"/>
        <v>0</v>
      </c>
      <c r="O243" s="155"/>
      <c r="P243" s="160">
        <f t="shared" si="83"/>
        <v>0</v>
      </c>
      <c r="Q243" s="153">
        <f t="shared" si="84"/>
        <v>0</v>
      </c>
      <c r="R243" s="153">
        <f t="shared" si="85"/>
        <v>0</v>
      </c>
      <c r="S243" s="153">
        <f t="shared" si="86"/>
        <v>0</v>
      </c>
      <c r="T243" s="154">
        <f t="shared" si="87"/>
        <v>0</v>
      </c>
      <c r="U243" s="155"/>
      <c r="V243" s="159">
        <f t="shared" si="88"/>
        <v>0</v>
      </c>
      <c r="Y243" s="161">
        <v>234</v>
      </c>
      <c r="Z243" s="162"/>
      <c r="AA243" s="162"/>
      <c r="AB243" s="162"/>
      <c r="AC243" s="162"/>
      <c r="AD243" s="162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4"/>
      <c r="AR243" s="161">
        <v>234</v>
      </c>
      <c r="AS243" s="162">
        <v>0</v>
      </c>
      <c r="AT243" s="163">
        <v>0</v>
      </c>
      <c r="AU243" s="163">
        <v>0</v>
      </c>
      <c r="AV243" s="163">
        <v>0</v>
      </c>
      <c r="AW243" s="164">
        <v>0</v>
      </c>
      <c r="BA243" s="161">
        <v>234</v>
      </c>
      <c r="BB243" s="150">
        <v>234</v>
      </c>
      <c r="BC243" s="151" t="s">
        <v>328</v>
      </c>
      <c r="BD243" s="165">
        <f t="shared" si="99"/>
        <v>0</v>
      </c>
      <c r="BE243" s="166">
        <v>0</v>
      </c>
      <c r="BF243" s="155">
        <f t="shared" si="100"/>
        <v>0</v>
      </c>
      <c r="BG243" s="155">
        <v>0</v>
      </c>
      <c r="BH243" s="155">
        <v>0</v>
      </c>
      <c r="BI243" s="155"/>
      <c r="BJ243" s="155"/>
      <c r="BK243" s="155"/>
      <c r="BL243" s="155">
        <f t="shared" si="101"/>
        <v>0</v>
      </c>
      <c r="BM243" s="166">
        <f t="shared" si="102"/>
        <v>0</v>
      </c>
      <c r="BN243" s="168">
        <f t="shared" si="103"/>
        <v>0</v>
      </c>
      <c r="BZ243" s="155"/>
      <c r="CA243" s="161">
        <v>234</v>
      </c>
      <c r="CB243" s="151" t="s">
        <v>328</v>
      </c>
      <c r="CC243" s="153"/>
      <c r="CD243" s="153"/>
      <c r="CE243" s="153"/>
      <c r="CF243" s="153"/>
      <c r="CG243" s="169">
        <f t="shared" si="104"/>
        <v>0</v>
      </c>
      <c r="CH243" s="153"/>
      <c r="CI243" s="153"/>
      <c r="CJ243" s="153"/>
      <c r="CK243" s="169">
        <f t="shared" si="105"/>
        <v>0</v>
      </c>
      <c r="CL243" s="170">
        <f t="shared" si="89"/>
        <v>0</v>
      </c>
      <c r="CM243" s="155"/>
      <c r="CN243" s="170">
        <f t="shared" si="90"/>
        <v>0</v>
      </c>
      <c r="CO243" s="155"/>
      <c r="CP243" s="160">
        <f t="shared" si="91"/>
        <v>0</v>
      </c>
      <c r="CQ243" s="153">
        <f t="shared" si="92"/>
        <v>0</v>
      </c>
      <c r="CR243" s="153">
        <f t="shared" si="106"/>
        <v>0</v>
      </c>
      <c r="CS243" s="169"/>
      <c r="CT243" s="170">
        <f t="shared" si="107"/>
        <v>0</v>
      </c>
      <c r="CU243" s="155"/>
      <c r="CV243" s="171"/>
      <c r="CW243" s="172"/>
      <c r="CX243" s="172"/>
      <c r="CY243" s="172"/>
      <c r="CZ243" s="169"/>
      <c r="DA243" s="173"/>
      <c r="DB243" s="174"/>
      <c r="DC243" s="174">
        <f t="shared" si="93"/>
        <v>-234</v>
      </c>
      <c r="DD243" s="173"/>
      <c r="DE243" s="173"/>
      <c r="DF243" s="173"/>
      <c r="DG243" s="173"/>
      <c r="DH243" s="175"/>
      <c r="DI243" s="173"/>
      <c r="DJ243" s="173"/>
      <c r="DK243" s="173"/>
      <c r="DL243" s="173"/>
      <c r="DM243" s="173"/>
    </row>
    <row r="244" spans="1:117" s="39" customFormat="1" ht="12" x14ac:dyDescent="0.2">
      <c r="A244" s="149">
        <v>235</v>
      </c>
      <c r="B244" s="150">
        <v>235</v>
      </c>
      <c r="C244" s="151" t="s">
        <v>329</v>
      </c>
      <c r="D244" s="152">
        <f t="shared" si="94"/>
        <v>0</v>
      </c>
      <c r="E244" s="153">
        <f t="shared" si="95"/>
        <v>0</v>
      </c>
      <c r="F244" s="153">
        <f t="shared" si="95"/>
        <v>0</v>
      </c>
      <c r="G244" s="153">
        <f t="shared" si="95"/>
        <v>0</v>
      </c>
      <c r="H244" s="154">
        <f t="shared" si="96"/>
        <v>0</v>
      </c>
      <c r="I244" s="155"/>
      <c r="J244" s="156">
        <f t="shared" si="97"/>
        <v>0</v>
      </c>
      <c r="K244" s="157">
        <f t="shared" si="98"/>
        <v>0</v>
      </c>
      <c r="L244" s="158">
        <f t="shared" si="81"/>
        <v>0</v>
      </c>
      <c r="M244" s="155"/>
      <c r="N244" s="159">
        <f t="shared" si="82"/>
        <v>0</v>
      </c>
      <c r="O244" s="155"/>
      <c r="P244" s="160">
        <f t="shared" si="83"/>
        <v>0</v>
      </c>
      <c r="Q244" s="153">
        <f t="shared" si="84"/>
        <v>0</v>
      </c>
      <c r="R244" s="153">
        <f t="shared" si="85"/>
        <v>0</v>
      </c>
      <c r="S244" s="153">
        <f t="shared" si="86"/>
        <v>0</v>
      </c>
      <c r="T244" s="154">
        <f t="shared" si="87"/>
        <v>0</v>
      </c>
      <c r="U244" s="155"/>
      <c r="V244" s="159">
        <f t="shared" si="88"/>
        <v>0</v>
      </c>
      <c r="Y244" s="161">
        <v>235</v>
      </c>
      <c r="Z244" s="162"/>
      <c r="AA244" s="162"/>
      <c r="AB244" s="162"/>
      <c r="AC244" s="162"/>
      <c r="AD244" s="162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4"/>
      <c r="AR244" s="161">
        <v>235</v>
      </c>
      <c r="AS244" s="162">
        <v>0</v>
      </c>
      <c r="AT244" s="163">
        <v>0</v>
      </c>
      <c r="AU244" s="163">
        <v>0</v>
      </c>
      <c r="AV244" s="163">
        <v>0</v>
      </c>
      <c r="AW244" s="164">
        <v>0</v>
      </c>
      <c r="BA244" s="161">
        <v>235</v>
      </c>
      <c r="BB244" s="150">
        <v>235</v>
      </c>
      <c r="BC244" s="151" t="s">
        <v>329</v>
      </c>
      <c r="BD244" s="165">
        <f t="shared" si="99"/>
        <v>0</v>
      </c>
      <c r="BE244" s="166">
        <v>0</v>
      </c>
      <c r="BF244" s="155">
        <f t="shared" si="100"/>
        <v>0</v>
      </c>
      <c r="BG244" s="155">
        <v>0</v>
      </c>
      <c r="BH244" s="155">
        <v>0</v>
      </c>
      <c r="BI244" s="155"/>
      <c r="BJ244" s="155"/>
      <c r="BK244" s="155"/>
      <c r="BL244" s="155">
        <f t="shared" si="101"/>
        <v>0</v>
      </c>
      <c r="BM244" s="166">
        <f t="shared" si="102"/>
        <v>0</v>
      </c>
      <c r="BN244" s="168">
        <f t="shared" si="103"/>
        <v>0</v>
      </c>
      <c r="BZ244" s="155"/>
      <c r="CA244" s="161">
        <v>235</v>
      </c>
      <c r="CB244" s="151" t="s">
        <v>329</v>
      </c>
      <c r="CC244" s="153"/>
      <c r="CD244" s="153"/>
      <c r="CE244" s="153"/>
      <c r="CF244" s="153"/>
      <c r="CG244" s="169">
        <f t="shared" si="104"/>
        <v>0</v>
      </c>
      <c r="CH244" s="153"/>
      <c r="CI244" s="153"/>
      <c r="CJ244" s="153"/>
      <c r="CK244" s="169">
        <f t="shared" si="105"/>
        <v>0</v>
      </c>
      <c r="CL244" s="170">
        <f t="shared" si="89"/>
        <v>0</v>
      </c>
      <c r="CM244" s="155"/>
      <c r="CN244" s="170">
        <f t="shared" si="90"/>
        <v>0</v>
      </c>
      <c r="CO244" s="155"/>
      <c r="CP244" s="160">
        <f t="shared" si="91"/>
        <v>0</v>
      </c>
      <c r="CQ244" s="153">
        <f t="shared" si="92"/>
        <v>0</v>
      </c>
      <c r="CR244" s="153">
        <f t="shared" si="106"/>
        <v>0</v>
      </c>
      <c r="CS244" s="169"/>
      <c r="CT244" s="170">
        <f t="shared" si="107"/>
        <v>0</v>
      </c>
      <c r="CU244" s="155"/>
      <c r="CV244" s="171"/>
      <c r="CW244" s="172"/>
      <c r="CX244" s="172"/>
      <c r="CY244" s="172"/>
      <c r="CZ244" s="169"/>
      <c r="DA244" s="173"/>
      <c r="DB244" s="174"/>
      <c r="DC244" s="174">
        <f t="shared" si="93"/>
        <v>-235</v>
      </c>
      <c r="DD244" s="173"/>
      <c r="DE244" s="173"/>
      <c r="DF244" s="173"/>
      <c r="DG244" s="173"/>
      <c r="DH244" s="175"/>
      <c r="DI244" s="173"/>
      <c r="DJ244" s="173"/>
      <c r="DK244" s="173"/>
      <c r="DL244" s="173"/>
      <c r="DM244" s="173"/>
    </row>
    <row r="245" spans="1:117" s="39" customFormat="1" ht="12" x14ac:dyDescent="0.2">
      <c r="A245" s="149">
        <v>236</v>
      </c>
      <c r="B245" s="150">
        <v>236</v>
      </c>
      <c r="C245" s="151" t="s">
        <v>330</v>
      </c>
      <c r="D245" s="152">
        <f t="shared" si="94"/>
        <v>177.59677419354838</v>
      </c>
      <c r="E245" s="153">
        <f t="shared" si="95"/>
        <v>2659335</v>
      </c>
      <c r="F245" s="153">
        <f t="shared" si="95"/>
        <v>0</v>
      </c>
      <c r="G245" s="153">
        <f t="shared" si="95"/>
        <v>166523</v>
      </c>
      <c r="H245" s="154">
        <f t="shared" si="96"/>
        <v>2825858</v>
      </c>
      <c r="I245" s="155"/>
      <c r="J245" s="156">
        <f t="shared" si="97"/>
        <v>166523</v>
      </c>
      <c r="K245" s="157">
        <f t="shared" si="98"/>
        <v>157431.98480185086</v>
      </c>
      <c r="L245" s="158">
        <f t="shared" si="81"/>
        <v>323954.98480185086</v>
      </c>
      <c r="M245" s="155"/>
      <c r="N245" s="159">
        <f t="shared" si="82"/>
        <v>2501903.0151981493</v>
      </c>
      <c r="O245" s="155"/>
      <c r="P245" s="160">
        <f t="shared" si="83"/>
        <v>166523</v>
      </c>
      <c r="Q245" s="153">
        <f t="shared" si="84"/>
        <v>0</v>
      </c>
      <c r="R245" s="153">
        <f t="shared" si="85"/>
        <v>0</v>
      </c>
      <c r="S245" s="153">
        <f t="shared" si="86"/>
        <v>157431.98480185086</v>
      </c>
      <c r="T245" s="154">
        <f t="shared" si="87"/>
        <v>323954.98480185086</v>
      </c>
      <c r="U245" s="155"/>
      <c r="V245" s="159">
        <f t="shared" si="88"/>
        <v>567439.19999999995</v>
      </c>
      <c r="Y245" s="161">
        <v>236</v>
      </c>
      <c r="Z245" s="162">
        <v>177.59677419354838</v>
      </c>
      <c r="AA245" s="162">
        <v>0</v>
      </c>
      <c r="AB245" s="162"/>
      <c r="AC245" s="162"/>
      <c r="AD245" s="162">
        <v>0</v>
      </c>
      <c r="AE245" s="163">
        <v>2659335</v>
      </c>
      <c r="AF245" s="163">
        <v>0</v>
      </c>
      <c r="AG245" s="163">
        <v>0</v>
      </c>
      <c r="AH245" s="163">
        <v>2659335</v>
      </c>
      <c r="AI245" s="163">
        <v>0</v>
      </c>
      <c r="AJ245" s="163">
        <v>166523</v>
      </c>
      <c r="AK245" s="163">
        <v>2825858</v>
      </c>
      <c r="AL245" s="163">
        <v>0</v>
      </c>
      <c r="AM245" s="163">
        <v>0</v>
      </c>
      <c r="AN245" s="163">
        <v>0</v>
      </c>
      <c r="AO245" s="163">
        <v>0</v>
      </c>
      <c r="AP245" s="164">
        <v>2825858</v>
      </c>
      <c r="AR245" s="161">
        <v>236</v>
      </c>
      <c r="AS245" s="162">
        <v>0</v>
      </c>
      <c r="AT245" s="163">
        <v>0</v>
      </c>
      <c r="AU245" s="163">
        <v>0</v>
      </c>
      <c r="AV245" s="163">
        <v>0</v>
      </c>
      <c r="AW245" s="164">
        <v>0</v>
      </c>
      <c r="BA245" s="161">
        <v>236</v>
      </c>
      <c r="BB245" s="150">
        <v>236</v>
      </c>
      <c r="BC245" s="151" t="s">
        <v>330</v>
      </c>
      <c r="BD245" s="165">
        <f t="shared" si="99"/>
        <v>2659335</v>
      </c>
      <c r="BE245" s="166">
        <v>2547090</v>
      </c>
      <c r="BF245" s="155">
        <f t="shared" si="100"/>
        <v>112245</v>
      </c>
      <c r="BG245" s="155">
        <v>194587.19999999998</v>
      </c>
      <c r="BH245" s="155">
        <v>94084</v>
      </c>
      <c r="BI245" s="155"/>
      <c r="BJ245" s="155"/>
      <c r="BK245" s="155"/>
      <c r="BL245" s="155">
        <f t="shared" si="101"/>
        <v>0</v>
      </c>
      <c r="BM245" s="166">
        <f t="shared" si="102"/>
        <v>400916.19999999995</v>
      </c>
      <c r="BN245" s="168">
        <f t="shared" si="103"/>
        <v>157431.98480185086</v>
      </c>
      <c r="BZ245" s="155"/>
      <c r="CA245" s="161">
        <v>236</v>
      </c>
      <c r="CB245" s="151" t="s">
        <v>330</v>
      </c>
      <c r="CC245" s="153"/>
      <c r="CD245" s="153"/>
      <c r="CE245" s="153"/>
      <c r="CF245" s="153"/>
      <c r="CG245" s="169">
        <f t="shared" si="104"/>
        <v>0</v>
      </c>
      <c r="CH245" s="153"/>
      <c r="CI245" s="153"/>
      <c r="CJ245" s="153"/>
      <c r="CK245" s="169">
        <f t="shared" si="105"/>
        <v>0</v>
      </c>
      <c r="CL245" s="170">
        <f t="shared" si="89"/>
        <v>0</v>
      </c>
      <c r="CM245" s="155"/>
      <c r="CN245" s="170">
        <f t="shared" si="90"/>
        <v>0</v>
      </c>
      <c r="CO245" s="155"/>
      <c r="CP245" s="160">
        <f t="shared" si="91"/>
        <v>112245</v>
      </c>
      <c r="CQ245" s="153">
        <f t="shared" si="92"/>
        <v>112245</v>
      </c>
      <c r="CR245" s="153">
        <f t="shared" si="106"/>
        <v>0</v>
      </c>
      <c r="CS245" s="169"/>
      <c r="CT245" s="170">
        <f t="shared" si="107"/>
        <v>0</v>
      </c>
      <c r="CU245" s="155"/>
      <c r="CV245" s="171"/>
      <c r="CW245" s="172"/>
      <c r="CX245" s="172"/>
      <c r="CY245" s="172"/>
      <c r="CZ245" s="169"/>
      <c r="DA245" s="173"/>
      <c r="DB245" s="174"/>
      <c r="DC245" s="174">
        <f t="shared" si="93"/>
        <v>-236</v>
      </c>
      <c r="DD245" s="173"/>
      <c r="DE245" s="173"/>
      <c r="DF245" s="173"/>
      <c r="DG245" s="173"/>
      <c r="DH245" s="175"/>
      <c r="DI245" s="173"/>
      <c r="DJ245" s="173"/>
      <c r="DK245" s="173"/>
      <c r="DL245" s="173"/>
      <c r="DM245" s="173"/>
    </row>
    <row r="246" spans="1:117" s="39" customFormat="1" ht="12" x14ac:dyDescent="0.2">
      <c r="A246" s="149">
        <v>237</v>
      </c>
      <c r="B246" s="150">
        <v>237</v>
      </c>
      <c r="C246" s="151" t="s">
        <v>331</v>
      </c>
      <c r="D246" s="152">
        <f t="shared" si="94"/>
        <v>0</v>
      </c>
      <c r="E246" s="153">
        <f t="shared" si="95"/>
        <v>0</v>
      </c>
      <c r="F246" s="153">
        <f t="shared" si="95"/>
        <v>0</v>
      </c>
      <c r="G246" s="153">
        <f t="shared" si="95"/>
        <v>0</v>
      </c>
      <c r="H246" s="154">
        <f t="shared" si="96"/>
        <v>0</v>
      </c>
      <c r="I246" s="155"/>
      <c r="J246" s="156">
        <f t="shared" si="97"/>
        <v>0</v>
      </c>
      <c r="K246" s="157">
        <f t="shared" si="98"/>
        <v>0</v>
      </c>
      <c r="L246" s="158">
        <f t="shared" si="81"/>
        <v>0</v>
      </c>
      <c r="M246" s="155"/>
      <c r="N246" s="159">
        <f t="shared" si="82"/>
        <v>0</v>
      </c>
      <c r="O246" s="155"/>
      <c r="P246" s="160">
        <f t="shared" si="83"/>
        <v>0</v>
      </c>
      <c r="Q246" s="153">
        <f t="shared" si="84"/>
        <v>0</v>
      </c>
      <c r="R246" s="153">
        <f t="shared" si="85"/>
        <v>0</v>
      </c>
      <c r="S246" s="153">
        <f t="shared" si="86"/>
        <v>0</v>
      </c>
      <c r="T246" s="154">
        <f t="shared" si="87"/>
        <v>0</v>
      </c>
      <c r="U246" s="155"/>
      <c r="V246" s="159">
        <f t="shared" si="88"/>
        <v>0</v>
      </c>
      <c r="Y246" s="161">
        <v>237</v>
      </c>
      <c r="Z246" s="162"/>
      <c r="AA246" s="162"/>
      <c r="AB246" s="162"/>
      <c r="AC246" s="162"/>
      <c r="AD246" s="162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4"/>
      <c r="AR246" s="161">
        <v>237</v>
      </c>
      <c r="AS246" s="162">
        <v>0</v>
      </c>
      <c r="AT246" s="163">
        <v>0</v>
      </c>
      <c r="AU246" s="163">
        <v>0</v>
      </c>
      <c r="AV246" s="163">
        <v>0</v>
      </c>
      <c r="AW246" s="164">
        <v>0</v>
      </c>
      <c r="BA246" s="161">
        <v>237</v>
      </c>
      <c r="BB246" s="150">
        <v>237</v>
      </c>
      <c r="BC246" s="151" t="s">
        <v>331</v>
      </c>
      <c r="BD246" s="165">
        <f t="shared" si="99"/>
        <v>0</v>
      </c>
      <c r="BE246" s="166">
        <v>0</v>
      </c>
      <c r="BF246" s="155">
        <f t="shared" si="100"/>
        <v>0</v>
      </c>
      <c r="BG246" s="155">
        <v>0</v>
      </c>
      <c r="BH246" s="155">
        <v>0</v>
      </c>
      <c r="BI246" s="155"/>
      <c r="BJ246" s="155"/>
      <c r="BK246" s="155"/>
      <c r="BL246" s="155">
        <f t="shared" si="101"/>
        <v>0</v>
      </c>
      <c r="BM246" s="166">
        <f t="shared" si="102"/>
        <v>0</v>
      </c>
      <c r="BN246" s="168">
        <f t="shared" si="103"/>
        <v>0</v>
      </c>
      <c r="BZ246" s="155"/>
      <c r="CA246" s="161">
        <v>237</v>
      </c>
      <c r="CB246" s="151" t="s">
        <v>331</v>
      </c>
      <c r="CC246" s="153"/>
      <c r="CD246" s="153"/>
      <c r="CE246" s="153"/>
      <c r="CF246" s="153"/>
      <c r="CG246" s="169">
        <f t="shared" si="104"/>
        <v>0</v>
      </c>
      <c r="CH246" s="153"/>
      <c r="CI246" s="153"/>
      <c r="CJ246" s="153"/>
      <c r="CK246" s="169">
        <f t="shared" si="105"/>
        <v>0</v>
      </c>
      <c r="CL246" s="170">
        <f t="shared" si="89"/>
        <v>0</v>
      </c>
      <c r="CM246" s="155"/>
      <c r="CN246" s="170">
        <f t="shared" si="90"/>
        <v>0</v>
      </c>
      <c r="CO246" s="155"/>
      <c r="CP246" s="160">
        <f t="shared" si="91"/>
        <v>0</v>
      </c>
      <c r="CQ246" s="153">
        <f t="shared" si="92"/>
        <v>0</v>
      </c>
      <c r="CR246" s="153">
        <f t="shared" si="106"/>
        <v>0</v>
      </c>
      <c r="CS246" s="169"/>
      <c r="CT246" s="170">
        <f t="shared" si="107"/>
        <v>0</v>
      </c>
      <c r="CU246" s="155"/>
      <c r="CV246" s="171"/>
      <c r="CW246" s="172"/>
      <c r="CX246" s="172"/>
      <c r="CY246" s="172"/>
      <c r="CZ246" s="169"/>
      <c r="DA246" s="173"/>
      <c r="DB246" s="174"/>
      <c r="DC246" s="174">
        <f t="shared" si="93"/>
        <v>-237</v>
      </c>
      <c r="DD246" s="173"/>
      <c r="DE246" s="173"/>
      <c r="DF246" s="173"/>
      <c r="DG246" s="173"/>
      <c r="DH246" s="175"/>
      <c r="DI246" s="173"/>
      <c r="DJ246" s="173"/>
      <c r="DK246" s="173"/>
      <c r="DL246" s="173"/>
      <c r="DM246" s="173"/>
    </row>
    <row r="247" spans="1:117" s="39" customFormat="1" ht="12" x14ac:dyDescent="0.2">
      <c r="A247" s="149">
        <v>238</v>
      </c>
      <c r="B247" s="150">
        <v>238</v>
      </c>
      <c r="C247" s="151" t="s">
        <v>332</v>
      </c>
      <c r="D247" s="152">
        <f t="shared" si="94"/>
        <v>39.222005274887046</v>
      </c>
      <c r="E247" s="153">
        <f t="shared" si="95"/>
        <v>668521</v>
      </c>
      <c r="F247" s="153">
        <f t="shared" si="95"/>
        <v>0</v>
      </c>
      <c r="G247" s="153">
        <f t="shared" si="95"/>
        <v>36778</v>
      </c>
      <c r="H247" s="154">
        <f t="shared" si="96"/>
        <v>705299</v>
      </c>
      <c r="I247" s="155"/>
      <c r="J247" s="156">
        <f t="shared" si="97"/>
        <v>36778</v>
      </c>
      <c r="K247" s="157">
        <f t="shared" si="98"/>
        <v>45793.755563111241</v>
      </c>
      <c r="L247" s="158">
        <f t="shared" si="81"/>
        <v>82571.755563111248</v>
      </c>
      <c r="M247" s="155"/>
      <c r="N247" s="159">
        <f t="shared" si="82"/>
        <v>622727.24443688872</v>
      </c>
      <c r="O247" s="155"/>
      <c r="P247" s="160">
        <f t="shared" si="83"/>
        <v>36778</v>
      </c>
      <c r="Q247" s="153">
        <f t="shared" si="84"/>
        <v>0</v>
      </c>
      <c r="R247" s="153">
        <f t="shared" si="85"/>
        <v>0</v>
      </c>
      <c r="S247" s="153">
        <f t="shared" si="86"/>
        <v>45793.755563111241</v>
      </c>
      <c r="T247" s="154">
        <f t="shared" si="87"/>
        <v>82571.755563111248</v>
      </c>
      <c r="U247" s="155"/>
      <c r="V247" s="159">
        <f t="shared" si="88"/>
        <v>162446.39999999999</v>
      </c>
      <c r="Y247" s="161">
        <v>238</v>
      </c>
      <c r="Z247" s="162">
        <v>39.222005274887046</v>
      </c>
      <c r="AA247" s="162">
        <v>0</v>
      </c>
      <c r="AB247" s="162"/>
      <c r="AC247" s="162"/>
      <c r="AD247" s="162">
        <v>0</v>
      </c>
      <c r="AE247" s="163">
        <v>668521</v>
      </c>
      <c r="AF247" s="163">
        <v>0</v>
      </c>
      <c r="AG247" s="163">
        <v>0</v>
      </c>
      <c r="AH247" s="163">
        <v>668521</v>
      </c>
      <c r="AI247" s="163">
        <v>0</v>
      </c>
      <c r="AJ247" s="163">
        <v>36778</v>
      </c>
      <c r="AK247" s="163">
        <v>705299</v>
      </c>
      <c r="AL247" s="163">
        <v>0</v>
      </c>
      <c r="AM247" s="163">
        <v>0</v>
      </c>
      <c r="AN247" s="163">
        <v>0</v>
      </c>
      <c r="AO247" s="163">
        <v>0</v>
      </c>
      <c r="AP247" s="164">
        <v>705299</v>
      </c>
      <c r="AR247" s="161">
        <v>238</v>
      </c>
      <c r="AS247" s="162">
        <v>0</v>
      </c>
      <c r="AT247" s="163">
        <v>0</v>
      </c>
      <c r="AU247" s="163">
        <v>0</v>
      </c>
      <c r="AV247" s="163">
        <v>0</v>
      </c>
      <c r="AW247" s="164">
        <v>0</v>
      </c>
      <c r="BA247" s="161">
        <v>238</v>
      </c>
      <c r="BB247" s="150">
        <v>238</v>
      </c>
      <c r="BC247" s="151" t="s">
        <v>332</v>
      </c>
      <c r="BD247" s="165">
        <f t="shared" si="99"/>
        <v>668521</v>
      </c>
      <c r="BE247" s="166">
        <v>629693</v>
      </c>
      <c r="BF247" s="155">
        <f t="shared" si="100"/>
        <v>38828</v>
      </c>
      <c r="BG247" s="155">
        <v>29996.399999999998</v>
      </c>
      <c r="BH247" s="155">
        <v>56844</v>
      </c>
      <c r="BI247" s="155"/>
      <c r="BJ247" s="155"/>
      <c r="BK247" s="155"/>
      <c r="BL247" s="155">
        <f t="shared" si="101"/>
        <v>0</v>
      </c>
      <c r="BM247" s="166">
        <f t="shared" si="102"/>
        <v>125668.4</v>
      </c>
      <c r="BN247" s="168">
        <f t="shared" si="103"/>
        <v>45793.755563111241</v>
      </c>
      <c r="BZ247" s="155"/>
      <c r="CA247" s="161">
        <v>238</v>
      </c>
      <c r="CB247" s="151" t="s">
        <v>332</v>
      </c>
      <c r="CC247" s="153"/>
      <c r="CD247" s="153"/>
      <c r="CE247" s="153"/>
      <c r="CF247" s="153"/>
      <c r="CG247" s="169">
        <f t="shared" si="104"/>
        <v>0</v>
      </c>
      <c r="CH247" s="153"/>
      <c r="CI247" s="153"/>
      <c r="CJ247" s="153"/>
      <c r="CK247" s="169">
        <f t="shared" si="105"/>
        <v>0</v>
      </c>
      <c r="CL247" s="170">
        <f t="shared" si="89"/>
        <v>0</v>
      </c>
      <c r="CM247" s="155"/>
      <c r="CN247" s="170">
        <f t="shared" si="90"/>
        <v>0</v>
      </c>
      <c r="CO247" s="155"/>
      <c r="CP247" s="160">
        <f t="shared" si="91"/>
        <v>38828</v>
      </c>
      <c r="CQ247" s="153">
        <f t="shared" si="92"/>
        <v>38828</v>
      </c>
      <c r="CR247" s="153">
        <f t="shared" si="106"/>
        <v>0</v>
      </c>
      <c r="CS247" s="169"/>
      <c r="CT247" s="170">
        <f t="shared" si="107"/>
        <v>0</v>
      </c>
      <c r="CU247" s="155"/>
      <c r="CV247" s="171"/>
      <c r="CW247" s="172"/>
      <c r="CX247" s="172"/>
      <c r="CY247" s="172"/>
      <c r="CZ247" s="169"/>
      <c r="DA247" s="173"/>
      <c r="DB247" s="174"/>
      <c r="DC247" s="174">
        <f t="shared" si="93"/>
        <v>-238</v>
      </c>
      <c r="DD247" s="173"/>
      <c r="DE247" s="173"/>
      <c r="DF247" s="173"/>
      <c r="DG247" s="173"/>
      <c r="DH247" s="175"/>
      <c r="DI247" s="173"/>
      <c r="DJ247" s="173"/>
      <c r="DK247" s="173"/>
      <c r="DL247" s="173"/>
      <c r="DM247" s="173"/>
    </row>
    <row r="248" spans="1:117" s="39" customFormat="1" ht="12" x14ac:dyDescent="0.2">
      <c r="A248" s="149">
        <v>239</v>
      </c>
      <c r="B248" s="150">
        <v>239</v>
      </c>
      <c r="C248" s="151" t="s">
        <v>333</v>
      </c>
      <c r="D248" s="152">
        <f t="shared" si="94"/>
        <v>579.65141051840999</v>
      </c>
      <c r="E248" s="153">
        <f t="shared" si="95"/>
        <v>9432100</v>
      </c>
      <c r="F248" s="153">
        <f t="shared" si="95"/>
        <v>0</v>
      </c>
      <c r="G248" s="153">
        <f t="shared" si="95"/>
        <v>543512</v>
      </c>
      <c r="H248" s="154">
        <f t="shared" si="96"/>
        <v>9975612</v>
      </c>
      <c r="I248" s="155"/>
      <c r="J248" s="156">
        <f t="shared" si="97"/>
        <v>543512</v>
      </c>
      <c r="K248" s="157">
        <f t="shared" si="98"/>
        <v>1175761.4644312027</v>
      </c>
      <c r="L248" s="158">
        <f t="shared" si="81"/>
        <v>1719273.4644312027</v>
      </c>
      <c r="M248" s="155"/>
      <c r="N248" s="159">
        <f t="shared" si="82"/>
        <v>8256338.535568797</v>
      </c>
      <c r="O248" s="155"/>
      <c r="P248" s="160">
        <f t="shared" si="83"/>
        <v>543512</v>
      </c>
      <c r="Q248" s="153">
        <f t="shared" si="84"/>
        <v>0</v>
      </c>
      <c r="R248" s="153">
        <f t="shared" si="85"/>
        <v>0</v>
      </c>
      <c r="S248" s="153">
        <f t="shared" si="86"/>
        <v>1175761.4644312027</v>
      </c>
      <c r="T248" s="154">
        <f t="shared" si="87"/>
        <v>1719273.4644312027</v>
      </c>
      <c r="U248" s="155"/>
      <c r="V248" s="159">
        <f t="shared" si="88"/>
        <v>2613774.2000000002</v>
      </c>
      <c r="Y248" s="161">
        <v>239</v>
      </c>
      <c r="Z248" s="162">
        <v>579.65141051840999</v>
      </c>
      <c r="AA248" s="162">
        <v>0</v>
      </c>
      <c r="AB248" s="162"/>
      <c r="AC248" s="162"/>
      <c r="AD248" s="162">
        <v>0</v>
      </c>
      <c r="AE248" s="163">
        <v>9432100</v>
      </c>
      <c r="AF248" s="163">
        <v>0</v>
      </c>
      <c r="AG248" s="163">
        <v>0</v>
      </c>
      <c r="AH248" s="163">
        <v>9432100</v>
      </c>
      <c r="AI248" s="163">
        <v>0</v>
      </c>
      <c r="AJ248" s="163">
        <v>543512</v>
      </c>
      <c r="AK248" s="163">
        <v>9975612</v>
      </c>
      <c r="AL248" s="163">
        <v>0</v>
      </c>
      <c r="AM248" s="163">
        <v>0</v>
      </c>
      <c r="AN248" s="163">
        <v>0</v>
      </c>
      <c r="AO248" s="163">
        <v>0</v>
      </c>
      <c r="AP248" s="164">
        <v>9975612</v>
      </c>
      <c r="AR248" s="161">
        <v>239</v>
      </c>
      <c r="AS248" s="162">
        <v>0</v>
      </c>
      <c r="AT248" s="163">
        <v>0</v>
      </c>
      <c r="AU248" s="163">
        <v>0</v>
      </c>
      <c r="AV248" s="163">
        <v>0</v>
      </c>
      <c r="AW248" s="164">
        <v>0</v>
      </c>
      <c r="BA248" s="161">
        <v>239</v>
      </c>
      <c r="BB248" s="150">
        <v>239</v>
      </c>
      <c r="BC248" s="151" t="s">
        <v>333</v>
      </c>
      <c r="BD248" s="165">
        <f t="shared" si="99"/>
        <v>9432100</v>
      </c>
      <c r="BE248" s="166">
        <v>8399688</v>
      </c>
      <c r="BF248" s="155">
        <f t="shared" si="100"/>
        <v>1032412</v>
      </c>
      <c r="BG248" s="155">
        <v>617301</v>
      </c>
      <c r="BH248" s="155">
        <v>420549.2</v>
      </c>
      <c r="BI248" s="155"/>
      <c r="BJ248" s="155"/>
      <c r="BK248" s="155"/>
      <c r="BL248" s="155">
        <f t="shared" si="101"/>
        <v>0</v>
      </c>
      <c r="BM248" s="166">
        <f t="shared" si="102"/>
        <v>2070262.2</v>
      </c>
      <c r="BN248" s="168">
        <f t="shared" si="103"/>
        <v>1175761.4644312027</v>
      </c>
      <c r="BZ248" s="155"/>
      <c r="CA248" s="161">
        <v>239</v>
      </c>
      <c r="CB248" s="151" t="s">
        <v>333</v>
      </c>
      <c r="CC248" s="153"/>
      <c r="CD248" s="153"/>
      <c r="CE248" s="153"/>
      <c r="CF248" s="153"/>
      <c r="CG248" s="169">
        <f t="shared" si="104"/>
        <v>0</v>
      </c>
      <c r="CH248" s="153"/>
      <c r="CI248" s="153"/>
      <c r="CJ248" s="153"/>
      <c r="CK248" s="169">
        <f t="shared" si="105"/>
        <v>0</v>
      </c>
      <c r="CL248" s="170">
        <f t="shared" si="89"/>
        <v>0</v>
      </c>
      <c r="CM248" s="155"/>
      <c r="CN248" s="170">
        <f t="shared" si="90"/>
        <v>0</v>
      </c>
      <c r="CO248" s="155"/>
      <c r="CP248" s="160">
        <f t="shared" si="91"/>
        <v>1032412</v>
      </c>
      <c r="CQ248" s="153">
        <f t="shared" si="92"/>
        <v>1032412</v>
      </c>
      <c r="CR248" s="153">
        <f t="shared" si="106"/>
        <v>0</v>
      </c>
      <c r="CS248" s="169"/>
      <c r="CT248" s="170">
        <f t="shared" si="107"/>
        <v>0</v>
      </c>
      <c r="CU248" s="155"/>
      <c r="CV248" s="171"/>
      <c r="CW248" s="172"/>
      <c r="CX248" s="172"/>
      <c r="CY248" s="172"/>
      <c r="CZ248" s="169"/>
      <c r="DA248" s="173"/>
      <c r="DB248" s="174"/>
      <c r="DC248" s="174">
        <f t="shared" si="93"/>
        <v>-239</v>
      </c>
      <c r="DD248" s="173"/>
      <c r="DE248" s="173"/>
      <c r="DF248" s="173"/>
      <c r="DG248" s="173"/>
      <c r="DH248" s="175"/>
      <c r="DI248" s="173"/>
      <c r="DJ248" s="173"/>
      <c r="DK248" s="173"/>
      <c r="DL248" s="173"/>
      <c r="DM248" s="173"/>
    </row>
    <row r="249" spans="1:117" s="39" customFormat="1" ht="12" x14ac:dyDescent="0.2">
      <c r="A249" s="149">
        <v>240</v>
      </c>
      <c r="B249" s="150">
        <v>240</v>
      </c>
      <c r="C249" s="151" t="s">
        <v>334</v>
      </c>
      <c r="D249" s="152">
        <f t="shared" si="94"/>
        <v>0</v>
      </c>
      <c r="E249" s="153">
        <f t="shared" si="95"/>
        <v>0</v>
      </c>
      <c r="F249" s="153">
        <f t="shared" si="95"/>
        <v>0</v>
      </c>
      <c r="G249" s="153">
        <f t="shared" si="95"/>
        <v>0</v>
      </c>
      <c r="H249" s="154">
        <f t="shared" si="96"/>
        <v>0</v>
      </c>
      <c r="I249" s="155"/>
      <c r="J249" s="156">
        <f t="shared" si="97"/>
        <v>0</v>
      </c>
      <c r="K249" s="157">
        <f t="shared" si="98"/>
        <v>0</v>
      </c>
      <c r="L249" s="158">
        <f t="shared" si="81"/>
        <v>0</v>
      </c>
      <c r="M249" s="155"/>
      <c r="N249" s="159">
        <f t="shared" si="82"/>
        <v>0</v>
      </c>
      <c r="O249" s="155"/>
      <c r="P249" s="160">
        <f t="shared" si="83"/>
        <v>0</v>
      </c>
      <c r="Q249" s="153">
        <f t="shared" si="84"/>
        <v>0</v>
      </c>
      <c r="R249" s="153">
        <f t="shared" si="85"/>
        <v>0</v>
      </c>
      <c r="S249" s="153">
        <f t="shared" si="86"/>
        <v>0</v>
      </c>
      <c r="T249" s="154">
        <f t="shared" si="87"/>
        <v>0</v>
      </c>
      <c r="U249" s="155"/>
      <c r="V249" s="159">
        <f t="shared" si="88"/>
        <v>6234.8</v>
      </c>
      <c r="Y249" s="161">
        <v>240</v>
      </c>
      <c r="Z249" s="162"/>
      <c r="AA249" s="162"/>
      <c r="AB249" s="162"/>
      <c r="AC249" s="162"/>
      <c r="AD249" s="162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4"/>
      <c r="AR249" s="161">
        <v>240</v>
      </c>
      <c r="AS249" s="162">
        <v>0</v>
      </c>
      <c r="AT249" s="163">
        <v>0</v>
      </c>
      <c r="AU249" s="163">
        <v>0</v>
      </c>
      <c r="AV249" s="163">
        <v>0</v>
      </c>
      <c r="AW249" s="164">
        <v>0</v>
      </c>
      <c r="BA249" s="161">
        <v>240</v>
      </c>
      <c r="BB249" s="150">
        <v>240</v>
      </c>
      <c r="BC249" s="151" t="s">
        <v>334</v>
      </c>
      <c r="BD249" s="165">
        <f t="shared" si="99"/>
        <v>0</v>
      </c>
      <c r="BE249" s="166">
        <v>0</v>
      </c>
      <c r="BF249" s="155">
        <f t="shared" si="100"/>
        <v>0</v>
      </c>
      <c r="BG249" s="155">
        <v>0</v>
      </c>
      <c r="BH249" s="155">
        <v>6234.8</v>
      </c>
      <c r="BI249" s="155"/>
      <c r="BJ249" s="155"/>
      <c r="BK249" s="155"/>
      <c r="BL249" s="155">
        <f t="shared" si="101"/>
        <v>0</v>
      </c>
      <c r="BM249" s="166">
        <f t="shared" si="102"/>
        <v>6234.8</v>
      </c>
      <c r="BN249" s="168">
        <f t="shared" si="103"/>
        <v>0</v>
      </c>
      <c r="BZ249" s="155"/>
      <c r="CA249" s="161">
        <v>240</v>
      </c>
      <c r="CB249" s="151" t="s">
        <v>334</v>
      </c>
      <c r="CC249" s="153"/>
      <c r="CD249" s="153"/>
      <c r="CE249" s="153"/>
      <c r="CF249" s="153"/>
      <c r="CG249" s="169">
        <f t="shared" si="104"/>
        <v>0</v>
      </c>
      <c r="CH249" s="153"/>
      <c r="CI249" s="153"/>
      <c r="CJ249" s="153"/>
      <c r="CK249" s="169">
        <f t="shared" si="105"/>
        <v>0</v>
      </c>
      <c r="CL249" s="170">
        <f t="shared" si="89"/>
        <v>0</v>
      </c>
      <c r="CM249" s="155"/>
      <c r="CN249" s="170">
        <f t="shared" si="90"/>
        <v>0</v>
      </c>
      <c r="CO249" s="155"/>
      <c r="CP249" s="160">
        <f t="shared" si="91"/>
        <v>0</v>
      </c>
      <c r="CQ249" s="153">
        <f t="shared" si="92"/>
        <v>0</v>
      </c>
      <c r="CR249" s="153">
        <f t="shared" si="106"/>
        <v>0</v>
      </c>
      <c r="CS249" s="169"/>
      <c r="CT249" s="170">
        <f t="shared" si="107"/>
        <v>0</v>
      </c>
      <c r="CU249" s="155"/>
      <c r="CV249" s="171"/>
      <c r="CW249" s="172"/>
      <c r="CX249" s="172"/>
      <c r="CY249" s="172"/>
      <c r="CZ249" s="169"/>
      <c r="DA249" s="173"/>
      <c r="DB249" s="174"/>
      <c r="DC249" s="174">
        <f t="shared" si="93"/>
        <v>-240</v>
      </c>
      <c r="DD249" s="173"/>
      <c r="DE249" s="173"/>
      <c r="DF249" s="173"/>
      <c r="DG249" s="173"/>
      <c r="DH249" s="175"/>
      <c r="DI249" s="173"/>
      <c r="DJ249" s="173"/>
      <c r="DK249" s="173"/>
      <c r="DL249" s="173"/>
      <c r="DM249" s="173"/>
    </row>
    <row r="250" spans="1:117" s="39" customFormat="1" ht="12" x14ac:dyDescent="0.2">
      <c r="A250" s="149">
        <v>241</v>
      </c>
      <c r="B250" s="150">
        <v>241</v>
      </c>
      <c r="C250" s="151" t="s">
        <v>335</v>
      </c>
      <c r="D250" s="152">
        <f t="shared" si="94"/>
        <v>0</v>
      </c>
      <c r="E250" s="153">
        <f t="shared" si="95"/>
        <v>0</v>
      </c>
      <c r="F250" s="153">
        <f t="shared" si="95"/>
        <v>0</v>
      </c>
      <c r="G250" s="153">
        <f t="shared" si="95"/>
        <v>0</v>
      </c>
      <c r="H250" s="154">
        <f t="shared" si="96"/>
        <v>0</v>
      </c>
      <c r="I250" s="155"/>
      <c r="J250" s="156">
        <f t="shared" si="97"/>
        <v>0</v>
      </c>
      <c r="K250" s="157">
        <f t="shared" si="98"/>
        <v>0</v>
      </c>
      <c r="L250" s="158">
        <f t="shared" si="81"/>
        <v>0</v>
      </c>
      <c r="M250" s="155"/>
      <c r="N250" s="159">
        <f t="shared" si="82"/>
        <v>0</v>
      </c>
      <c r="O250" s="155"/>
      <c r="P250" s="160">
        <f t="shared" si="83"/>
        <v>0</v>
      </c>
      <c r="Q250" s="153">
        <f t="shared" si="84"/>
        <v>0</v>
      </c>
      <c r="R250" s="153">
        <f t="shared" si="85"/>
        <v>0</v>
      </c>
      <c r="S250" s="153">
        <f t="shared" si="86"/>
        <v>0</v>
      </c>
      <c r="T250" s="154">
        <f t="shared" si="87"/>
        <v>0</v>
      </c>
      <c r="U250" s="155"/>
      <c r="V250" s="159">
        <f t="shared" si="88"/>
        <v>0</v>
      </c>
      <c r="Y250" s="161">
        <v>241</v>
      </c>
      <c r="Z250" s="162"/>
      <c r="AA250" s="162"/>
      <c r="AB250" s="162"/>
      <c r="AC250" s="162"/>
      <c r="AD250" s="162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4"/>
      <c r="AR250" s="161">
        <v>241</v>
      </c>
      <c r="AS250" s="162">
        <v>0</v>
      </c>
      <c r="AT250" s="163">
        <v>0</v>
      </c>
      <c r="AU250" s="163">
        <v>0</v>
      </c>
      <c r="AV250" s="163">
        <v>0</v>
      </c>
      <c r="AW250" s="164">
        <v>0</v>
      </c>
      <c r="BA250" s="161">
        <v>241</v>
      </c>
      <c r="BB250" s="150">
        <v>241</v>
      </c>
      <c r="BC250" s="151" t="s">
        <v>335</v>
      </c>
      <c r="BD250" s="165">
        <f t="shared" si="99"/>
        <v>0</v>
      </c>
      <c r="BE250" s="166">
        <v>0</v>
      </c>
      <c r="BF250" s="155">
        <f t="shared" si="100"/>
        <v>0</v>
      </c>
      <c r="BG250" s="155">
        <v>0</v>
      </c>
      <c r="BH250" s="155">
        <v>0</v>
      </c>
      <c r="BI250" s="155"/>
      <c r="BJ250" s="155"/>
      <c r="BK250" s="155"/>
      <c r="BL250" s="155">
        <f t="shared" si="101"/>
        <v>0</v>
      </c>
      <c r="BM250" s="166">
        <f t="shared" si="102"/>
        <v>0</v>
      </c>
      <c r="BN250" s="168">
        <f t="shared" si="103"/>
        <v>0</v>
      </c>
      <c r="BZ250" s="155"/>
      <c r="CA250" s="161">
        <v>241</v>
      </c>
      <c r="CB250" s="151" t="s">
        <v>335</v>
      </c>
      <c r="CC250" s="153"/>
      <c r="CD250" s="153"/>
      <c r="CE250" s="153"/>
      <c r="CF250" s="153"/>
      <c r="CG250" s="169">
        <f t="shared" si="104"/>
        <v>0</v>
      </c>
      <c r="CH250" s="153"/>
      <c r="CI250" s="153"/>
      <c r="CJ250" s="153"/>
      <c r="CK250" s="169">
        <f t="shared" si="105"/>
        <v>0</v>
      </c>
      <c r="CL250" s="170">
        <f t="shared" si="89"/>
        <v>0</v>
      </c>
      <c r="CM250" s="155"/>
      <c r="CN250" s="170">
        <f t="shared" si="90"/>
        <v>0</v>
      </c>
      <c r="CO250" s="155"/>
      <c r="CP250" s="160">
        <f t="shared" si="91"/>
        <v>0</v>
      </c>
      <c r="CQ250" s="153">
        <f t="shared" si="92"/>
        <v>0</v>
      </c>
      <c r="CR250" s="153">
        <f t="shared" si="106"/>
        <v>0</v>
      </c>
      <c r="CS250" s="169"/>
      <c r="CT250" s="170">
        <f t="shared" si="107"/>
        <v>0</v>
      </c>
      <c r="CU250" s="155"/>
      <c r="CV250" s="171"/>
      <c r="CW250" s="172"/>
      <c r="CX250" s="172"/>
      <c r="CY250" s="172"/>
      <c r="CZ250" s="169"/>
      <c r="DA250" s="173"/>
      <c r="DB250" s="174"/>
      <c r="DC250" s="174">
        <f t="shared" si="93"/>
        <v>-241</v>
      </c>
      <c r="DD250" s="173"/>
      <c r="DE250" s="173"/>
      <c r="DF250" s="173"/>
      <c r="DG250" s="173"/>
      <c r="DH250" s="175"/>
      <c r="DI250" s="173"/>
      <c r="DJ250" s="173"/>
      <c r="DK250" s="173"/>
      <c r="DL250" s="173"/>
      <c r="DM250" s="173"/>
    </row>
    <row r="251" spans="1:117" s="39" customFormat="1" ht="12" x14ac:dyDescent="0.2">
      <c r="A251" s="149">
        <v>242</v>
      </c>
      <c r="B251" s="150">
        <v>242</v>
      </c>
      <c r="C251" s="151" t="s">
        <v>336</v>
      </c>
      <c r="D251" s="152">
        <f t="shared" si="94"/>
        <v>3.0649038461538463</v>
      </c>
      <c r="E251" s="153">
        <f t="shared" si="95"/>
        <v>177008</v>
      </c>
      <c r="F251" s="153">
        <f t="shared" si="95"/>
        <v>0</v>
      </c>
      <c r="G251" s="153">
        <f t="shared" si="95"/>
        <v>2872</v>
      </c>
      <c r="H251" s="154">
        <f t="shared" si="96"/>
        <v>179880</v>
      </c>
      <c r="I251" s="155"/>
      <c r="J251" s="156">
        <f t="shared" si="97"/>
        <v>2872</v>
      </c>
      <c r="K251" s="157">
        <f t="shared" si="98"/>
        <v>23594</v>
      </c>
      <c r="L251" s="158">
        <f t="shared" si="81"/>
        <v>26466</v>
      </c>
      <c r="M251" s="155"/>
      <c r="N251" s="159">
        <f t="shared" si="82"/>
        <v>153414</v>
      </c>
      <c r="O251" s="155"/>
      <c r="P251" s="160">
        <f t="shared" si="83"/>
        <v>2872</v>
      </c>
      <c r="Q251" s="153">
        <f t="shared" si="84"/>
        <v>0</v>
      </c>
      <c r="R251" s="153">
        <f t="shared" si="85"/>
        <v>0</v>
      </c>
      <c r="S251" s="153">
        <f t="shared" si="86"/>
        <v>23594</v>
      </c>
      <c r="T251" s="154">
        <f t="shared" si="87"/>
        <v>26466</v>
      </c>
      <c r="U251" s="155"/>
      <c r="V251" s="159">
        <f t="shared" si="88"/>
        <v>113093.20000000001</v>
      </c>
      <c r="Y251" s="161">
        <v>242</v>
      </c>
      <c r="Z251" s="162">
        <v>3.0649038461538463</v>
      </c>
      <c r="AA251" s="162">
        <v>0</v>
      </c>
      <c r="AB251" s="162"/>
      <c r="AC251" s="162"/>
      <c r="AD251" s="162">
        <v>0</v>
      </c>
      <c r="AE251" s="163">
        <v>177008</v>
      </c>
      <c r="AF251" s="163">
        <v>0</v>
      </c>
      <c r="AG251" s="163">
        <v>0</v>
      </c>
      <c r="AH251" s="163">
        <v>177008</v>
      </c>
      <c r="AI251" s="163">
        <v>0</v>
      </c>
      <c r="AJ251" s="163">
        <v>2872</v>
      </c>
      <c r="AK251" s="163">
        <v>179880</v>
      </c>
      <c r="AL251" s="163">
        <v>0</v>
      </c>
      <c r="AM251" s="163">
        <v>0</v>
      </c>
      <c r="AN251" s="163">
        <v>0</v>
      </c>
      <c r="AO251" s="163">
        <v>0</v>
      </c>
      <c r="AP251" s="164">
        <v>179880</v>
      </c>
      <c r="AR251" s="161">
        <v>242</v>
      </c>
      <c r="AS251" s="162">
        <v>0</v>
      </c>
      <c r="AT251" s="163">
        <v>0</v>
      </c>
      <c r="AU251" s="163">
        <v>0</v>
      </c>
      <c r="AV251" s="163">
        <v>0</v>
      </c>
      <c r="AW251" s="164">
        <v>0</v>
      </c>
      <c r="BA251" s="161">
        <v>242</v>
      </c>
      <c r="BB251" s="150">
        <v>242</v>
      </c>
      <c r="BC251" s="151" t="s">
        <v>336</v>
      </c>
      <c r="BD251" s="165">
        <f t="shared" si="99"/>
        <v>177008</v>
      </c>
      <c r="BE251" s="166">
        <v>153414</v>
      </c>
      <c r="BF251" s="155">
        <f t="shared" si="100"/>
        <v>23594</v>
      </c>
      <c r="BG251" s="155">
        <v>0</v>
      </c>
      <c r="BH251" s="155">
        <v>86627.200000000012</v>
      </c>
      <c r="BI251" s="155"/>
      <c r="BJ251" s="155"/>
      <c r="BK251" s="155"/>
      <c r="BL251" s="155">
        <f t="shared" si="101"/>
        <v>0</v>
      </c>
      <c r="BM251" s="166">
        <f t="shared" si="102"/>
        <v>110221.20000000001</v>
      </c>
      <c r="BN251" s="168">
        <f t="shared" si="103"/>
        <v>23594</v>
      </c>
      <c r="BZ251" s="155"/>
      <c r="CA251" s="161">
        <v>242</v>
      </c>
      <c r="CB251" s="151" t="s">
        <v>336</v>
      </c>
      <c r="CC251" s="153"/>
      <c r="CD251" s="153"/>
      <c r="CE251" s="153"/>
      <c r="CF251" s="153"/>
      <c r="CG251" s="169">
        <f t="shared" si="104"/>
        <v>0</v>
      </c>
      <c r="CH251" s="153"/>
      <c r="CI251" s="153"/>
      <c r="CJ251" s="153"/>
      <c r="CK251" s="169">
        <f t="shared" si="105"/>
        <v>0</v>
      </c>
      <c r="CL251" s="170">
        <f t="shared" si="89"/>
        <v>0</v>
      </c>
      <c r="CM251" s="155"/>
      <c r="CN251" s="170">
        <f t="shared" si="90"/>
        <v>0</v>
      </c>
      <c r="CO251" s="155"/>
      <c r="CP251" s="160">
        <f t="shared" si="91"/>
        <v>23594</v>
      </c>
      <c r="CQ251" s="153">
        <f t="shared" si="92"/>
        <v>23594</v>
      </c>
      <c r="CR251" s="153">
        <f t="shared" si="106"/>
        <v>0</v>
      </c>
      <c r="CS251" s="169"/>
      <c r="CT251" s="170">
        <f t="shared" si="107"/>
        <v>0</v>
      </c>
      <c r="CU251" s="155"/>
      <c r="CV251" s="171"/>
      <c r="CW251" s="172"/>
      <c r="CX251" s="172"/>
      <c r="CY251" s="172"/>
      <c r="CZ251" s="169"/>
      <c r="DA251" s="173"/>
      <c r="DB251" s="174"/>
      <c r="DC251" s="174">
        <f t="shared" si="93"/>
        <v>-242</v>
      </c>
      <c r="DD251" s="173"/>
      <c r="DE251" s="173"/>
      <c r="DF251" s="173"/>
      <c r="DG251" s="173"/>
      <c r="DH251" s="175"/>
      <c r="DI251" s="173"/>
      <c r="DJ251" s="173"/>
      <c r="DK251" s="173"/>
      <c r="DL251" s="173"/>
      <c r="DM251" s="173"/>
    </row>
    <row r="252" spans="1:117" s="39" customFormat="1" ht="12" x14ac:dyDescent="0.2">
      <c r="A252" s="149">
        <v>243</v>
      </c>
      <c r="B252" s="150">
        <v>243</v>
      </c>
      <c r="C252" s="151" t="s">
        <v>337</v>
      </c>
      <c r="D252" s="152">
        <f t="shared" si="94"/>
        <v>56.045244689677354</v>
      </c>
      <c r="E252" s="153">
        <f t="shared" si="95"/>
        <v>913609</v>
      </c>
      <c r="F252" s="153">
        <f t="shared" si="95"/>
        <v>0</v>
      </c>
      <c r="G252" s="153">
        <f t="shared" si="95"/>
        <v>52552</v>
      </c>
      <c r="H252" s="154">
        <f t="shared" si="96"/>
        <v>966161</v>
      </c>
      <c r="I252" s="155"/>
      <c r="J252" s="156">
        <f t="shared" si="97"/>
        <v>52552</v>
      </c>
      <c r="K252" s="157">
        <f t="shared" si="98"/>
        <v>118191.37108602922</v>
      </c>
      <c r="L252" s="158">
        <f t="shared" si="81"/>
        <v>170743.37108602922</v>
      </c>
      <c r="M252" s="155"/>
      <c r="N252" s="159">
        <f t="shared" si="82"/>
        <v>795417.62891397078</v>
      </c>
      <c r="O252" s="155"/>
      <c r="P252" s="160">
        <f t="shared" si="83"/>
        <v>52552</v>
      </c>
      <c r="Q252" s="153">
        <f t="shared" si="84"/>
        <v>0</v>
      </c>
      <c r="R252" s="153">
        <f t="shared" si="85"/>
        <v>0</v>
      </c>
      <c r="S252" s="153">
        <f t="shared" si="86"/>
        <v>118191.37108602922</v>
      </c>
      <c r="T252" s="154">
        <f t="shared" si="87"/>
        <v>170743.37108602922</v>
      </c>
      <c r="U252" s="155"/>
      <c r="V252" s="159">
        <f t="shared" si="88"/>
        <v>186151.8</v>
      </c>
      <c r="Y252" s="161">
        <v>243</v>
      </c>
      <c r="Z252" s="162">
        <v>56.045244689677354</v>
      </c>
      <c r="AA252" s="162">
        <v>0</v>
      </c>
      <c r="AB252" s="162"/>
      <c r="AC252" s="162"/>
      <c r="AD252" s="162">
        <v>0</v>
      </c>
      <c r="AE252" s="163">
        <v>913609</v>
      </c>
      <c r="AF252" s="163">
        <v>0</v>
      </c>
      <c r="AG252" s="163">
        <v>0</v>
      </c>
      <c r="AH252" s="163">
        <v>913609</v>
      </c>
      <c r="AI252" s="163">
        <v>0</v>
      </c>
      <c r="AJ252" s="163">
        <v>52552</v>
      </c>
      <c r="AK252" s="163">
        <v>966161</v>
      </c>
      <c r="AL252" s="163">
        <v>0</v>
      </c>
      <c r="AM252" s="163">
        <v>0</v>
      </c>
      <c r="AN252" s="163">
        <v>0</v>
      </c>
      <c r="AO252" s="163">
        <v>0</v>
      </c>
      <c r="AP252" s="164">
        <v>966161</v>
      </c>
      <c r="AR252" s="161">
        <v>243</v>
      </c>
      <c r="AS252" s="162">
        <v>0</v>
      </c>
      <c r="AT252" s="163">
        <v>0</v>
      </c>
      <c r="AU252" s="163">
        <v>0</v>
      </c>
      <c r="AV252" s="163">
        <v>0</v>
      </c>
      <c r="AW252" s="164">
        <v>0</v>
      </c>
      <c r="BA252" s="161">
        <v>243</v>
      </c>
      <c r="BB252" s="150">
        <v>243</v>
      </c>
      <c r="BC252" s="151" t="s">
        <v>337</v>
      </c>
      <c r="BD252" s="165">
        <f t="shared" si="99"/>
        <v>913609</v>
      </c>
      <c r="BE252" s="166">
        <v>800078</v>
      </c>
      <c r="BF252" s="155">
        <f t="shared" si="100"/>
        <v>113531</v>
      </c>
      <c r="BG252" s="155">
        <v>20068.8</v>
      </c>
      <c r="BH252" s="155">
        <v>0</v>
      </c>
      <c r="BI252" s="155"/>
      <c r="BJ252" s="155"/>
      <c r="BK252" s="155"/>
      <c r="BL252" s="155">
        <f t="shared" si="101"/>
        <v>0</v>
      </c>
      <c r="BM252" s="166">
        <f t="shared" si="102"/>
        <v>133599.79999999999</v>
      </c>
      <c r="BN252" s="168">
        <f t="shared" si="103"/>
        <v>118191.37108602922</v>
      </c>
      <c r="BZ252" s="155"/>
      <c r="CA252" s="161">
        <v>243</v>
      </c>
      <c r="CB252" s="151" t="s">
        <v>337</v>
      </c>
      <c r="CC252" s="153"/>
      <c r="CD252" s="153"/>
      <c r="CE252" s="153"/>
      <c r="CF252" s="153"/>
      <c r="CG252" s="169">
        <f t="shared" si="104"/>
        <v>0</v>
      </c>
      <c r="CH252" s="153"/>
      <c r="CI252" s="153"/>
      <c r="CJ252" s="153"/>
      <c r="CK252" s="169">
        <f t="shared" si="105"/>
        <v>0</v>
      </c>
      <c r="CL252" s="170">
        <f t="shared" si="89"/>
        <v>0</v>
      </c>
      <c r="CM252" s="155"/>
      <c r="CN252" s="170">
        <f t="shared" si="90"/>
        <v>0</v>
      </c>
      <c r="CO252" s="155"/>
      <c r="CP252" s="160">
        <f t="shared" si="91"/>
        <v>113531</v>
      </c>
      <c r="CQ252" s="153">
        <f t="shared" si="92"/>
        <v>113531</v>
      </c>
      <c r="CR252" s="153">
        <f t="shared" si="106"/>
        <v>0</v>
      </c>
      <c r="CS252" s="169"/>
      <c r="CT252" s="170">
        <f t="shared" si="107"/>
        <v>0</v>
      </c>
      <c r="CU252" s="155"/>
      <c r="CV252" s="171"/>
      <c r="CW252" s="172"/>
      <c r="CX252" s="172"/>
      <c r="CY252" s="172"/>
      <c r="CZ252" s="169"/>
      <c r="DA252" s="173"/>
      <c r="DB252" s="174"/>
      <c r="DC252" s="174">
        <f t="shared" si="93"/>
        <v>-243</v>
      </c>
      <c r="DD252" s="173"/>
      <c r="DE252" s="173"/>
      <c r="DF252" s="173"/>
      <c r="DG252" s="173"/>
      <c r="DH252" s="175"/>
      <c r="DI252" s="173"/>
      <c r="DJ252" s="173"/>
      <c r="DK252" s="173"/>
      <c r="DL252" s="173"/>
      <c r="DM252" s="173"/>
    </row>
    <row r="253" spans="1:117" s="39" customFormat="1" ht="12" x14ac:dyDescent="0.2">
      <c r="A253" s="149">
        <v>244</v>
      </c>
      <c r="B253" s="150">
        <v>244</v>
      </c>
      <c r="C253" s="151" t="s">
        <v>338</v>
      </c>
      <c r="D253" s="152">
        <f t="shared" si="94"/>
        <v>451.36230020904702</v>
      </c>
      <c r="E253" s="153">
        <f t="shared" si="95"/>
        <v>5413508.6503460361</v>
      </c>
      <c r="F253" s="153">
        <f t="shared" si="95"/>
        <v>0</v>
      </c>
      <c r="G253" s="153">
        <f t="shared" si="95"/>
        <v>275969</v>
      </c>
      <c r="H253" s="154">
        <f t="shared" si="96"/>
        <v>5689477.6503460361</v>
      </c>
      <c r="I253" s="155"/>
      <c r="J253" s="156">
        <f t="shared" si="97"/>
        <v>275969</v>
      </c>
      <c r="K253" s="157">
        <f t="shared" si="98"/>
        <v>249691.65034603607</v>
      </c>
      <c r="L253" s="158">
        <f t="shared" si="81"/>
        <v>525660.65034603607</v>
      </c>
      <c r="M253" s="155"/>
      <c r="N253" s="159">
        <f t="shared" si="82"/>
        <v>5163817</v>
      </c>
      <c r="O253" s="155"/>
      <c r="P253" s="160">
        <f t="shared" si="83"/>
        <v>423242</v>
      </c>
      <c r="Q253" s="153">
        <f t="shared" si="84"/>
        <v>2987045.4014466526</v>
      </c>
      <c r="R253" s="153">
        <f t="shared" si="85"/>
        <v>147273</v>
      </c>
      <c r="S253" s="153">
        <f t="shared" si="86"/>
        <v>249691.65034603607</v>
      </c>
      <c r="T253" s="154">
        <f t="shared" si="87"/>
        <v>3512706.0517926887</v>
      </c>
      <c r="U253" s="155"/>
      <c r="V253" s="159">
        <f t="shared" si="88"/>
        <v>3933077.6517926888</v>
      </c>
      <c r="Y253" s="161">
        <v>244</v>
      </c>
      <c r="Z253" s="162">
        <v>451.36230020904702</v>
      </c>
      <c r="AA253" s="162">
        <v>0</v>
      </c>
      <c r="AB253" s="162"/>
      <c r="AC253" s="162"/>
      <c r="AD253" s="162">
        <v>157.05605786618457</v>
      </c>
      <c r="AE253" s="163">
        <v>8288726</v>
      </c>
      <c r="AF253" s="163">
        <v>2839772.4014466526</v>
      </c>
      <c r="AG253" s="163">
        <v>35444.948207303896</v>
      </c>
      <c r="AH253" s="163">
        <v>5413508.6503460361</v>
      </c>
      <c r="AI253" s="163">
        <v>0</v>
      </c>
      <c r="AJ253" s="163">
        <v>275969</v>
      </c>
      <c r="AK253" s="163">
        <v>5689477.6503460342</v>
      </c>
      <c r="AL253" s="163">
        <v>2839772.4014466526</v>
      </c>
      <c r="AM253" s="163">
        <v>0</v>
      </c>
      <c r="AN253" s="163">
        <v>147273</v>
      </c>
      <c r="AO253" s="163">
        <v>2987045.4014466526</v>
      </c>
      <c r="AP253" s="164">
        <v>8676523.0517927036</v>
      </c>
      <c r="AR253" s="161">
        <v>244</v>
      </c>
      <c r="AS253" s="162">
        <v>157.05605786618457</v>
      </c>
      <c r="AT253" s="163">
        <v>2839772.4014466526</v>
      </c>
      <c r="AU253" s="163">
        <v>0</v>
      </c>
      <c r="AV253" s="163">
        <v>147273</v>
      </c>
      <c r="AW253" s="164">
        <v>2987045.4014466526</v>
      </c>
      <c r="BA253" s="161">
        <v>244</v>
      </c>
      <c r="BB253" s="150">
        <v>244</v>
      </c>
      <c r="BC253" s="151" t="s">
        <v>338</v>
      </c>
      <c r="BD253" s="165">
        <f t="shared" si="99"/>
        <v>5413508.6503460361</v>
      </c>
      <c r="BE253" s="166">
        <v>5163817</v>
      </c>
      <c r="BF253" s="155">
        <f t="shared" si="100"/>
        <v>249691.65034603607</v>
      </c>
      <c r="BG253" s="155">
        <v>0</v>
      </c>
      <c r="BH253" s="155">
        <v>420371.60000000003</v>
      </c>
      <c r="BI253" s="155"/>
      <c r="BJ253" s="155"/>
      <c r="BK253" s="155"/>
      <c r="BL253" s="155">
        <f t="shared" si="101"/>
        <v>0</v>
      </c>
      <c r="BM253" s="166">
        <f t="shared" si="102"/>
        <v>670063.25034603616</v>
      </c>
      <c r="BN253" s="168">
        <f t="shared" si="103"/>
        <v>249691.65034603607</v>
      </c>
      <c r="BZ253" s="155"/>
      <c r="CA253" s="161">
        <v>244</v>
      </c>
      <c r="CB253" s="151" t="s">
        <v>338</v>
      </c>
      <c r="CC253" s="153"/>
      <c r="CD253" s="153"/>
      <c r="CE253" s="153"/>
      <c r="CF253" s="153"/>
      <c r="CG253" s="169">
        <f t="shared" si="104"/>
        <v>0</v>
      </c>
      <c r="CH253" s="153"/>
      <c r="CI253" s="153"/>
      <c r="CJ253" s="153"/>
      <c r="CK253" s="169">
        <f t="shared" si="105"/>
        <v>0</v>
      </c>
      <c r="CL253" s="170">
        <f t="shared" si="89"/>
        <v>0</v>
      </c>
      <c r="CM253" s="155"/>
      <c r="CN253" s="170">
        <f t="shared" si="90"/>
        <v>0</v>
      </c>
      <c r="CO253" s="155"/>
      <c r="CP253" s="160">
        <f t="shared" si="91"/>
        <v>249691.65034603607</v>
      </c>
      <c r="CQ253" s="153">
        <f t="shared" si="92"/>
        <v>249691.65034603607</v>
      </c>
      <c r="CR253" s="153">
        <f t="shared" si="106"/>
        <v>0</v>
      </c>
      <c r="CS253" s="169"/>
      <c r="CT253" s="170">
        <f t="shared" si="107"/>
        <v>0</v>
      </c>
      <c r="CU253" s="155"/>
      <c r="CV253" s="171"/>
      <c r="CW253" s="172"/>
      <c r="CX253" s="172"/>
      <c r="CY253" s="172"/>
      <c r="CZ253" s="169"/>
      <c r="DA253" s="173"/>
      <c r="DB253" s="174"/>
      <c r="DC253" s="174">
        <f t="shared" si="93"/>
        <v>-244</v>
      </c>
      <c r="DD253" s="173"/>
      <c r="DE253" s="173"/>
      <c r="DF253" s="173"/>
      <c r="DG253" s="173"/>
      <c r="DH253" s="175"/>
      <c r="DI253" s="173"/>
      <c r="DJ253" s="173"/>
      <c r="DK253" s="173"/>
      <c r="DL253" s="173"/>
      <c r="DM253" s="173"/>
    </row>
    <row r="254" spans="1:117" s="39" customFormat="1" ht="12" x14ac:dyDescent="0.2">
      <c r="A254" s="149">
        <v>245</v>
      </c>
      <c r="B254" s="150">
        <v>245</v>
      </c>
      <c r="C254" s="151" t="s">
        <v>339</v>
      </c>
      <c r="D254" s="152">
        <f t="shared" si="94"/>
        <v>0</v>
      </c>
      <c r="E254" s="153">
        <f t="shared" si="95"/>
        <v>0</v>
      </c>
      <c r="F254" s="153">
        <f t="shared" si="95"/>
        <v>0</v>
      </c>
      <c r="G254" s="153">
        <f t="shared" si="95"/>
        <v>0</v>
      </c>
      <c r="H254" s="154">
        <f t="shared" si="96"/>
        <v>0</v>
      </c>
      <c r="I254" s="155"/>
      <c r="J254" s="156">
        <f t="shared" si="97"/>
        <v>0</v>
      </c>
      <c r="K254" s="157">
        <f t="shared" si="98"/>
        <v>0</v>
      </c>
      <c r="L254" s="158">
        <f t="shared" si="81"/>
        <v>0</v>
      </c>
      <c r="M254" s="155"/>
      <c r="N254" s="159">
        <f t="shared" si="82"/>
        <v>0</v>
      </c>
      <c r="O254" s="155"/>
      <c r="P254" s="160">
        <f t="shared" si="83"/>
        <v>0</v>
      </c>
      <c r="Q254" s="153">
        <f t="shared" si="84"/>
        <v>0</v>
      </c>
      <c r="R254" s="153">
        <f t="shared" si="85"/>
        <v>0</v>
      </c>
      <c r="S254" s="153">
        <f t="shared" si="86"/>
        <v>0</v>
      </c>
      <c r="T254" s="154">
        <f t="shared" si="87"/>
        <v>0</v>
      </c>
      <c r="U254" s="155"/>
      <c r="V254" s="159">
        <f t="shared" si="88"/>
        <v>0</v>
      </c>
      <c r="Y254" s="161">
        <v>245</v>
      </c>
      <c r="Z254" s="162"/>
      <c r="AA254" s="162"/>
      <c r="AB254" s="162"/>
      <c r="AC254" s="162"/>
      <c r="AD254" s="162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4"/>
      <c r="AR254" s="161">
        <v>245</v>
      </c>
      <c r="AS254" s="162">
        <v>0</v>
      </c>
      <c r="AT254" s="163">
        <v>0</v>
      </c>
      <c r="AU254" s="163">
        <v>0</v>
      </c>
      <c r="AV254" s="163">
        <v>0</v>
      </c>
      <c r="AW254" s="164">
        <v>0</v>
      </c>
      <c r="BA254" s="161">
        <v>245</v>
      </c>
      <c r="BB254" s="150">
        <v>245</v>
      </c>
      <c r="BC254" s="151" t="s">
        <v>339</v>
      </c>
      <c r="BD254" s="165">
        <f t="shared" si="99"/>
        <v>0</v>
      </c>
      <c r="BE254" s="166">
        <v>0</v>
      </c>
      <c r="BF254" s="155">
        <f t="shared" si="100"/>
        <v>0</v>
      </c>
      <c r="BG254" s="155">
        <v>0</v>
      </c>
      <c r="BH254" s="155">
        <v>0</v>
      </c>
      <c r="BI254" s="155"/>
      <c r="BJ254" s="155"/>
      <c r="BK254" s="155"/>
      <c r="BL254" s="155">
        <f t="shared" si="101"/>
        <v>0</v>
      </c>
      <c r="BM254" s="166">
        <f t="shared" si="102"/>
        <v>0</v>
      </c>
      <c r="BN254" s="168">
        <f t="shared" si="103"/>
        <v>0</v>
      </c>
      <c r="BZ254" s="155"/>
      <c r="CA254" s="161">
        <v>245</v>
      </c>
      <c r="CB254" s="151" t="s">
        <v>339</v>
      </c>
      <c r="CC254" s="153"/>
      <c r="CD254" s="153"/>
      <c r="CE254" s="153"/>
      <c r="CF254" s="153"/>
      <c r="CG254" s="169">
        <f t="shared" si="104"/>
        <v>0</v>
      </c>
      <c r="CH254" s="153"/>
      <c r="CI254" s="153"/>
      <c r="CJ254" s="153"/>
      <c r="CK254" s="169">
        <f t="shared" si="105"/>
        <v>0</v>
      </c>
      <c r="CL254" s="170">
        <f t="shared" si="89"/>
        <v>0</v>
      </c>
      <c r="CM254" s="155"/>
      <c r="CN254" s="170">
        <f t="shared" si="90"/>
        <v>0</v>
      </c>
      <c r="CO254" s="155"/>
      <c r="CP254" s="160">
        <f t="shared" si="91"/>
        <v>0</v>
      </c>
      <c r="CQ254" s="153">
        <f t="shared" si="92"/>
        <v>0</v>
      </c>
      <c r="CR254" s="153">
        <f t="shared" si="106"/>
        <v>0</v>
      </c>
      <c r="CS254" s="169"/>
      <c r="CT254" s="170">
        <f t="shared" si="107"/>
        <v>0</v>
      </c>
      <c r="CU254" s="155"/>
      <c r="CV254" s="171"/>
      <c r="CW254" s="172"/>
      <c r="CX254" s="172"/>
      <c r="CY254" s="172"/>
      <c r="CZ254" s="169"/>
      <c r="DA254" s="173"/>
      <c r="DB254" s="174"/>
      <c r="DC254" s="174">
        <f t="shared" si="93"/>
        <v>-245</v>
      </c>
      <c r="DD254" s="173"/>
      <c r="DE254" s="173"/>
      <c r="DF254" s="173"/>
      <c r="DG254" s="173"/>
      <c r="DH254" s="175"/>
      <c r="DI254" s="173"/>
      <c r="DJ254" s="173"/>
      <c r="DK254" s="173"/>
      <c r="DL254" s="173"/>
      <c r="DM254" s="173"/>
    </row>
    <row r="255" spans="1:117" s="39" customFormat="1" ht="12" x14ac:dyDescent="0.2">
      <c r="A255" s="149">
        <v>246</v>
      </c>
      <c r="B255" s="150">
        <v>246</v>
      </c>
      <c r="C255" s="151" t="s">
        <v>340</v>
      </c>
      <c r="D255" s="152">
        <f t="shared" si="94"/>
        <v>1.0280289330922245</v>
      </c>
      <c r="E255" s="153">
        <f t="shared" si="95"/>
        <v>22204</v>
      </c>
      <c r="F255" s="153">
        <f t="shared" si="95"/>
        <v>0</v>
      </c>
      <c r="G255" s="153">
        <f t="shared" si="95"/>
        <v>962</v>
      </c>
      <c r="H255" s="154">
        <f t="shared" si="96"/>
        <v>23166</v>
      </c>
      <c r="I255" s="155"/>
      <c r="J255" s="156">
        <f t="shared" si="97"/>
        <v>962</v>
      </c>
      <c r="K255" s="157">
        <f t="shared" si="98"/>
        <v>2682</v>
      </c>
      <c r="L255" s="158">
        <f t="shared" si="81"/>
        <v>3644</v>
      </c>
      <c r="M255" s="155"/>
      <c r="N255" s="159">
        <f t="shared" si="82"/>
        <v>19522</v>
      </c>
      <c r="O255" s="155"/>
      <c r="P255" s="160">
        <f t="shared" si="83"/>
        <v>962</v>
      </c>
      <c r="Q255" s="153">
        <f t="shared" si="84"/>
        <v>0</v>
      </c>
      <c r="R255" s="153">
        <f t="shared" si="85"/>
        <v>0</v>
      </c>
      <c r="S255" s="153">
        <f t="shared" si="86"/>
        <v>2682</v>
      </c>
      <c r="T255" s="154">
        <f t="shared" si="87"/>
        <v>3644</v>
      </c>
      <c r="U255" s="155"/>
      <c r="V255" s="159">
        <f t="shared" si="88"/>
        <v>3644</v>
      </c>
      <c r="Y255" s="161">
        <v>246</v>
      </c>
      <c r="Z255" s="162">
        <v>1.0280289330922245</v>
      </c>
      <c r="AA255" s="162">
        <v>0</v>
      </c>
      <c r="AB255" s="162"/>
      <c r="AC255" s="162"/>
      <c r="AD255" s="162">
        <v>0</v>
      </c>
      <c r="AE255" s="163">
        <v>22204</v>
      </c>
      <c r="AF255" s="163">
        <v>0</v>
      </c>
      <c r="AG255" s="163">
        <v>0</v>
      </c>
      <c r="AH255" s="163">
        <v>22204</v>
      </c>
      <c r="AI255" s="163">
        <v>0</v>
      </c>
      <c r="AJ255" s="163">
        <v>962</v>
      </c>
      <c r="AK255" s="163">
        <v>23166</v>
      </c>
      <c r="AL255" s="163">
        <v>0</v>
      </c>
      <c r="AM255" s="163">
        <v>0</v>
      </c>
      <c r="AN255" s="163">
        <v>0</v>
      </c>
      <c r="AO255" s="163">
        <v>0</v>
      </c>
      <c r="AP255" s="164">
        <v>23166</v>
      </c>
      <c r="AR255" s="161">
        <v>246</v>
      </c>
      <c r="AS255" s="162">
        <v>0</v>
      </c>
      <c r="AT255" s="163">
        <v>0</v>
      </c>
      <c r="AU255" s="163">
        <v>0</v>
      </c>
      <c r="AV255" s="163">
        <v>0</v>
      </c>
      <c r="AW255" s="164">
        <v>0</v>
      </c>
      <c r="BA255" s="161">
        <v>246</v>
      </c>
      <c r="BB255" s="150">
        <v>246</v>
      </c>
      <c r="BC255" s="151" t="s">
        <v>340</v>
      </c>
      <c r="BD255" s="165">
        <f t="shared" si="99"/>
        <v>22204</v>
      </c>
      <c r="BE255" s="166">
        <v>19522</v>
      </c>
      <c r="BF255" s="155">
        <f t="shared" si="100"/>
        <v>2682</v>
      </c>
      <c r="BG255" s="155">
        <v>0</v>
      </c>
      <c r="BH255" s="155">
        <v>0</v>
      </c>
      <c r="BI255" s="155"/>
      <c r="BJ255" s="155"/>
      <c r="BK255" s="155"/>
      <c r="BL255" s="155">
        <f t="shared" si="101"/>
        <v>0</v>
      </c>
      <c r="BM255" s="166">
        <f t="shared" si="102"/>
        <v>2682</v>
      </c>
      <c r="BN255" s="168">
        <f t="shared" si="103"/>
        <v>2682</v>
      </c>
      <c r="BZ255" s="155"/>
      <c r="CA255" s="161">
        <v>246</v>
      </c>
      <c r="CB255" s="151" t="s">
        <v>340</v>
      </c>
      <c r="CC255" s="153"/>
      <c r="CD255" s="153"/>
      <c r="CE255" s="153"/>
      <c r="CF255" s="153"/>
      <c r="CG255" s="169">
        <f t="shared" si="104"/>
        <v>0</v>
      </c>
      <c r="CH255" s="153"/>
      <c r="CI255" s="153"/>
      <c r="CJ255" s="153"/>
      <c r="CK255" s="169">
        <f t="shared" si="105"/>
        <v>0</v>
      </c>
      <c r="CL255" s="170">
        <f t="shared" si="89"/>
        <v>0</v>
      </c>
      <c r="CM255" s="155"/>
      <c r="CN255" s="170">
        <f t="shared" si="90"/>
        <v>0</v>
      </c>
      <c r="CO255" s="155"/>
      <c r="CP255" s="160">
        <f t="shared" si="91"/>
        <v>2682</v>
      </c>
      <c r="CQ255" s="153">
        <f t="shared" si="92"/>
        <v>2682</v>
      </c>
      <c r="CR255" s="153">
        <f t="shared" si="106"/>
        <v>0</v>
      </c>
      <c r="CS255" s="169"/>
      <c r="CT255" s="170">
        <f t="shared" si="107"/>
        <v>0</v>
      </c>
      <c r="CU255" s="155"/>
      <c r="CV255" s="171"/>
      <c r="CW255" s="172"/>
      <c r="CX255" s="172"/>
      <c r="CY255" s="172"/>
      <c r="CZ255" s="169"/>
      <c r="DA255" s="173"/>
      <c r="DB255" s="174"/>
      <c r="DC255" s="174">
        <f t="shared" si="93"/>
        <v>-246</v>
      </c>
      <c r="DD255" s="173"/>
      <c r="DE255" s="173"/>
      <c r="DF255" s="173"/>
      <c r="DG255" s="173"/>
      <c r="DH255" s="175"/>
      <c r="DI255" s="173"/>
      <c r="DJ255" s="173"/>
      <c r="DK255" s="173"/>
      <c r="DL255" s="173"/>
      <c r="DM255" s="173"/>
    </row>
    <row r="256" spans="1:117" s="39" customFormat="1" ht="12" x14ac:dyDescent="0.2">
      <c r="A256" s="149">
        <v>247</v>
      </c>
      <c r="B256" s="150">
        <v>247</v>
      </c>
      <c r="C256" s="151" t="s">
        <v>341</v>
      </c>
      <c r="D256" s="152">
        <f t="shared" si="94"/>
        <v>0</v>
      </c>
      <c r="E256" s="153">
        <f t="shared" si="95"/>
        <v>0</v>
      </c>
      <c r="F256" s="153">
        <f t="shared" si="95"/>
        <v>0</v>
      </c>
      <c r="G256" s="153">
        <f t="shared" si="95"/>
        <v>0</v>
      </c>
      <c r="H256" s="154">
        <f t="shared" si="96"/>
        <v>0</v>
      </c>
      <c r="I256" s="155"/>
      <c r="J256" s="156">
        <f t="shared" si="97"/>
        <v>0</v>
      </c>
      <c r="K256" s="157">
        <f t="shared" si="98"/>
        <v>0</v>
      </c>
      <c r="L256" s="158">
        <f t="shared" si="81"/>
        <v>0</v>
      </c>
      <c r="M256" s="155"/>
      <c r="N256" s="159">
        <f t="shared" si="82"/>
        <v>0</v>
      </c>
      <c r="O256" s="155"/>
      <c r="P256" s="160">
        <f t="shared" si="83"/>
        <v>0</v>
      </c>
      <c r="Q256" s="153">
        <f t="shared" si="84"/>
        <v>0</v>
      </c>
      <c r="R256" s="153">
        <f t="shared" si="85"/>
        <v>0</v>
      </c>
      <c r="S256" s="153">
        <f t="shared" si="86"/>
        <v>0</v>
      </c>
      <c r="T256" s="154">
        <f t="shared" si="87"/>
        <v>0</v>
      </c>
      <c r="U256" s="155"/>
      <c r="V256" s="159">
        <f t="shared" si="88"/>
        <v>0</v>
      </c>
      <c r="Y256" s="161">
        <v>247</v>
      </c>
      <c r="Z256" s="162"/>
      <c r="AA256" s="162"/>
      <c r="AB256" s="162"/>
      <c r="AC256" s="162"/>
      <c r="AD256" s="162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4"/>
      <c r="AR256" s="161">
        <v>247</v>
      </c>
      <c r="AS256" s="162">
        <v>0</v>
      </c>
      <c r="AT256" s="163">
        <v>0</v>
      </c>
      <c r="AU256" s="163">
        <v>0</v>
      </c>
      <c r="AV256" s="163">
        <v>0</v>
      </c>
      <c r="AW256" s="164">
        <v>0</v>
      </c>
      <c r="BA256" s="161">
        <v>247</v>
      </c>
      <c r="BB256" s="150">
        <v>247</v>
      </c>
      <c r="BC256" s="151" t="s">
        <v>341</v>
      </c>
      <c r="BD256" s="165">
        <f t="shared" si="99"/>
        <v>0</v>
      </c>
      <c r="BE256" s="166">
        <v>0</v>
      </c>
      <c r="BF256" s="155">
        <f t="shared" si="100"/>
        <v>0</v>
      </c>
      <c r="BG256" s="155">
        <v>0</v>
      </c>
      <c r="BH256" s="155">
        <v>0</v>
      </c>
      <c r="BI256" s="155"/>
      <c r="BJ256" s="155"/>
      <c r="BK256" s="155"/>
      <c r="BL256" s="155">
        <f t="shared" si="101"/>
        <v>0</v>
      </c>
      <c r="BM256" s="166">
        <f t="shared" si="102"/>
        <v>0</v>
      </c>
      <c r="BN256" s="168">
        <f t="shared" si="103"/>
        <v>0</v>
      </c>
      <c r="BZ256" s="155"/>
      <c r="CA256" s="161">
        <v>247</v>
      </c>
      <c r="CB256" s="151" t="s">
        <v>341</v>
      </c>
      <c r="CC256" s="153"/>
      <c r="CD256" s="153"/>
      <c r="CE256" s="153"/>
      <c r="CF256" s="153"/>
      <c r="CG256" s="169">
        <f t="shared" si="104"/>
        <v>0</v>
      </c>
      <c r="CH256" s="153"/>
      <c r="CI256" s="153"/>
      <c r="CJ256" s="153"/>
      <c r="CK256" s="169">
        <f t="shared" si="105"/>
        <v>0</v>
      </c>
      <c r="CL256" s="170">
        <f t="shared" si="89"/>
        <v>0</v>
      </c>
      <c r="CM256" s="155"/>
      <c r="CN256" s="170">
        <f t="shared" si="90"/>
        <v>0</v>
      </c>
      <c r="CO256" s="155"/>
      <c r="CP256" s="160">
        <f t="shared" si="91"/>
        <v>0</v>
      </c>
      <c r="CQ256" s="153">
        <f t="shared" si="92"/>
        <v>0</v>
      </c>
      <c r="CR256" s="153">
        <f t="shared" si="106"/>
        <v>0</v>
      </c>
      <c r="CS256" s="169"/>
      <c r="CT256" s="170">
        <f t="shared" si="107"/>
        <v>0</v>
      </c>
      <c r="CU256" s="155"/>
      <c r="CV256" s="171"/>
      <c r="CW256" s="172"/>
      <c r="CX256" s="172"/>
      <c r="CY256" s="172"/>
      <c r="CZ256" s="169"/>
      <c r="DA256" s="173"/>
      <c r="DB256" s="174"/>
      <c r="DC256" s="174">
        <f t="shared" si="93"/>
        <v>-247</v>
      </c>
      <c r="DD256" s="173"/>
      <c r="DE256" s="173"/>
      <c r="DF256" s="173"/>
      <c r="DG256" s="173"/>
      <c r="DH256" s="175"/>
      <c r="DI256" s="173"/>
      <c r="DJ256" s="173"/>
      <c r="DK256" s="173"/>
      <c r="DL256" s="173"/>
      <c r="DM256" s="173"/>
    </row>
    <row r="257" spans="1:117" s="39" customFormat="1" ht="12" x14ac:dyDescent="0.2">
      <c r="A257" s="149">
        <v>248</v>
      </c>
      <c r="B257" s="150">
        <v>248</v>
      </c>
      <c r="C257" s="151" t="s">
        <v>342</v>
      </c>
      <c r="D257" s="152">
        <f t="shared" si="94"/>
        <v>432.66223080151013</v>
      </c>
      <c r="E257" s="153">
        <f t="shared" si="95"/>
        <v>6454723</v>
      </c>
      <c r="F257" s="153">
        <f t="shared" si="95"/>
        <v>0</v>
      </c>
      <c r="G257" s="153">
        <f t="shared" si="95"/>
        <v>405684</v>
      </c>
      <c r="H257" s="154">
        <f t="shared" si="96"/>
        <v>6860407</v>
      </c>
      <c r="I257" s="155"/>
      <c r="J257" s="156">
        <f t="shared" si="97"/>
        <v>405684</v>
      </c>
      <c r="K257" s="157">
        <f t="shared" si="98"/>
        <v>836222.51304054097</v>
      </c>
      <c r="L257" s="158">
        <f t="shared" si="81"/>
        <v>1241906.513040541</v>
      </c>
      <c r="M257" s="155"/>
      <c r="N257" s="159">
        <f t="shared" si="82"/>
        <v>5618500.4869594593</v>
      </c>
      <c r="O257" s="155"/>
      <c r="P257" s="160">
        <f t="shared" si="83"/>
        <v>405684</v>
      </c>
      <c r="Q257" s="153">
        <f t="shared" si="84"/>
        <v>0</v>
      </c>
      <c r="R257" s="153">
        <f t="shared" si="85"/>
        <v>0</v>
      </c>
      <c r="S257" s="153">
        <f t="shared" si="86"/>
        <v>836222.51304054097</v>
      </c>
      <c r="T257" s="154">
        <f t="shared" si="87"/>
        <v>1241906.513040541</v>
      </c>
      <c r="U257" s="155"/>
      <c r="V257" s="159">
        <f t="shared" si="88"/>
        <v>1983694.2000000002</v>
      </c>
      <c r="Y257" s="161">
        <v>248</v>
      </c>
      <c r="Z257" s="162">
        <v>432.66223080151013</v>
      </c>
      <c r="AA257" s="162">
        <v>0</v>
      </c>
      <c r="AB257" s="162"/>
      <c r="AC257" s="162"/>
      <c r="AD257" s="162">
        <v>0</v>
      </c>
      <c r="AE257" s="163">
        <v>6454723</v>
      </c>
      <c r="AF257" s="163">
        <v>0</v>
      </c>
      <c r="AG257" s="163">
        <v>0</v>
      </c>
      <c r="AH257" s="163">
        <v>6454723</v>
      </c>
      <c r="AI257" s="163">
        <v>0</v>
      </c>
      <c r="AJ257" s="163">
        <v>405684</v>
      </c>
      <c r="AK257" s="163">
        <v>6860407</v>
      </c>
      <c r="AL257" s="163">
        <v>0</v>
      </c>
      <c r="AM257" s="163">
        <v>0</v>
      </c>
      <c r="AN257" s="163">
        <v>0</v>
      </c>
      <c r="AO257" s="163">
        <v>0</v>
      </c>
      <c r="AP257" s="164">
        <v>6860407</v>
      </c>
      <c r="AR257" s="161">
        <v>248</v>
      </c>
      <c r="AS257" s="162">
        <v>0</v>
      </c>
      <c r="AT257" s="163">
        <v>0</v>
      </c>
      <c r="AU257" s="163">
        <v>0</v>
      </c>
      <c r="AV257" s="163">
        <v>0</v>
      </c>
      <c r="AW257" s="164">
        <v>0</v>
      </c>
      <c r="BA257" s="161">
        <v>248</v>
      </c>
      <c r="BB257" s="150">
        <v>248</v>
      </c>
      <c r="BC257" s="151" t="s">
        <v>342</v>
      </c>
      <c r="BD257" s="165">
        <f t="shared" si="99"/>
        <v>6454723</v>
      </c>
      <c r="BE257" s="166">
        <v>5651979</v>
      </c>
      <c r="BF257" s="155">
        <f t="shared" si="100"/>
        <v>802744</v>
      </c>
      <c r="BG257" s="155">
        <v>144167.4</v>
      </c>
      <c r="BH257" s="155">
        <v>631098.80000000005</v>
      </c>
      <c r="BI257" s="155"/>
      <c r="BJ257" s="155"/>
      <c r="BK257" s="155"/>
      <c r="BL257" s="155">
        <f t="shared" si="101"/>
        <v>0</v>
      </c>
      <c r="BM257" s="166">
        <f t="shared" si="102"/>
        <v>1578010.2000000002</v>
      </c>
      <c r="BN257" s="168">
        <f t="shared" si="103"/>
        <v>836222.51304054097</v>
      </c>
      <c r="BZ257" s="155"/>
      <c r="CA257" s="161">
        <v>248</v>
      </c>
      <c r="CB257" s="151" t="s">
        <v>342</v>
      </c>
      <c r="CC257" s="153"/>
      <c r="CD257" s="153"/>
      <c r="CE257" s="153"/>
      <c r="CF257" s="153"/>
      <c r="CG257" s="169">
        <f t="shared" si="104"/>
        <v>0</v>
      </c>
      <c r="CH257" s="153"/>
      <c r="CI257" s="153"/>
      <c r="CJ257" s="153"/>
      <c r="CK257" s="169">
        <f t="shared" si="105"/>
        <v>0</v>
      </c>
      <c r="CL257" s="176">
        <f t="shared" si="89"/>
        <v>0</v>
      </c>
      <c r="CM257" s="155"/>
      <c r="CN257" s="176">
        <f t="shared" si="90"/>
        <v>0</v>
      </c>
      <c r="CO257" s="155"/>
      <c r="CP257" s="160">
        <f t="shared" si="91"/>
        <v>802744</v>
      </c>
      <c r="CQ257" s="153">
        <f t="shared" si="92"/>
        <v>802744</v>
      </c>
      <c r="CR257" s="153">
        <f t="shared" si="106"/>
        <v>0</v>
      </c>
      <c r="CS257" s="169"/>
      <c r="CT257" s="170">
        <f t="shared" si="107"/>
        <v>0</v>
      </c>
      <c r="CU257" s="155"/>
      <c r="CV257" s="171"/>
      <c r="CW257" s="172"/>
      <c r="CX257" s="172"/>
      <c r="CY257" s="172"/>
      <c r="CZ257" s="169"/>
      <c r="DA257" s="173"/>
      <c r="DB257" s="174"/>
      <c r="DC257" s="174">
        <f t="shared" si="93"/>
        <v>-248</v>
      </c>
      <c r="DD257" s="173"/>
      <c r="DE257" s="173"/>
      <c r="DF257" s="173"/>
      <c r="DG257" s="173"/>
      <c r="DH257" s="175"/>
      <c r="DI257" s="173"/>
      <c r="DJ257" s="173"/>
      <c r="DK257" s="173"/>
      <c r="DL257" s="173"/>
      <c r="DM257" s="173"/>
    </row>
    <row r="258" spans="1:117" s="39" customFormat="1" ht="12" x14ac:dyDescent="0.2">
      <c r="A258" s="149">
        <v>249</v>
      </c>
      <c r="B258" s="150">
        <v>249</v>
      </c>
      <c r="C258" s="151" t="s">
        <v>343</v>
      </c>
      <c r="D258" s="152">
        <f t="shared" si="94"/>
        <v>0</v>
      </c>
      <c r="E258" s="153">
        <f t="shared" si="95"/>
        <v>0</v>
      </c>
      <c r="F258" s="153">
        <f t="shared" si="95"/>
        <v>0</v>
      </c>
      <c r="G258" s="153">
        <f t="shared" si="95"/>
        <v>0</v>
      </c>
      <c r="H258" s="154">
        <f t="shared" si="96"/>
        <v>0</v>
      </c>
      <c r="I258" s="155"/>
      <c r="J258" s="156">
        <f t="shared" si="97"/>
        <v>0</v>
      </c>
      <c r="K258" s="157">
        <f t="shared" si="98"/>
        <v>0</v>
      </c>
      <c r="L258" s="158">
        <f t="shared" si="81"/>
        <v>0</v>
      </c>
      <c r="M258" s="155"/>
      <c r="N258" s="159">
        <f t="shared" si="82"/>
        <v>0</v>
      </c>
      <c r="O258" s="155"/>
      <c r="P258" s="160">
        <f t="shared" si="83"/>
        <v>0</v>
      </c>
      <c r="Q258" s="153">
        <f t="shared" si="84"/>
        <v>0</v>
      </c>
      <c r="R258" s="153">
        <f t="shared" si="85"/>
        <v>0</v>
      </c>
      <c r="S258" s="153">
        <f t="shared" si="86"/>
        <v>0</v>
      </c>
      <c r="T258" s="154">
        <f t="shared" si="87"/>
        <v>0</v>
      </c>
      <c r="U258" s="155"/>
      <c r="V258" s="159">
        <f t="shared" si="88"/>
        <v>0</v>
      </c>
      <c r="Y258" s="161">
        <v>249</v>
      </c>
      <c r="Z258" s="162"/>
      <c r="AA258" s="162"/>
      <c r="AB258" s="162"/>
      <c r="AC258" s="162"/>
      <c r="AD258" s="162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4"/>
      <c r="AR258" s="161">
        <v>249</v>
      </c>
      <c r="AS258" s="162">
        <v>0</v>
      </c>
      <c r="AT258" s="163">
        <v>0</v>
      </c>
      <c r="AU258" s="163">
        <v>0</v>
      </c>
      <c r="AV258" s="163">
        <v>0</v>
      </c>
      <c r="AW258" s="164">
        <v>0</v>
      </c>
      <c r="BA258" s="161">
        <v>249</v>
      </c>
      <c r="BB258" s="150">
        <v>249</v>
      </c>
      <c r="BC258" s="151" t="s">
        <v>343</v>
      </c>
      <c r="BD258" s="165">
        <f t="shared" si="99"/>
        <v>0</v>
      </c>
      <c r="BE258" s="166">
        <v>0</v>
      </c>
      <c r="BF258" s="155">
        <f t="shared" si="100"/>
        <v>0</v>
      </c>
      <c r="BG258" s="155">
        <v>0</v>
      </c>
      <c r="BH258" s="155">
        <v>0</v>
      </c>
      <c r="BI258" s="155"/>
      <c r="BJ258" s="155"/>
      <c r="BK258" s="155"/>
      <c r="BL258" s="155">
        <f t="shared" si="101"/>
        <v>0</v>
      </c>
      <c r="BM258" s="166">
        <f t="shared" si="102"/>
        <v>0</v>
      </c>
      <c r="BN258" s="168">
        <f t="shared" si="103"/>
        <v>0</v>
      </c>
      <c r="BZ258" s="155"/>
      <c r="CA258" s="161">
        <v>249</v>
      </c>
      <c r="CB258" s="151" t="s">
        <v>343</v>
      </c>
      <c r="CC258" s="153"/>
      <c r="CD258" s="153"/>
      <c r="CE258" s="153"/>
      <c r="CF258" s="153"/>
      <c r="CG258" s="169">
        <f t="shared" si="104"/>
        <v>0</v>
      </c>
      <c r="CH258" s="153"/>
      <c r="CI258" s="153"/>
      <c r="CJ258" s="153"/>
      <c r="CK258" s="169">
        <f t="shared" si="105"/>
        <v>0</v>
      </c>
      <c r="CL258" s="170">
        <f t="shared" si="89"/>
        <v>0</v>
      </c>
      <c r="CM258" s="155"/>
      <c r="CN258" s="170">
        <f t="shared" si="90"/>
        <v>0</v>
      </c>
      <c r="CO258" s="155"/>
      <c r="CP258" s="160">
        <f t="shared" si="91"/>
        <v>0</v>
      </c>
      <c r="CQ258" s="153">
        <f t="shared" si="92"/>
        <v>0</v>
      </c>
      <c r="CR258" s="153">
        <f t="shared" si="106"/>
        <v>0</v>
      </c>
      <c r="CS258" s="169"/>
      <c r="CT258" s="170">
        <f t="shared" si="107"/>
        <v>0</v>
      </c>
      <c r="CU258" s="155"/>
      <c r="CV258" s="171"/>
      <c r="CW258" s="172"/>
      <c r="CX258" s="172"/>
      <c r="CY258" s="172"/>
      <c r="CZ258" s="169"/>
      <c r="DA258" s="173"/>
      <c r="DB258" s="174"/>
      <c r="DC258" s="174">
        <f t="shared" si="93"/>
        <v>-249</v>
      </c>
      <c r="DD258" s="173"/>
      <c r="DE258" s="173"/>
      <c r="DF258" s="173"/>
      <c r="DG258" s="173"/>
      <c r="DH258" s="175"/>
      <c r="DI258" s="173"/>
      <c r="DJ258" s="173"/>
      <c r="DK258" s="173"/>
      <c r="DL258" s="173"/>
      <c r="DM258" s="173"/>
    </row>
    <row r="259" spans="1:117" s="39" customFormat="1" ht="12" x14ac:dyDescent="0.2">
      <c r="A259" s="149">
        <v>250</v>
      </c>
      <c r="B259" s="150">
        <v>250</v>
      </c>
      <c r="C259" s="151" t="s">
        <v>344</v>
      </c>
      <c r="D259" s="152">
        <f t="shared" si="94"/>
        <v>0</v>
      </c>
      <c r="E259" s="153">
        <f t="shared" si="95"/>
        <v>0</v>
      </c>
      <c r="F259" s="153">
        <f t="shared" si="95"/>
        <v>0</v>
      </c>
      <c r="G259" s="153">
        <f t="shared" si="95"/>
        <v>0</v>
      </c>
      <c r="H259" s="154">
        <f t="shared" si="96"/>
        <v>0</v>
      </c>
      <c r="I259" s="155"/>
      <c r="J259" s="156">
        <f t="shared" si="97"/>
        <v>0</v>
      </c>
      <c r="K259" s="157">
        <f t="shared" si="98"/>
        <v>0</v>
      </c>
      <c r="L259" s="158">
        <f t="shared" si="81"/>
        <v>0</v>
      </c>
      <c r="M259" s="155"/>
      <c r="N259" s="159">
        <f t="shared" si="82"/>
        <v>0</v>
      </c>
      <c r="O259" s="155"/>
      <c r="P259" s="160">
        <f t="shared" si="83"/>
        <v>0</v>
      </c>
      <c r="Q259" s="153">
        <f t="shared" si="84"/>
        <v>0</v>
      </c>
      <c r="R259" s="153">
        <f t="shared" si="85"/>
        <v>0</v>
      </c>
      <c r="S259" s="153">
        <f t="shared" si="86"/>
        <v>0</v>
      </c>
      <c r="T259" s="154">
        <f t="shared" si="87"/>
        <v>0</v>
      </c>
      <c r="U259" s="155"/>
      <c r="V259" s="159">
        <f t="shared" si="88"/>
        <v>0</v>
      </c>
      <c r="Y259" s="161">
        <v>250</v>
      </c>
      <c r="Z259" s="162"/>
      <c r="AA259" s="162"/>
      <c r="AB259" s="162"/>
      <c r="AC259" s="162"/>
      <c r="AD259" s="162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4"/>
      <c r="AR259" s="161">
        <v>250</v>
      </c>
      <c r="AS259" s="162">
        <v>0</v>
      </c>
      <c r="AT259" s="163">
        <v>0</v>
      </c>
      <c r="AU259" s="163">
        <v>0</v>
      </c>
      <c r="AV259" s="163">
        <v>0</v>
      </c>
      <c r="AW259" s="164">
        <v>0</v>
      </c>
      <c r="BA259" s="161">
        <v>250</v>
      </c>
      <c r="BB259" s="150">
        <v>250</v>
      </c>
      <c r="BC259" s="151" t="s">
        <v>344</v>
      </c>
      <c r="BD259" s="165">
        <f t="shared" si="99"/>
        <v>0</v>
      </c>
      <c r="BE259" s="166">
        <v>0</v>
      </c>
      <c r="BF259" s="155">
        <f t="shared" si="100"/>
        <v>0</v>
      </c>
      <c r="BG259" s="155">
        <v>0</v>
      </c>
      <c r="BH259" s="155">
        <v>0</v>
      </c>
      <c r="BI259" s="155"/>
      <c r="BJ259" s="155"/>
      <c r="BK259" s="155"/>
      <c r="BL259" s="155">
        <f t="shared" si="101"/>
        <v>0</v>
      </c>
      <c r="BM259" s="166">
        <f t="shared" si="102"/>
        <v>0</v>
      </c>
      <c r="BN259" s="168">
        <f t="shared" si="103"/>
        <v>0</v>
      </c>
      <c r="BZ259" s="155"/>
      <c r="CA259" s="161">
        <v>250</v>
      </c>
      <c r="CB259" s="151" t="s">
        <v>344</v>
      </c>
      <c r="CC259" s="153"/>
      <c r="CD259" s="153"/>
      <c r="CE259" s="153"/>
      <c r="CF259" s="153"/>
      <c r="CG259" s="169">
        <f t="shared" si="104"/>
        <v>0</v>
      </c>
      <c r="CH259" s="153"/>
      <c r="CI259" s="153"/>
      <c r="CJ259" s="153"/>
      <c r="CK259" s="169">
        <f t="shared" si="105"/>
        <v>0</v>
      </c>
      <c r="CL259" s="170">
        <f t="shared" si="89"/>
        <v>0</v>
      </c>
      <c r="CM259" s="155"/>
      <c r="CN259" s="170">
        <f t="shared" si="90"/>
        <v>0</v>
      </c>
      <c r="CO259" s="155"/>
      <c r="CP259" s="160">
        <f t="shared" si="91"/>
        <v>0</v>
      </c>
      <c r="CQ259" s="153">
        <f t="shared" si="92"/>
        <v>0</v>
      </c>
      <c r="CR259" s="153">
        <f t="shared" si="106"/>
        <v>0</v>
      </c>
      <c r="CS259" s="169"/>
      <c r="CT259" s="170">
        <f t="shared" si="107"/>
        <v>0</v>
      </c>
      <c r="CU259" s="155"/>
      <c r="CV259" s="171"/>
      <c r="CW259" s="172"/>
      <c r="CX259" s="172"/>
      <c r="CY259" s="172"/>
      <c r="CZ259" s="169"/>
      <c r="DA259" s="173"/>
      <c r="DB259" s="174"/>
      <c r="DC259" s="174">
        <f t="shared" si="93"/>
        <v>-250</v>
      </c>
      <c r="DD259" s="173"/>
      <c r="DE259" s="173"/>
      <c r="DF259" s="173"/>
      <c r="DG259" s="173"/>
      <c r="DH259" s="175"/>
      <c r="DI259" s="173"/>
      <c r="DJ259" s="173"/>
      <c r="DK259" s="173"/>
      <c r="DL259" s="173"/>
      <c r="DM259" s="173"/>
    </row>
    <row r="260" spans="1:117" s="39" customFormat="1" ht="12" x14ac:dyDescent="0.2">
      <c r="A260" s="149">
        <v>251</v>
      </c>
      <c r="B260" s="150">
        <v>251</v>
      </c>
      <c r="C260" s="151" t="s">
        <v>345</v>
      </c>
      <c r="D260" s="152">
        <f t="shared" si="94"/>
        <v>111.81828917537192</v>
      </c>
      <c r="E260" s="153">
        <f t="shared" si="95"/>
        <v>1605888</v>
      </c>
      <c r="F260" s="153">
        <f t="shared" si="95"/>
        <v>0</v>
      </c>
      <c r="G260" s="153">
        <f t="shared" si="95"/>
        <v>104847</v>
      </c>
      <c r="H260" s="154">
        <f t="shared" si="96"/>
        <v>1710735</v>
      </c>
      <c r="I260" s="155"/>
      <c r="J260" s="156">
        <f t="shared" si="97"/>
        <v>104847</v>
      </c>
      <c r="K260" s="157">
        <f t="shared" si="98"/>
        <v>232983.61447549722</v>
      </c>
      <c r="L260" s="158">
        <f t="shared" si="81"/>
        <v>337830.61447549722</v>
      </c>
      <c r="M260" s="155"/>
      <c r="N260" s="159">
        <f t="shared" si="82"/>
        <v>1372904.3855245027</v>
      </c>
      <c r="O260" s="155"/>
      <c r="P260" s="160">
        <f t="shared" si="83"/>
        <v>104847</v>
      </c>
      <c r="Q260" s="153">
        <f t="shared" si="84"/>
        <v>0</v>
      </c>
      <c r="R260" s="153">
        <f t="shared" si="85"/>
        <v>0</v>
      </c>
      <c r="S260" s="153">
        <f t="shared" si="86"/>
        <v>232983.61447549722</v>
      </c>
      <c r="T260" s="154">
        <f t="shared" si="87"/>
        <v>337830.61447549722</v>
      </c>
      <c r="U260" s="155"/>
      <c r="V260" s="159">
        <f t="shared" si="88"/>
        <v>383720.6</v>
      </c>
      <c r="Y260" s="161">
        <v>251</v>
      </c>
      <c r="Z260" s="162">
        <v>111.81828917537192</v>
      </c>
      <c r="AA260" s="162">
        <v>0</v>
      </c>
      <c r="AB260" s="162"/>
      <c r="AC260" s="162"/>
      <c r="AD260" s="162">
        <v>0</v>
      </c>
      <c r="AE260" s="163">
        <v>1605888</v>
      </c>
      <c r="AF260" s="163">
        <v>0</v>
      </c>
      <c r="AG260" s="163">
        <v>0</v>
      </c>
      <c r="AH260" s="163">
        <v>1605888</v>
      </c>
      <c r="AI260" s="163">
        <v>0</v>
      </c>
      <c r="AJ260" s="163">
        <v>104847</v>
      </c>
      <c r="AK260" s="163">
        <v>1710735</v>
      </c>
      <c r="AL260" s="163">
        <v>0</v>
      </c>
      <c r="AM260" s="163">
        <v>0</v>
      </c>
      <c r="AN260" s="163">
        <v>0</v>
      </c>
      <c r="AO260" s="163">
        <v>0</v>
      </c>
      <c r="AP260" s="164">
        <v>1710735</v>
      </c>
      <c r="AR260" s="161">
        <v>251</v>
      </c>
      <c r="AS260" s="162">
        <v>0</v>
      </c>
      <c r="AT260" s="163">
        <v>0</v>
      </c>
      <c r="AU260" s="163">
        <v>0</v>
      </c>
      <c r="AV260" s="163">
        <v>0</v>
      </c>
      <c r="AW260" s="164">
        <v>0</v>
      </c>
      <c r="BA260" s="161">
        <v>251</v>
      </c>
      <c r="BB260" s="150">
        <v>251</v>
      </c>
      <c r="BC260" s="151" t="s">
        <v>345</v>
      </c>
      <c r="BD260" s="165">
        <f t="shared" si="99"/>
        <v>1605888</v>
      </c>
      <c r="BE260" s="166">
        <v>1381084</v>
      </c>
      <c r="BF260" s="155">
        <f t="shared" si="100"/>
        <v>224804</v>
      </c>
      <c r="BG260" s="155">
        <v>35223.599999999999</v>
      </c>
      <c r="BH260" s="155">
        <v>18846</v>
      </c>
      <c r="BI260" s="155"/>
      <c r="BJ260" s="155"/>
      <c r="BK260" s="155"/>
      <c r="BL260" s="155">
        <f t="shared" si="101"/>
        <v>0</v>
      </c>
      <c r="BM260" s="166">
        <f t="shared" si="102"/>
        <v>278873.59999999998</v>
      </c>
      <c r="BN260" s="168">
        <f t="shared" si="103"/>
        <v>232983.61447549722</v>
      </c>
      <c r="BZ260" s="155"/>
      <c r="CA260" s="161">
        <v>251</v>
      </c>
      <c r="CB260" s="151" t="s">
        <v>345</v>
      </c>
      <c r="CC260" s="153"/>
      <c r="CD260" s="153"/>
      <c r="CE260" s="153"/>
      <c r="CF260" s="153"/>
      <c r="CG260" s="169">
        <f t="shared" si="104"/>
        <v>0</v>
      </c>
      <c r="CH260" s="153"/>
      <c r="CI260" s="153"/>
      <c r="CJ260" s="153"/>
      <c r="CK260" s="169">
        <f t="shared" si="105"/>
        <v>0</v>
      </c>
      <c r="CL260" s="170">
        <f t="shared" si="89"/>
        <v>0</v>
      </c>
      <c r="CM260" s="155"/>
      <c r="CN260" s="170">
        <f t="shared" si="90"/>
        <v>0</v>
      </c>
      <c r="CO260" s="155"/>
      <c r="CP260" s="160">
        <f t="shared" si="91"/>
        <v>224804</v>
      </c>
      <c r="CQ260" s="153">
        <f t="shared" si="92"/>
        <v>224804</v>
      </c>
      <c r="CR260" s="153">
        <f t="shared" si="106"/>
        <v>0</v>
      </c>
      <c r="CS260" s="169"/>
      <c r="CT260" s="170">
        <f t="shared" si="107"/>
        <v>0</v>
      </c>
      <c r="CU260" s="155"/>
      <c r="CV260" s="171"/>
      <c r="CW260" s="172"/>
      <c r="CX260" s="172"/>
      <c r="CY260" s="172"/>
      <c r="CZ260" s="169"/>
      <c r="DA260" s="173"/>
      <c r="DB260" s="174"/>
      <c r="DC260" s="174">
        <f t="shared" si="93"/>
        <v>-251</v>
      </c>
      <c r="DD260" s="173"/>
      <c r="DE260" s="173"/>
      <c r="DF260" s="173"/>
      <c r="DG260" s="173"/>
      <c r="DH260" s="175"/>
      <c r="DI260" s="173"/>
      <c r="DJ260" s="173"/>
      <c r="DK260" s="173"/>
      <c r="DL260" s="173"/>
      <c r="DM260" s="173"/>
    </row>
    <row r="261" spans="1:117" s="39" customFormat="1" ht="12" x14ac:dyDescent="0.2">
      <c r="A261" s="149">
        <v>252</v>
      </c>
      <c r="B261" s="150">
        <v>252</v>
      </c>
      <c r="C261" s="151" t="s">
        <v>346</v>
      </c>
      <c r="D261" s="152">
        <f t="shared" si="94"/>
        <v>0</v>
      </c>
      <c r="E261" s="153">
        <f t="shared" si="95"/>
        <v>0</v>
      </c>
      <c r="F261" s="153">
        <f t="shared" si="95"/>
        <v>0</v>
      </c>
      <c r="G261" s="153">
        <f t="shared" si="95"/>
        <v>0</v>
      </c>
      <c r="H261" s="154">
        <f t="shared" si="96"/>
        <v>0</v>
      </c>
      <c r="I261" s="155"/>
      <c r="J261" s="156">
        <f t="shared" si="97"/>
        <v>0</v>
      </c>
      <c r="K261" s="157">
        <f t="shared" si="98"/>
        <v>0</v>
      </c>
      <c r="L261" s="158">
        <f t="shared" si="81"/>
        <v>0</v>
      </c>
      <c r="M261" s="155"/>
      <c r="N261" s="159">
        <f t="shared" si="82"/>
        <v>0</v>
      </c>
      <c r="O261" s="155"/>
      <c r="P261" s="160">
        <f t="shared" si="83"/>
        <v>0</v>
      </c>
      <c r="Q261" s="153">
        <f t="shared" si="84"/>
        <v>0</v>
      </c>
      <c r="R261" s="153">
        <f t="shared" si="85"/>
        <v>0</v>
      </c>
      <c r="S261" s="153">
        <f t="shared" si="86"/>
        <v>0</v>
      </c>
      <c r="T261" s="154">
        <f t="shared" si="87"/>
        <v>0</v>
      </c>
      <c r="U261" s="155"/>
      <c r="V261" s="159">
        <f t="shared" si="88"/>
        <v>0</v>
      </c>
      <c r="Y261" s="161">
        <v>252</v>
      </c>
      <c r="Z261" s="162"/>
      <c r="AA261" s="162"/>
      <c r="AB261" s="162"/>
      <c r="AC261" s="162"/>
      <c r="AD261" s="162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4"/>
      <c r="AR261" s="161">
        <v>252</v>
      </c>
      <c r="AS261" s="162">
        <v>0</v>
      </c>
      <c r="AT261" s="163">
        <v>0</v>
      </c>
      <c r="AU261" s="163">
        <v>0</v>
      </c>
      <c r="AV261" s="163">
        <v>0</v>
      </c>
      <c r="AW261" s="164">
        <v>0</v>
      </c>
      <c r="BA261" s="161">
        <v>252</v>
      </c>
      <c r="BB261" s="150">
        <v>252</v>
      </c>
      <c r="BC261" s="151" t="s">
        <v>346</v>
      </c>
      <c r="BD261" s="165">
        <f t="shared" si="99"/>
        <v>0</v>
      </c>
      <c r="BE261" s="166">
        <v>0</v>
      </c>
      <c r="BF261" s="155">
        <f t="shared" si="100"/>
        <v>0</v>
      </c>
      <c r="BG261" s="155">
        <v>0</v>
      </c>
      <c r="BH261" s="155">
        <v>0</v>
      </c>
      <c r="BI261" s="155"/>
      <c r="BJ261" s="155"/>
      <c r="BK261" s="155"/>
      <c r="BL261" s="155">
        <f t="shared" si="101"/>
        <v>0</v>
      </c>
      <c r="BM261" s="166">
        <f t="shared" si="102"/>
        <v>0</v>
      </c>
      <c r="BN261" s="168">
        <f t="shared" si="103"/>
        <v>0</v>
      </c>
      <c r="BZ261" s="155"/>
      <c r="CA261" s="161">
        <v>252</v>
      </c>
      <c r="CB261" s="151" t="s">
        <v>346</v>
      </c>
      <c r="CC261" s="153"/>
      <c r="CD261" s="153"/>
      <c r="CE261" s="153"/>
      <c r="CF261" s="153"/>
      <c r="CG261" s="169">
        <f t="shared" si="104"/>
        <v>0</v>
      </c>
      <c r="CH261" s="153"/>
      <c r="CI261" s="153"/>
      <c r="CJ261" s="153"/>
      <c r="CK261" s="169">
        <f t="shared" si="105"/>
        <v>0</v>
      </c>
      <c r="CL261" s="170">
        <f t="shared" si="89"/>
        <v>0</v>
      </c>
      <c r="CM261" s="155"/>
      <c r="CN261" s="170">
        <f t="shared" si="90"/>
        <v>0</v>
      </c>
      <c r="CO261" s="155"/>
      <c r="CP261" s="160">
        <f t="shared" si="91"/>
        <v>0</v>
      </c>
      <c r="CQ261" s="153">
        <f t="shared" si="92"/>
        <v>0</v>
      </c>
      <c r="CR261" s="153">
        <f t="shared" si="106"/>
        <v>0</v>
      </c>
      <c r="CS261" s="169"/>
      <c r="CT261" s="170">
        <f t="shared" si="107"/>
        <v>0</v>
      </c>
      <c r="CU261" s="155"/>
      <c r="CV261" s="171"/>
      <c r="CW261" s="172"/>
      <c r="CX261" s="172"/>
      <c r="CY261" s="172"/>
      <c r="CZ261" s="169"/>
      <c r="DA261" s="173"/>
      <c r="DB261" s="174"/>
      <c r="DC261" s="174">
        <f t="shared" si="93"/>
        <v>-252</v>
      </c>
      <c r="DD261" s="173"/>
      <c r="DE261" s="173"/>
      <c r="DF261" s="173"/>
      <c r="DG261" s="173"/>
      <c r="DH261" s="175"/>
      <c r="DI261" s="173"/>
      <c r="DJ261" s="173"/>
      <c r="DK261" s="173"/>
      <c r="DL261" s="173"/>
      <c r="DM261" s="173"/>
    </row>
    <row r="262" spans="1:117" s="39" customFormat="1" ht="12" x14ac:dyDescent="0.2">
      <c r="A262" s="149">
        <v>253</v>
      </c>
      <c r="B262" s="150">
        <v>253</v>
      </c>
      <c r="C262" s="151" t="s">
        <v>347</v>
      </c>
      <c r="D262" s="152">
        <f t="shared" si="94"/>
        <v>1.0138248847926268</v>
      </c>
      <c r="E262" s="153">
        <f t="shared" si="95"/>
        <v>33864</v>
      </c>
      <c r="F262" s="153">
        <f t="shared" si="95"/>
        <v>0</v>
      </c>
      <c r="G262" s="153">
        <f t="shared" si="95"/>
        <v>948</v>
      </c>
      <c r="H262" s="154">
        <f t="shared" si="96"/>
        <v>34812</v>
      </c>
      <c r="I262" s="155"/>
      <c r="J262" s="156">
        <f t="shared" si="97"/>
        <v>948</v>
      </c>
      <c r="K262" s="157">
        <f t="shared" si="98"/>
        <v>0</v>
      </c>
      <c r="L262" s="158">
        <f t="shared" si="81"/>
        <v>948</v>
      </c>
      <c r="M262" s="155"/>
      <c r="N262" s="159">
        <f t="shared" si="82"/>
        <v>33864</v>
      </c>
      <c r="O262" s="155"/>
      <c r="P262" s="160">
        <f t="shared" si="83"/>
        <v>948</v>
      </c>
      <c r="Q262" s="153">
        <f t="shared" si="84"/>
        <v>0</v>
      </c>
      <c r="R262" s="153">
        <f t="shared" si="85"/>
        <v>0</v>
      </c>
      <c r="S262" s="153">
        <f t="shared" si="86"/>
        <v>0</v>
      </c>
      <c r="T262" s="154">
        <f t="shared" si="87"/>
        <v>948</v>
      </c>
      <c r="U262" s="155"/>
      <c r="V262" s="159">
        <f t="shared" si="88"/>
        <v>17264.400000000001</v>
      </c>
      <c r="Y262" s="161">
        <v>253</v>
      </c>
      <c r="Z262" s="162">
        <v>1.0138248847926268</v>
      </c>
      <c r="AA262" s="162">
        <v>0</v>
      </c>
      <c r="AB262" s="162"/>
      <c r="AC262" s="162"/>
      <c r="AD262" s="162">
        <v>0</v>
      </c>
      <c r="AE262" s="163">
        <v>33864</v>
      </c>
      <c r="AF262" s="163">
        <v>0</v>
      </c>
      <c r="AG262" s="163">
        <v>0</v>
      </c>
      <c r="AH262" s="163">
        <v>33864</v>
      </c>
      <c r="AI262" s="163">
        <v>0</v>
      </c>
      <c r="AJ262" s="163">
        <v>948</v>
      </c>
      <c r="AK262" s="163">
        <v>34812</v>
      </c>
      <c r="AL262" s="163">
        <v>0</v>
      </c>
      <c r="AM262" s="163">
        <v>0</v>
      </c>
      <c r="AN262" s="163">
        <v>0</v>
      </c>
      <c r="AO262" s="163">
        <v>0</v>
      </c>
      <c r="AP262" s="164">
        <v>34812</v>
      </c>
      <c r="AR262" s="161">
        <v>253</v>
      </c>
      <c r="AS262" s="162">
        <v>0</v>
      </c>
      <c r="AT262" s="163">
        <v>0</v>
      </c>
      <c r="AU262" s="163">
        <v>0</v>
      </c>
      <c r="AV262" s="163">
        <v>0</v>
      </c>
      <c r="AW262" s="164">
        <v>0</v>
      </c>
      <c r="BA262" s="161">
        <v>253</v>
      </c>
      <c r="BB262" s="150">
        <v>253</v>
      </c>
      <c r="BC262" s="151" t="s">
        <v>347</v>
      </c>
      <c r="BD262" s="165">
        <f t="shared" si="99"/>
        <v>33864</v>
      </c>
      <c r="BE262" s="166">
        <v>36773</v>
      </c>
      <c r="BF262" s="155">
        <f t="shared" si="100"/>
        <v>0</v>
      </c>
      <c r="BG262" s="155">
        <v>0</v>
      </c>
      <c r="BH262" s="155">
        <v>16316.400000000001</v>
      </c>
      <c r="BI262" s="155"/>
      <c r="BJ262" s="155"/>
      <c r="BK262" s="155"/>
      <c r="BL262" s="155">
        <f t="shared" si="101"/>
        <v>0</v>
      </c>
      <c r="BM262" s="166">
        <f t="shared" si="102"/>
        <v>16316.400000000001</v>
      </c>
      <c r="BN262" s="168">
        <f t="shared" si="103"/>
        <v>0</v>
      </c>
      <c r="BZ262" s="155"/>
      <c r="CA262" s="161">
        <v>253</v>
      </c>
      <c r="CB262" s="151" t="s">
        <v>347</v>
      </c>
      <c r="CC262" s="153"/>
      <c r="CD262" s="153"/>
      <c r="CE262" s="153"/>
      <c r="CF262" s="153"/>
      <c r="CG262" s="169">
        <f t="shared" si="104"/>
        <v>0</v>
      </c>
      <c r="CH262" s="153"/>
      <c r="CI262" s="153"/>
      <c r="CJ262" s="153"/>
      <c r="CK262" s="169">
        <f t="shared" si="105"/>
        <v>0</v>
      </c>
      <c r="CL262" s="170">
        <f t="shared" si="89"/>
        <v>0</v>
      </c>
      <c r="CM262" s="155"/>
      <c r="CN262" s="170">
        <f t="shared" si="90"/>
        <v>0</v>
      </c>
      <c r="CO262" s="155"/>
      <c r="CP262" s="160">
        <f t="shared" si="91"/>
        <v>0</v>
      </c>
      <c r="CQ262" s="153">
        <f t="shared" si="92"/>
        <v>0</v>
      </c>
      <c r="CR262" s="153">
        <f t="shared" si="106"/>
        <v>0</v>
      </c>
      <c r="CS262" s="169"/>
      <c r="CT262" s="170">
        <f t="shared" si="107"/>
        <v>0</v>
      </c>
      <c r="CU262" s="155"/>
      <c r="CV262" s="171"/>
      <c r="CW262" s="172"/>
      <c r="CX262" s="172"/>
      <c r="CY262" s="172"/>
      <c r="CZ262" s="169"/>
      <c r="DA262" s="173"/>
      <c r="DB262" s="174"/>
      <c r="DC262" s="174">
        <f t="shared" si="93"/>
        <v>-253</v>
      </c>
      <c r="DD262" s="173"/>
      <c r="DE262" s="173"/>
      <c r="DF262" s="173"/>
      <c r="DG262" s="173"/>
      <c r="DH262" s="175"/>
      <c r="DI262" s="173"/>
      <c r="DJ262" s="173"/>
      <c r="DK262" s="173"/>
      <c r="DL262" s="173"/>
      <c r="DM262" s="173"/>
    </row>
    <row r="263" spans="1:117" s="39" customFormat="1" ht="12" x14ac:dyDescent="0.2">
      <c r="A263" s="149">
        <v>254</v>
      </c>
      <c r="B263" s="150">
        <v>254</v>
      </c>
      <c r="C263" s="151" t="s">
        <v>348</v>
      </c>
      <c r="D263" s="152">
        <f t="shared" si="94"/>
        <v>0</v>
      </c>
      <c r="E263" s="153">
        <f t="shared" si="95"/>
        <v>0</v>
      </c>
      <c r="F263" s="153">
        <f t="shared" si="95"/>
        <v>0</v>
      </c>
      <c r="G263" s="153">
        <f t="shared" si="95"/>
        <v>0</v>
      </c>
      <c r="H263" s="154">
        <f t="shared" si="96"/>
        <v>0</v>
      </c>
      <c r="I263" s="155"/>
      <c r="J263" s="156">
        <f t="shared" si="97"/>
        <v>0</v>
      </c>
      <c r="K263" s="157">
        <f t="shared" si="98"/>
        <v>0</v>
      </c>
      <c r="L263" s="158">
        <f t="shared" si="81"/>
        <v>0</v>
      </c>
      <c r="M263" s="155"/>
      <c r="N263" s="159">
        <f t="shared" si="82"/>
        <v>0</v>
      </c>
      <c r="O263" s="155"/>
      <c r="P263" s="160">
        <f t="shared" si="83"/>
        <v>0</v>
      </c>
      <c r="Q263" s="153">
        <f t="shared" si="84"/>
        <v>0</v>
      </c>
      <c r="R263" s="153">
        <f t="shared" si="85"/>
        <v>0</v>
      </c>
      <c r="S263" s="153">
        <f t="shared" si="86"/>
        <v>0</v>
      </c>
      <c r="T263" s="154">
        <f t="shared" si="87"/>
        <v>0</v>
      </c>
      <c r="U263" s="155"/>
      <c r="V263" s="159">
        <f t="shared" si="88"/>
        <v>0</v>
      </c>
      <c r="Y263" s="161">
        <v>254</v>
      </c>
      <c r="Z263" s="162"/>
      <c r="AA263" s="162"/>
      <c r="AB263" s="162"/>
      <c r="AC263" s="162"/>
      <c r="AD263" s="162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4"/>
      <c r="AR263" s="161">
        <v>254</v>
      </c>
      <c r="AS263" s="162">
        <v>0</v>
      </c>
      <c r="AT263" s="163">
        <v>0</v>
      </c>
      <c r="AU263" s="163">
        <v>0</v>
      </c>
      <c r="AV263" s="163">
        <v>0</v>
      </c>
      <c r="AW263" s="164">
        <v>0</v>
      </c>
      <c r="BA263" s="161">
        <v>254</v>
      </c>
      <c r="BB263" s="150">
        <v>254</v>
      </c>
      <c r="BC263" s="151" t="s">
        <v>348</v>
      </c>
      <c r="BD263" s="165">
        <f t="shared" si="99"/>
        <v>0</v>
      </c>
      <c r="BE263" s="166">
        <v>0</v>
      </c>
      <c r="BF263" s="155">
        <f t="shared" si="100"/>
        <v>0</v>
      </c>
      <c r="BG263" s="155">
        <v>0</v>
      </c>
      <c r="BH263" s="155">
        <v>0</v>
      </c>
      <c r="BI263" s="155"/>
      <c r="BJ263" s="155"/>
      <c r="BK263" s="155"/>
      <c r="BL263" s="155">
        <f t="shared" si="101"/>
        <v>0</v>
      </c>
      <c r="BM263" s="166">
        <f t="shared" si="102"/>
        <v>0</v>
      </c>
      <c r="BN263" s="168">
        <f t="shared" si="103"/>
        <v>0</v>
      </c>
      <c r="BZ263" s="155"/>
      <c r="CA263" s="161">
        <v>254</v>
      </c>
      <c r="CB263" s="151" t="s">
        <v>348</v>
      </c>
      <c r="CC263" s="153"/>
      <c r="CD263" s="153"/>
      <c r="CE263" s="153"/>
      <c r="CF263" s="153"/>
      <c r="CG263" s="169">
        <f t="shared" si="104"/>
        <v>0</v>
      </c>
      <c r="CH263" s="153"/>
      <c r="CI263" s="153"/>
      <c r="CJ263" s="153"/>
      <c r="CK263" s="169">
        <f t="shared" si="105"/>
        <v>0</v>
      </c>
      <c r="CL263" s="170">
        <f t="shared" si="89"/>
        <v>0</v>
      </c>
      <c r="CM263" s="155"/>
      <c r="CN263" s="170">
        <f t="shared" si="90"/>
        <v>0</v>
      </c>
      <c r="CO263" s="155"/>
      <c r="CP263" s="160">
        <f t="shared" si="91"/>
        <v>0</v>
      </c>
      <c r="CQ263" s="153">
        <f t="shared" si="92"/>
        <v>0</v>
      </c>
      <c r="CR263" s="153">
        <f t="shared" si="106"/>
        <v>0</v>
      </c>
      <c r="CS263" s="169"/>
      <c r="CT263" s="170">
        <f t="shared" si="107"/>
        <v>0</v>
      </c>
      <c r="CU263" s="155"/>
      <c r="CV263" s="171"/>
      <c r="CW263" s="172"/>
      <c r="CX263" s="172"/>
      <c r="CY263" s="172"/>
      <c r="CZ263" s="169"/>
      <c r="DA263" s="173"/>
      <c r="DB263" s="174"/>
      <c r="DC263" s="174">
        <f t="shared" si="93"/>
        <v>-254</v>
      </c>
      <c r="DD263" s="173"/>
      <c r="DE263" s="173"/>
      <c r="DF263" s="173"/>
      <c r="DG263" s="173"/>
      <c r="DH263" s="175"/>
      <c r="DI263" s="173"/>
      <c r="DJ263" s="173"/>
      <c r="DK263" s="173"/>
      <c r="DL263" s="173"/>
      <c r="DM263" s="173"/>
    </row>
    <row r="264" spans="1:117" s="39" customFormat="1" ht="12" x14ac:dyDescent="0.2">
      <c r="A264" s="149">
        <v>255</v>
      </c>
      <c r="B264" s="150">
        <v>255</v>
      </c>
      <c r="C264" s="151" t="s">
        <v>349</v>
      </c>
      <c r="D264" s="152">
        <f t="shared" si="94"/>
        <v>0</v>
      </c>
      <c r="E264" s="153">
        <f t="shared" si="95"/>
        <v>0</v>
      </c>
      <c r="F264" s="153">
        <f t="shared" si="95"/>
        <v>0</v>
      </c>
      <c r="G264" s="153">
        <f t="shared" si="95"/>
        <v>0</v>
      </c>
      <c r="H264" s="154">
        <f t="shared" si="96"/>
        <v>0</v>
      </c>
      <c r="I264" s="155"/>
      <c r="J264" s="156">
        <f t="shared" si="97"/>
        <v>0</v>
      </c>
      <c r="K264" s="157">
        <f t="shared" si="98"/>
        <v>0</v>
      </c>
      <c r="L264" s="158">
        <f t="shared" si="81"/>
        <v>0</v>
      </c>
      <c r="M264" s="155"/>
      <c r="N264" s="159">
        <f t="shared" si="82"/>
        <v>0</v>
      </c>
      <c r="O264" s="155"/>
      <c r="P264" s="160">
        <f t="shared" si="83"/>
        <v>0</v>
      </c>
      <c r="Q264" s="153">
        <f t="shared" si="84"/>
        <v>0</v>
      </c>
      <c r="R264" s="153">
        <f t="shared" si="85"/>
        <v>0</v>
      </c>
      <c r="S264" s="153">
        <f t="shared" si="86"/>
        <v>0</v>
      </c>
      <c r="T264" s="154">
        <f t="shared" si="87"/>
        <v>0</v>
      </c>
      <c r="U264" s="155"/>
      <c r="V264" s="159">
        <f t="shared" si="88"/>
        <v>0</v>
      </c>
      <c r="Y264" s="161">
        <v>255</v>
      </c>
      <c r="Z264" s="162"/>
      <c r="AA264" s="162"/>
      <c r="AB264" s="162"/>
      <c r="AC264" s="162"/>
      <c r="AD264" s="162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4"/>
      <c r="AR264" s="161">
        <v>255</v>
      </c>
      <c r="AS264" s="162">
        <v>0</v>
      </c>
      <c r="AT264" s="163">
        <v>0</v>
      </c>
      <c r="AU264" s="163">
        <v>0</v>
      </c>
      <c r="AV264" s="163">
        <v>0</v>
      </c>
      <c r="AW264" s="164">
        <v>0</v>
      </c>
      <c r="BA264" s="161">
        <v>255</v>
      </c>
      <c r="BB264" s="150">
        <v>255</v>
      </c>
      <c r="BC264" s="151" t="s">
        <v>349</v>
      </c>
      <c r="BD264" s="165">
        <f t="shared" si="99"/>
        <v>0</v>
      </c>
      <c r="BE264" s="166">
        <v>0</v>
      </c>
      <c r="BF264" s="155">
        <f t="shared" si="100"/>
        <v>0</v>
      </c>
      <c r="BG264" s="155">
        <v>0</v>
      </c>
      <c r="BH264" s="155">
        <v>0</v>
      </c>
      <c r="BI264" s="155"/>
      <c r="BJ264" s="155"/>
      <c r="BK264" s="155"/>
      <c r="BL264" s="155">
        <f t="shared" si="101"/>
        <v>0</v>
      </c>
      <c r="BM264" s="166">
        <f t="shared" si="102"/>
        <v>0</v>
      </c>
      <c r="BN264" s="168">
        <f t="shared" si="103"/>
        <v>0</v>
      </c>
      <c r="BZ264" s="155"/>
      <c r="CA264" s="161">
        <v>255</v>
      </c>
      <c r="CB264" s="151" t="s">
        <v>349</v>
      </c>
      <c r="CC264" s="153"/>
      <c r="CD264" s="153"/>
      <c r="CE264" s="153"/>
      <c r="CF264" s="153"/>
      <c r="CG264" s="169">
        <f t="shared" si="104"/>
        <v>0</v>
      </c>
      <c r="CH264" s="153"/>
      <c r="CI264" s="153"/>
      <c r="CJ264" s="153"/>
      <c r="CK264" s="169">
        <f t="shared" si="105"/>
        <v>0</v>
      </c>
      <c r="CL264" s="170">
        <f t="shared" si="89"/>
        <v>0</v>
      </c>
      <c r="CM264" s="155"/>
      <c r="CN264" s="170">
        <f t="shared" si="90"/>
        <v>0</v>
      </c>
      <c r="CO264" s="155"/>
      <c r="CP264" s="160">
        <f t="shared" si="91"/>
        <v>0</v>
      </c>
      <c r="CQ264" s="153">
        <f t="shared" si="92"/>
        <v>0</v>
      </c>
      <c r="CR264" s="153">
        <f t="shared" si="106"/>
        <v>0</v>
      </c>
      <c r="CS264" s="169"/>
      <c r="CT264" s="170">
        <f t="shared" si="107"/>
        <v>0</v>
      </c>
      <c r="CU264" s="155"/>
      <c r="CV264" s="171"/>
      <c r="CW264" s="172"/>
      <c r="CX264" s="172"/>
      <c r="CY264" s="172"/>
      <c r="CZ264" s="169"/>
      <c r="DA264" s="173"/>
      <c r="DB264" s="174"/>
      <c r="DC264" s="174">
        <f t="shared" si="93"/>
        <v>-255</v>
      </c>
      <c r="DD264" s="173"/>
      <c r="DE264" s="173"/>
      <c r="DF264" s="173"/>
      <c r="DG264" s="173"/>
      <c r="DH264" s="175"/>
      <c r="DI264" s="173"/>
      <c r="DJ264" s="173"/>
      <c r="DK264" s="173"/>
      <c r="DL264" s="173"/>
      <c r="DM264" s="173"/>
    </row>
    <row r="265" spans="1:117" s="39" customFormat="1" ht="12" x14ac:dyDescent="0.2">
      <c r="A265" s="149">
        <v>256</v>
      </c>
      <c r="B265" s="150">
        <v>256</v>
      </c>
      <c r="C265" s="151" t="s">
        <v>350</v>
      </c>
      <c r="D265" s="152">
        <f t="shared" si="94"/>
        <v>0</v>
      </c>
      <c r="E265" s="153">
        <f t="shared" si="95"/>
        <v>0</v>
      </c>
      <c r="F265" s="153">
        <f t="shared" si="95"/>
        <v>0</v>
      </c>
      <c r="G265" s="153">
        <f t="shared" si="95"/>
        <v>0</v>
      </c>
      <c r="H265" s="154">
        <f t="shared" si="96"/>
        <v>0</v>
      </c>
      <c r="I265" s="155"/>
      <c r="J265" s="156">
        <f t="shared" si="97"/>
        <v>0</v>
      </c>
      <c r="K265" s="157">
        <f t="shared" si="98"/>
        <v>0</v>
      </c>
      <c r="L265" s="158">
        <f t="shared" si="81"/>
        <v>0</v>
      </c>
      <c r="M265" s="155"/>
      <c r="N265" s="159">
        <f t="shared" si="82"/>
        <v>0</v>
      </c>
      <c r="O265" s="155"/>
      <c r="P265" s="160">
        <f t="shared" si="83"/>
        <v>0</v>
      </c>
      <c r="Q265" s="153">
        <f t="shared" si="84"/>
        <v>0</v>
      </c>
      <c r="R265" s="153">
        <f t="shared" si="85"/>
        <v>0</v>
      </c>
      <c r="S265" s="153">
        <f t="shared" si="86"/>
        <v>0</v>
      </c>
      <c r="T265" s="154">
        <f t="shared" si="87"/>
        <v>0</v>
      </c>
      <c r="U265" s="155"/>
      <c r="V265" s="159">
        <f t="shared" si="88"/>
        <v>0</v>
      </c>
      <c r="Y265" s="161">
        <v>256</v>
      </c>
      <c r="Z265" s="162"/>
      <c r="AA265" s="162"/>
      <c r="AB265" s="162"/>
      <c r="AC265" s="162"/>
      <c r="AD265" s="162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4"/>
      <c r="AR265" s="161">
        <v>256</v>
      </c>
      <c r="AS265" s="162">
        <v>0</v>
      </c>
      <c r="AT265" s="163">
        <v>0</v>
      </c>
      <c r="AU265" s="163">
        <v>0</v>
      </c>
      <c r="AV265" s="163">
        <v>0</v>
      </c>
      <c r="AW265" s="164">
        <v>0</v>
      </c>
      <c r="BA265" s="161">
        <v>256</v>
      </c>
      <c r="BB265" s="150">
        <v>256</v>
      </c>
      <c r="BC265" s="151" t="s">
        <v>350</v>
      </c>
      <c r="BD265" s="165">
        <f t="shared" si="99"/>
        <v>0</v>
      </c>
      <c r="BE265" s="166">
        <v>0</v>
      </c>
      <c r="BF265" s="155">
        <f t="shared" si="100"/>
        <v>0</v>
      </c>
      <c r="BG265" s="155">
        <v>0</v>
      </c>
      <c r="BH265" s="155">
        <v>0</v>
      </c>
      <c r="BI265" s="155"/>
      <c r="BJ265" s="155"/>
      <c r="BK265" s="155"/>
      <c r="BL265" s="155">
        <f t="shared" si="101"/>
        <v>0</v>
      </c>
      <c r="BM265" s="166">
        <f t="shared" si="102"/>
        <v>0</v>
      </c>
      <c r="BN265" s="168">
        <f t="shared" si="103"/>
        <v>0</v>
      </c>
      <c r="BZ265" s="155"/>
      <c r="CA265" s="161">
        <v>256</v>
      </c>
      <c r="CB265" s="151" t="s">
        <v>350</v>
      </c>
      <c r="CC265" s="153"/>
      <c r="CD265" s="153"/>
      <c r="CE265" s="153"/>
      <c r="CF265" s="153"/>
      <c r="CG265" s="169">
        <f t="shared" si="104"/>
        <v>0</v>
      </c>
      <c r="CH265" s="153"/>
      <c r="CI265" s="153"/>
      <c r="CJ265" s="153"/>
      <c r="CK265" s="169">
        <f t="shared" si="105"/>
        <v>0</v>
      </c>
      <c r="CL265" s="170">
        <f t="shared" si="89"/>
        <v>0</v>
      </c>
      <c r="CM265" s="155"/>
      <c r="CN265" s="170">
        <f t="shared" si="90"/>
        <v>0</v>
      </c>
      <c r="CO265" s="155"/>
      <c r="CP265" s="160">
        <f t="shared" si="91"/>
        <v>0</v>
      </c>
      <c r="CQ265" s="153">
        <f t="shared" si="92"/>
        <v>0</v>
      </c>
      <c r="CR265" s="153">
        <f t="shared" si="106"/>
        <v>0</v>
      </c>
      <c r="CS265" s="169"/>
      <c r="CT265" s="170">
        <f t="shared" si="107"/>
        <v>0</v>
      </c>
      <c r="CU265" s="155"/>
      <c r="CV265" s="171"/>
      <c r="CW265" s="172"/>
      <c r="CX265" s="172"/>
      <c r="CY265" s="172"/>
      <c r="CZ265" s="169"/>
      <c r="DA265" s="173"/>
      <c r="DB265" s="174"/>
      <c r="DC265" s="174">
        <f t="shared" si="93"/>
        <v>-256</v>
      </c>
      <c r="DD265" s="173"/>
      <c r="DE265" s="173"/>
      <c r="DF265" s="173"/>
      <c r="DG265" s="173"/>
      <c r="DH265" s="175"/>
      <c r="DI265" s="173"/>
      <c r="DJ265" s="173"/>
      <c r="DK265" s="173"/>
      <c r="DL265" s="173"/>
      <c r="DM265" s="173"/>
    </row>
    <row r="266" spans="1:117" s="39" customFormat="1" ht="12" x14ac:dyDescent="0.2">
      <c r="A266" s="149">
        <v>257</v>
      </c>
      <c r="B266" s="150">
        <v>257</v>
      </c>
      <c r="C266" s="151" t="s">
        <v>351</v>
      </c>
      <c r="D266" s="152">
        <f t="shared" si="94"/>
        <v>0</v>
      </c>
      <c r="E266" s="153">
        <f t="shared" si="95"/>
        <v>0</v>
      </c>
      <c r="F266" s="153">
        <f t="shared" si="95"/>
        <v>0</v>
      </c>
      <c r="G266" s="153">
        <f t="shared" si="95"/>
        <v>0</v>
      </c>
      <c r="H266" s="154">
        <f t="shared" si="96"/>
        <v>0</v>
      </c>
      <c r="I266" s="155"/>
      <c r="J266" s="156">
        <f t="shared" si="97"/>
        <v>0</v>
      </c>
      <c r="K266" s="157">
        <f t="shared" si="98"/>
        <v>0</v>
      </c>
      <c r="L266" s="158">
        <f t="shared" ref="L266:L329" si="108">SUM(J266:K266)</f>
        <v>0</v>
      </c>
      <c r="M266" s="155"/>
      <c r="N266" s="159">
        <f t="shared" ref="N266:N329" si="109">H266-L266</f>
        <v>0</v>
      </c>
      <c r="O266" s="155"/>
      <c r="P266" s="160">
        <f t="shared" ref="P266:P329" si="110">AJ266+AN266+CF266+CJ266</f>
        <v>0</v>
      </c>
      <c r="Q266" s="153">
        <f t="shared" ref="Q266:Q329" si="111">AO266+CK266</f>
        <v>0</v>
      </c>
      <c r="R266" s="153">
        <f t="shared" ref="R266:R329" si="112">AN266+CJ266</f>
        <v>0</v>
      </c>
      <c r="S266" s="153">
        <f t="shared" ref="S266:S329" si="113">K266</f>
        <v>0</v>
      </c>
      <c r="T266" s="154">
        <f t="shared" ref="T266:T329" si="114">SUM(P266:S266)-(R266*2)</f>
        <v>0</v>
      </c>
      <c r="U266" s="155"/>
      <c r="V266" s="159">
        <f t="shared" ref="V266:V329" si="115">AJ266+AO266+BM266+CF266+CK266</f>
        <v>0</v>
      </c>
      <c r="Y266" s="161">
        <v>257</v>
      </c>
      <c r="Z266" s="162"/>
      <c r="AA266" s="162"/>
      <c r="AB266" s="162"/>
      <c r="AC266" s="162"/>
      <c r="AD266" s="162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4"/>
      <c r="AR266" s="161">
        <v>257</v>
      </c>
      <c r="AS266" s="162">
        <v>0</v>
      </c>
      <c r="AT266" s="163">
        <v>0</v>
      </c>
      <c r="AU266" s="163">
        <v>0</v>
      </c>
      <c r="AV266" s="163">
        <v>0</v>
      </c>
      <c r="AW266" s="164">
        <v>0</v>
      </c>
      <c r="BA266" s="161">
        <v>257</v>
      </c>
      <c r="BB266" s="150">
        <v>257</v>
      </c>
      <c r="BC266" s="151" t="s">
        <v>351</v>
      </c>
      <c r="BD266" s="165">
        <f t="shared" si="99"/>
        <v>0</v>
      </c>
      <c r="BE266" s="166">
        <v>0</v>
      </c>
      <c r="BF266" s="155">
        <f t="shared" si="100"/>
        <v>0</v>
      </c>
      <c r="BG266" s="155">
        <v>0</v>
      </c>
      <c r="BH266" s="155">
        <v>0</v>
      </c>
      <c r="BI266" s="155"/>
      <c r="BJ266" s="155"/>
      <c r="BK266" s="155"/>
      <c r="BL266" s="155">
        <f t="shared" si="101"/>
        <v>0</v>
      </c>
      <c r="BM266" s="166">
        <f t="shared" si="102"/>
        <v>0</v>
      </c>
      <c r="BN266" s="168">
        <f t="shared" si="103"/>
        <v>0</v>
      </c>
      <c r="BZ266" s="155"/>
      <c r="CA266" s="161">
        <v>257</v>
      </c>
      <c r="CB266" s="151" t="s">
        <v>351</v>
      </c>
      <c r="CC266" s="153"/>
      <c r="CD266" s="153"/>
      <c r="CE266" s="153"/>
      <c r="CF266" s="153"/>
      <c r="CG266" s="169">
        <f t="shared" si="104"/>
        <v>0</v>
      </c>
      <c r="CH266" s="153"/>
      <c r="CI266" s="153"/>
      <c r="CJ266" s="153"/>
      <c r="CK266" s="169">
        <f t="shared" si="105"/>
        <v>0</v>
      </c>
      <c r="CL266" s="170">
        <f t="shared" ref="CL266:CL329" si="116">CK266+CG266</f>
        <v>0</v>
      </c>
      <c r="CM266" s="155"/>
      <c r="CN266" s="170">
        <f t="shared" ref="CN266:CN329" si="117">CJ266+CF266</f>
        <v>0</v>
      </c>
      <c r="CO266" s="155"/>
      <c r="CP266" s="160">
        <f t="shared" ref="CP266:CP329" si="118">BF266</f>
        <v>0</v>
      </c>
      <c r="CQ266" s="153">
        <f t="shared" ref="CQ266:CQ329" si="119">IF(BE266&lt;0,AH266,IF((AH266-BE266)&gt;0,AH266-BE266,0))</f>
        <v>0</v>
      </c>
      <c r="CR266" s="153">
        <f t="shared" si="106"/>
        <v>0</v>
      </c>
      <c r="CS266" s="169"/>
      <c r="CT266" s="170">
        <f t="shared" si="107"/>
        <v>0</v>
      </c>
      <c r="CU266" s="155"/>
      <c r="CV266" s="171"/>
      <c r="CW266" s="172"/>
      <c r="CX266" s="172"/>
      <c r="CY266" s="172"/>
      <c r="CZ266" s="169"/>
      <c r="DA266" s="173"/>
      <c r="DB266" s="174"/>
      <c r="DC266" s="174">
        <f t="shared" ref="DC266:DC329" si="120">DE266-A266</f>
        <v>-257</v>
      </c>
      <c r="DD266" s="173"/>
      <c r="DE266" s="173"/>
      <c r="DF266" s="173"/>
      <c r="DG266" s="173"/>
      <c r="DH266" s="175"/>
      <c r="DI266" s="173"/>
      <c r="DJ266" s="173"/>
      <c r="DK266" s="173"/>
      <c r="DL266" s="173"/>
      <c r="DM266" s="173"/>
    </row>
    <row r="267" spans="1:117" s="39" customFormat="1" ht="12" x14ac:dyDescent="0.2">
      <c r="A267" s="149">
        <v>258</v>
      </c>
      <c r="B267" s="150">
        <v>258</v>
      </c>
      <c r="C267" s="151" t="s">
        <v>352</v>
      </c>
      <c r="D267" s="152">
        <f t="shared" ref="D267:D330" si="121">Z267</f>
        <v>485.63061080730358</v>
      </c>
      <c r="E267" s="153">
        <f t="shared" ref="E267:G330" si="122">AH267+CD267</f>
        <v>6858299.0222999984</v>
      </c>
      <c r="F267" s="153">
        <f t="shared" si="122"/>
        <v>0</v>
      </c>
      <c r="G267" s="153">
        <f t="shared" si="122"/>
        <v>434506</v>
      </c>
      <c r="H267" s="154">
        <f t="shared" ref="H267:H330" si="123">SUM(E267:G267)</f>
        <v>7292805.0222999984</v>
      </c>
      <c r="I267" s="155"/>
      <c r="J267" s="156">
        <f t="shared" ref="J267:J330" si="124">G267</f>
        <v>434506</v>
      </c>
      <c r="K267" s="157">
        <f t="shared" ref="K267:K330" si="125">IF(BN267="",BM267,BN267)</f>
        <v>196850.1319273923</v>
      </c>
      <c r="L267" s="158">
        <f t="shared" si="108"/>
        <v>631356.13192739233</v>
      </c>
      <c r="M267" s="155"/>
      <c r="N267" s="159">
        <f t="shared" si="109"/>
        <v>6661448.890372606</v>
      </c>
      <c r="O267" s="155"/>
      <c r="P267" s="160">
        <f t="shared" si="110"/>
        <v>455348</v>
      </c>
      <c r="Q267" s="153">
        <f t="shared" si="111"/>
        <v>348449.97770000075</v>
      </c>
      <c r="R267" s="153">
        <f t="shared" si="112"/>
        <v>20842</v>
      </c>
      <c r="S267" s="153">
        <f t="shared" si="113"/>
        <v>196850.1319273923</v>
      </c>
      <c r="T267" s="154">
        <f t="shared" si="114"/>
        <v>979806.10962739307</v>
      </c>
      <c r="U267" s="155"/>
      <c r="V267" s="159">
        <f t="shared" si="115"/>
        <v>1190330.7999999991</v>
      </c>
      <c r="Y267" s="161">
        <v>258</v>
      </c>
      <c r="Z267" s="162">
        <v>485.63061080730358</v>
      </c>
      <c r="AA267" s="162">
        <v>0</v>
      </c>
      <c r="AB267" s="162"/>
      <c r="AC267" s="162"/>
      <c r="AD267" s="162">
        <v>22.228166370200377</v>
      </c>
      <c r="AE267" s="163">
        <v>7185907</v>
      </c>
      <c r="AF267" s="163">
        <v>327607.97770000075</v>
      </c>
      <c r="AG267" s="163">
        <v>0</v>
      </c>
      <c r="AH267" s="163">
        <v>6858299.0222999984</v>
      </c>
      <c r="AI267" s="163">
        <v>0</v>
      </c>
      <c r="AJ267" s="163">
        <v>434506</v>
      </c>
      <c r="AK267" s="163">
        <v>7292805.0222999984</v>
      </c>
      <c r="AL267" s="163">
        <v>327607.97770000075</v>
      </c>
      <c r="AM267" s="163">
        <v>0</v>
      </c>
      <c r="AN267" s="163">
        <v>20842</v>
      </c>
      <c r="AO267" s="163">
        <v>348449.97770000075</v>
      </c>
      <c r="AP267" s="164">
        <v>7641255</v>
      </c>
      <c r="AR267" s="161">
        <v>258</v>
      </c>
      <c r="AS267" s="162">
        <v>22.228166370200377</v>
      </c>
      <c r="AT267" s="163">
        <v>327607.97770000075</v>
      </c>
      <c r="AU267" s="163">
        <v>0</v>
      </c>
      <c r="AV267" s="163">
        <v>20842</v>
      </c>
      <c r="AW267" s="164">
        <v>348449.97770000075</v>
      </c>
      <c r="BA267" s="161">
        <v>258</v>
      </c>
      <c r="BB267" s="150">
        <v>258</v>
      </c>
      <c r="BC267" s="151" t="s">
        <v>352</v>
      </c>
      <c r="BD267" s="165">
        <f t="shared" ref="BD267:BD330" si="126">AH267+CD267</f>
        <v>6858299.0222999984</v>
      </c>
      <c r="BE267" s="166">
        <v>6693018</v>
      </c>
      <c r="BF267" s="155">
        <f t="shared" ref="BF267:BF330" si="127">IF(BE267&lt;0,BD267,IF(BD267-BE267&gt;0,BD267-BE267,0))</f>
        <v>165281.02229999844</v>
      </c>
      <c r="BG267" s="155">
        <v>135945</v>
      </c>
      <c r="BH267" s="155">
        <v>106148.8</v>
      </c>
      <c r="BI267" s="155"/>
      <c r="BJ267" s="155"/>
      <c r="BK267" s="155"/>
      <c r="BL267" s="155">
        <f t="shared" ref="BL267:BL330" si="128">CT267</f>
        <v>0</v>
      </c>
      <c r="BM267" s="166">
        <f t="shared" ref="BM267:BM330" si="129">SUM(BF267:BK267)+BL267</f>
        <v>407374.82229999843</v>
      </c>
      <c r="BN267" s="168">
        <f t="shared" ref="BN267:BN330" si="130">(BF267+BL267)*BF$5+BG267*BG$5+BH267*BH$5</f>
        <v>196850.1319273923</v>
      </c>
      <c r="BZ267" s="155"/>
      <c r="CA267" s="161">
        <v>258</v>
      </c>
      <c r="CB267" s="151" t="s">
        <v>352</v>
      </c>
      <c r="CC267" s="153"/>
      <c r="CD267" s="153"/>
      <c r="CE267" s="153"/>
      <c r="CF267" s="153"/>
      <c r="CG267" s="169">
        <f t="shared" ref="CG267:CG330" si="131">SUM(CD267:CF267)</f>
        <v>0</v>
      </c>
      <c r="CH267" s="153"/>
      <c r="CI267" s="153"/>
      <c r="CJ267" s="153"/>
      <c r="CK267" s="169">
        <f t="shared" ref="CK267:CK330" si="132">SUM(CH267:CJ267)</f>
        <v>0</v>
      </c>
      <c r="CL267" s="170">
        <f t="shared" si="116"/>
        <v>0</v>
      </c>
      <c r="CM267" s="155"/>
      <c r="CN267" s="170">
        <f t="shared" si="117"/>
        <v>0</v>
      </c>
      <c r="CO267" s="155"/>
      <c r="CP267" s="160">
        <f t="shared" si="118"/>
        <v>165281.02229999844</v>
      </c>
      <c r="CQ267" s="153">
        <f t="shared" si="119"/>
        <v>165281.02229999844</v>
      </c>
      <c r="CR267" s="153">
        <f t="shared" ref="CR267:CR330" si="133">CP267-CQ267</f>
        <v>0</v>
      </c>
      <c r="CS267" s="169"/>
      <c r="CT267" s="170">
        <f t="shared" ref="CT267:CT330" si="134">IF(AND(CR267&lt;0,CS267&lt;0),      IF(CR267&lt;CS267,    0,   CS267-CR267),    IF(AND(CR267&gt;0,CS267&gt;0),     IF(OR(CS267&gt;CR267,CS267=CR267    ),      CS267-CR267,    0), CS267))</f>
        <v>0</v>
      </c>
      <c r="CU267" s="155"/>
      <c r="CV267" s="171"/>
      <c r="CW267" s="172"/>
      <c r="CX267" s="172"/>
      <c r="CY267" s="172"/>
      <c r="CZ267" s="169"/>
      <c r="DA267" s="173"/>
      <c r="DB267" s="174"/>
      <c r="DC267" s="174">
        <f t="shared" si="120"/>
        <v>-258</v>
      </c>
      <c r="DD267" s="173"/>
      <c r="DE267" s="173"/>
      <c r="DF267" s="173"/>
      <c r="DG267" s="173"/>
      <c r="DH267" s="175"/>
      <c r="DI267" s="173"/>
      <c r="DJ267" s="173"/>
      <c r="DK267" s="173"/>
      <c r="DL267" s="173"/>
      <c r="DM267" s="173"/>
    </row>
    <row r="268" spans="1:117" s="39" customFormat="1" ht="12" x14ac:dyDescent="0.2">
      <c r="A268" s="149">
        <v>259</v>
      </c>
      <c r="B268" s="150">
        <v>259</v>
      </c>
      <c r="C268" s="151" t="s">
        <v>353</v>
      </c>
      <c r="D268" s="152">
        <f t="shared" si="121"/>
        <v>0</v>
      </c>
      <c r="E268" s="153">
        <f t="shared" si="122"/>
        <v>0</v>
      </c>
      <c r="F268" s="153">
        <f t="shared" si="122"/>
        <v>0</v>
      </c>
      <c r="G268" s="153">
        <f t="shared" si="122"/>
        <v>0</v>
      </c>
      <c r="H268" s="154">
        <f t="shared" si="123"/>
        <v>0</v>
      </c>
      <c r="I268" s="155"/>
      <c r="J268" s="156">
        <f t="shared" si="124"/>
        <v>0</v>
      </c>
      <c r="K268" s="157">
        <f t="shared" si="125"/>
        <v>0</v>
      </c>
      <c r="L268" s="158">
        <f t="shared" si="108"/>
        <v>0</v>
      </c>
      <c r="M268" s="155"/>
      <c r="N268" s="159">
        <f t="shared" si="109"/>
        <v>0</v>
      </c>
      <c r="O268" s="155"/>
      <c r="P268" s="160">
        <f t="shared" si="110"/>
        <v>0</v>
      </c>
      <c r="Q268" s="153">
        <f t="shared" si="111"/>
        <v>0</v>
      </c>
      <c r="R268" s="153">
        <f t="shared" si="112"/>
        <v>0</v>
      </c>
      <c r="S268" s="153">
        <f t="shared" si="113"/>
        <v>0</v>
      </c>
      <c r="T268" s="154">
        <f t="shared" si="114"/>
        <v>0</v>
      </c>
      <c r="U268" s="155"/>
      <c r="V268" s="159">
        <f t="shared" si="115"/>
        <v>0</v>
      </c>
      <c r="Y268" s="161">
        <v>259</v>
      </c>
      <c r="Z268" s="162"/>
      <c r="AA268" s="162"/>
      <c r="AB268" s="162"/>
      <c r="AC268" s="162"/>
      <c r="AD268" s="162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4"/>
      <c r="AR268" s="161">
        <v>259</v>
      </c>
      <c r="AS268" s="162">
        <v>0</v>
      </c>
      <c r="AT268" s="163">
        <v>0</v>
      </c>
      <c r="AU268" s="163">
        <v>0</v>
      </c>
      <c r="AV268" s="163">
        <v>0</v>
      </c>
      <c r="AW268" s="164">
        <v>0</v>
      </c>
      <c r="BA268" s="161">
        <v>259</v>
      </c>
      <c r="BB268" s="150">
        <v>259</v>
      </c>
      <c r="BC268" s="151" t="s">
        <v>353</v>
      </c>
      <c r="BD268" s="165">
        <f t="shared" si="126"/>
        <v>0</v>
      </c>
      <c r="BE268" s="166">
        <v>0</v>
      </c>
      <c r="BF268" s="155">
        <f t="shared" si="127"/>
        <v>0</v>
      </c>
      <c r="BG268" s="155">
        <v>0</v>
      </c>
      <c r="BH268" s="155">
        <v>0</v>
      </c>
      <c r="BI268" s="155"/>
      <c r="BJ268" s="155"/>
      <c r="BK268" s="155"/>
      <c r="BL268" s="155">
        <f t="shared" si="128"/>
        <v>0</v>
      </c>
      <c r="BM268" s="166">
        <f t="shared" si="129"/>
        <v>0</v>
      </c>
      <c r="BN268" s="168">
        <f t="shared" si="130"/>
        <v>0</v>
      </c>
      <c r="BZ268" s="155"/>
      <c r="CA268" s="161">
        <v>259</v>
      </c>
      <c r="CB268" s="151" t="s">
        <v>353</v>
      </c>
      <c r="CC268" s="153"/>
      <c r="CD268" s="153"/>
      <c r="CE268" s="153"/>
      <c r="CF268" s="153"/>
      <c r="CG268" s="169">
        <f t="shared" si="131"/>
        <v>0</v>
      </c>
      <c r="CH268" s="153"/>
      <c r="CI268" s="153"/>
      <c r="CJ268" s="153"/>
      <c r="CK268" s="169">
        <f t="shared" si="132"/>
        <v>0</v>
      </c>
      <c r="CL268" s="170">
        <f t="shared" si="116"/>
        <v>0</v>
      </c>
      <c r="CM268" s="155"/>
      <c r="CN268" s="170">
        <f t="shared" si="117"/>
        <v>0</v>
      </c>
      <c r="CO268" s="155"/>
      <c r="CP268" s="160">
        <f t="shared" si="118"/>
        <v>0</v>
      </c>
      <c r="CQ268" s="153">
        <f t="shared" si="119"/>
        <v>0</v>
      </c>
      <c r="CR268" s="153">
        <f t="shared" si="133"/>
        <v>0</v>
      </c>
      <c r="CS268" s="169"/>
      <c r="CT268" s="170">
        <f t="shared" si="134"/>
        <v>0</v>
      </c>
      <c r="CU268" s="155"/>
      <c r="CV268" s="171"/>
      <c r="CW268" s="172"/>
      <c r="CX268" s="172"/>
      <c r="CY268" s="172"/>
      <c r="CZ268" s="169"/>
      <c r="DA268" s="173"/>
      <c r="DB268" s="174"/>
      <c r="DC268" s="174">
        <f t="shared" si="120"/>
        <v>-259</v>
      </c>
      <c r="DD268" s="173"/>
      <c r="DE268" s="173"/>
      <c r="DF268" s="173"/>
      <c r="DG268" s="173"/>
      <c r="DH268" s="175"/>
      <c r="DI268" s="173"/>
      <c r="DJ268" s="173"/>
      <c r="DK268" s="173"/>
      <c r="DL268" s="173"/>
      <c r="DM268" s="173"/>
    </row>
    <row r="269" spans="1:117" s="39" customFormat="1" ht="12" x14ac:dyDescent="0.2">
      <c r="A269" s="149">
        <v>260</v>
      </c>
      <c r="B269" s="150">
        <v>260</v>
      </c>
      <c r="C269" s="151" t="s">
        <v>354</v>
      </c>
      <c r="D269" s="152">
        <f t="shared" si="121"/>
        <v>0</v>
      </c>
      <c r="E269" s="153">
        <f t="shared" si="122"/>
        <v>0</v>
      </c>
      <c r="F269" s="153">
        <f t="shared" si="122"/>
        <v>0</v>
      </c>
      <c r="G269" s="153">
        <f t="shared" si="122"/>
        <v>0</v>
      </c>
      <c r="H269" s="154">
        <f t="shared" si="123"/>
        <v>0</v>
      </c>
      <c r="I269" s="155"/>
      <c r="J269" s="156">
        <f t="shared" si="124"/>
        <v>0</v>
      </c>
      <c r="K269" s="157">
        <f t="shared" si="125"/>
        <v>0</v>
      </c>
      <c r="L269" s="158">
        <f t="shared" si="108"/>
        <v>0</v>
      </c>
      <c r="M269" s="155"/>
      <c r="N269" s="159">
        <f t="shared" si="109"/>
        <v>0</v>
      </c>
      <c r="O269" s="155"/>
      <c r="P269" s="160">
        <f t="shared" si="110"/>
        <v>0</v>
      </c>
      <c r="Q269" s="153">
        <f t="shared" si="111"/>
        <v>0</v>
      </c>
      <c r="R269" s="153">
        <f t="shared" si="112"/>
        <v>0</v>
      </c>
      <c r="S269" s="153">
        <f t="shared" si="113"/>
        <v>0</v>
      </c>
      <c r="T269" s="154">
        <f t="shared" si="114"/>
        <v>0</v>
      </c>
      <c r="U269" s="155"/>
      <c r="V269" s="159">
        <f t="shared" si="115"/>
        <v>0</v>
      </c>
      <c r="Y269" s="161">
        <v>260</v>
      </c>
      <c r="Z269" s="162"/>
      <c r="AA269" s="162"/>
      <c r="AB269" s="162"/>
      <c r="AC269" s="162"/>
      <c r="AD269" s="162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4"/>
      <c r="AR269" s="161">
        <v>260</v>
      </c>
      <c r="AS269" s="162">
        <v>0</v>
      </c>
      <c r="AT269" s="163">
        <v>0</v>
      </c>
      <c r="AU269" s="163">
        <v>0</v>
      </c>
      <c r="AV269" s="163">
        <v>0</v>
      </c>
      <c r="AW269" s="164">
        <v>0</v>
      </c>
      <c r="BA269" s="161">
        <v>260</v>
      </c>
      <c r="BB269" s="150">
        <v>260</v>
      </c>
      <c r="BC269" s="151" t="s">
        <v>354</v>
      </c>
      <c r="BD269" s="165">
        <f t="shared" si="126"/>
        <v>0</v>
      </c>
      <c r="BE269" s="166">
        <v>0</v>
      </c>
      <c r="BF269" s="155">
        <f t="shared" si="127"/>
        <v>0</v>
      </c>
      <c r="BG269" s="155">
        <v>0</v>
      </c>
      <c r="BH269" s="155">
        <v>0</v>
      </c>
      <c r="BI269" s="155"/>
      <c r="BJ269" s="155"/>
      <c r="BK269" s="155"/>
      <c r="BL269" s="155">
        <f t="shared" si="128"/>
        <v>0</v>
      </c>
      <c r="BM269" s="166">
        <f t="shared" si="129"/>
        <v>0</v>
      </c>
      <c r="BN269" s="168">
        <f t="shared" si="130"/>
        <v>0</v>
      </c>
      <c r="BZ269" s="155"/>
      <c r="CA269" s="161">
        <v>260</v>
      </c>
      <c r="CB269" s="151" t="s">
        <v>354</v>
      </c>
      <c r="CC269" s="153"/>
      <c r="CD269" s="153"/>
      <c r="CE269" s="153"/>
      <c r="CF269" s="153"/>
      <c r="CG269" s="169">
        <f t="shared" si="131"/>
        <v>0</v>
      </c>
      <c r="CH269" s="153"/>
      <c r="CI269" s="153"/>
      <c r="CJ269" s="153"/>
      <c r="CK269" s="169">
        <f t="shared" si="132"/>
        <v>0</v>
      </c>
      <c r="CL269" s="170">
        <f t="shared" si="116"/>
        <v>0</v>
      </c>
      <c r="CM269" s="155"/>
      <c r="CN269" s="170">
        <f t="shared" si="117"/>
        <v>0</v>
      </c>
      <c r="CO269" s="155"/>
      <c r="CP269" s="160">
        <f t="shared" si="118"/>
        <v>0</v>
      </c>
      <c r="CQ269" s="153">
        <f t="shared" si="119"/>
        <v>0</v>
      </c>
      <c r="CR269" s="153">
        <f t="shared" si="133"/>
        <v>0</v>
      </c>
      <c r="CS269" s="169"/>
      <c r="CT269" s="170">
        <f t="shared" si="134"/>
        <v>0</v>
      </c>
      <c r="CU269" s="155"/>
      <c r="CV269" s="171"/>
      <c r="CW269" s="172"/>
      <c r="CX269" s="172"/>
      <c r="CY269" s="172"/>
      <c r="CZ269" s="169"/>
      <c r="DA269" s="173"/>
      <c r="DB269" s="174"/>
      <c r="DC269" s="174">
        <f t="shared" si="120"/>
        <v>-260</v>
      </c>
      <c r="DD269" s="173"/>
      <c r="DE269" s="173"/>
      <c r="DF269" s="173"/>
      <c r="DG269" s="173"/>
      <c r="DH269" s="175"/>
      <c r="DI269" s="173"/>
      <c r="DJ269" s="173"/>
      <c r="DK269" s="173"/>
      <c r="DL269" s="173"/>
      <c r="DM269" s="173"/>
    </row>
    <row r="270" spans="1:117" s="39" customFormat="1" ht="12" x14ac:dyDescent="0.2">
      <c r="A270" s="149">
        <v>261</v>
      </c>
      <c r="B270" s="150">
        <v>261</v>
      </c>
      <c r="C270" s="151" t="s">
        <v>355</v>
      </c>
      <c r="D270" s="152">
        <f t="shared" si="121"/>
        <v>221.29621785014402</v>
      </c>
      <c r="E270" s="153">
        <f t="shared" si="122"/>
        <v>4013259</v>
      </c>
      <c r="F270" s="153">
        <f t="shared" si="122"/>
        <v>0</v>
      </c>
      <c r="G270" s="153">
        <f t="shared" si="122"/>
        <v>207496</v>
      </c>
      <c r="H270" s="154">
        <f t="shared" si="123"/>
        <v>4220755</v>
      </c>
      <c r="I270" s="155"/>
      <c r="J270" s="156">
        <f t="shared" si="124"/>
        <v>207496</v>
      </c>
      <c r="K270" s="157">
        <f t="shared" si="125"/>
        <v>221909.15741383733</v>
      </c>
      <c r="L270" s="158">
        <f t="shared" si="108"/>
        <v>429405.15741383733</v>
      </c>
      <c r="M270" s="155"/>
      <c r="N270" s="159">
        <f t="shared" si="109"/>
        <v>3791349.8425861625</v>
      </c>
      <c r="O270" s="155"/>
      <c r="P270" s="160">
        <f t="shared" si="110"/>
        <v>207496</v>
      </c>
      <c r="Q270" s="153">
        <f t="shared" si="111"/>
        <v>0</v>
      </c>
      <c r="R270" s="153">
        <f t="shared" si="112"/>
        <v>0</v>
      </c>
      <c r="S270" s="153">
        <f t="shared" si="113"/>
        <v>221909.15741383733</v>
      </c>
      <c r="T270" s="154">
        <f t="shared" si="114"/>
        <v>429405.15741383733</v>
      </c>
      <c r="U270" s="155"/>
      <c r="V270" s="159">
        <f t="shared" si="115"/>
        <v>790680.6</v>
      </c>
      <c r="Y270" s="161">
        <v>261</v>
      </c>
      <c r="Z270" s="162">
        <v>221.29621785014402</v>
      </c>
      <c r="AA270" s="162">
        <v>0</v>
      </c>
      <c r="AB270" s="162"/>
      <c r="AC270" s="162"/>
      <c r="AD270" s="162">
        <v>0</v>
      </c>
      <c r="AE270" s="163">
        <v>4013259</v>
      </c>
      <c r="AF270" s="163">
        <v>0</v>
      </c>
      <c r="AG270" s="163">
        <v>0</v>
      </c>
      <c r="AH270" s="163">
        <v>4013259</v>
      </c>
      <c r="AI270" s="163">
        <v>0</v>
      </c>
      <c r="AJ270" s="163">
        <v>207496</v>
      </c>
      <c r="AK270" s="163">
        <v>4220755</v>
      </c>
      <c r="AL270" s="163">
        <v>0</v>
      </c>
      <c r="AM270" s="163">
        <v>0</v>
      </c>
      <c r="AN270" s="163">
        <v>0</v>
      </c>
      <c r="AO270" s="163">
        <v>0</v>
      </c>
      <c r="AP270" s="164">
        <v>4220755</v>
      </c>
      <c r="AR270" s="161">
        <v>261</v>
      </c>
      <c r="AS270" s="162">
        <v>0</v>
      </c>
      <c r="AT270" s="163">
        <v>0</v>
      </c>
      <c r="AU270" s="163">
        <v>0</v>
      </c>
      <c r="AV270" s="163">
        <v>0</v>
      </c>
      <c r="AW270" s="164">
        <v>0</v>
      </c>
      <c r="BA270" s="161">
        <v>261</v>
      </c>
      <c r="BB270" s="150">
        <v>261</v>
      </c>
      <c r="BC270" s="151" t="s">
        <v>355</v>
      </c>
      <c r="BD270" s="165">
        <f t="shared" si="126"/>
        <v>4013259</v>
      </c>
      <c r="BE270" s="166">
        <v>3864552</v>
      </c>
      <c r="BF270" s="155">
        <f t="shared" si="127"/>
        <v>148707</v>
      </c>
      <c r="BG270" s="155">
        <v>315228</v>
      </c>
      <c r="BH270" s="155">
        <v>119249.60000000001</v>
      </c>
      <c r="BI270" s="155"/>
      <c r="BJ270" s="155"/>
      <c r="BK270" s="155"/>
      <c r="BL270" s="155">
        <f t="shared" si="128"/>
        <v>0</v>
      </c>
      <c r="BM270" s="166">
        <f t="shared" si="129"/>
        <v>583184.6</v>
      </c>
      <c r="BN270" s="168">
        <f t="shared" si="130"/>
        <v>221909.15741383733</v>
      </c>
      <c r="BZ270" s="155"/>
      <c r="CA270" s="161">
        <v>261</v>
      </c>
      <c r="CB270" s="151" t="s">
        <v>355</v>
      </c>
      <c r="CC270" s="153"/>
      <c r="CD270" s="153"/>
      <c r="CE270" s="153"/>
      <c r="CF270" s="153"/>
      <c r="CG270" s="169">
        <f t="shared" si="131"/>
        <v>0</v>
      </c>
      <c r="CH270" s="153"/>
      <c r="CI270" s="153"/>
      <c r="CJ270" s="153"/>
      <c r="CK270" s="169">
        <f t="shared" si="132"/>
        <v>0</v>
      </c>
      <c r="CL270" s="170">
        <f t="shared" si="116"/>
        <v>0</v>
      </c>
      <c r="CM270" s="155"/>
      <c r="CN270" s="170">
        <f t="shared" si="117"/>
        <v>0</v>
      </c>
      <c r="CO270" s="155"/>
      <c r="CP270" s="160">
        <f t="shared" si="118"/>
        <v>148707</v>
      </c>
      <c r="CQ270" s="153">
        <f t="shared" si="119"/>
        <v>148707</v>
      </c>
      <c r="CR270" s="153">
        <f t="shared" si="133"/>
        <v>0</v>
      </c>
      <c r="CS270" s="169"/>
      <c r="CT270" s="170">
        <f t="shared" si="134"/>
        <v>0</v>
      </c>
      <c r="CU270" s="155"/>
      <c r="CV270" s="171"/>
      <c r="CW270" s="172"/>
      <c r="CX270" s="172"/>
      <c r="CY270" s="172"/>
      <c r="CZ270" s="169"/>
      <c r="DA270" s="173"/>
      <c r="DB270" s="174"/>
      <c r="DC270" s="174">
        <f t="shared" si="120"/>
        <v>-261</v>
      </c>
      <c r="DD270" s="173"/>
      <c r="DE270" s="173"/>
      <c r="DF270" s="173"/>
      <c r="DG270" s="173"/>
      <c r="DH270" s="175"/>
      <c r="DI270" s="173"/>
      <c r="DJ270" s="173"/>
      <c r="DK270" s="173"/>
      <c r="DL270" s="173"/>
      <c r="DM270" s="173"/>
    </row>
    <row r="271" spans="1:117" s="39" customFormat="1" ht="12" x14ac:dyDescent="0.2">
      <c r="A271" s="149">
        <v>262</v>
      </c>
      <c r="B271" s="150">
        <v>262</v>
      </c>
      <c r="C271" s="151" t="s">
        <v>356</v>
      </c>
      <c r="D271" s="152">
        <f t="shared" si="121"/>
        <v>211.33572655757217</v>
      </c>
      <c r="E271" s="153">
        <f t="shared" si="122"/>
        <v>3490668</v>
      </c>
      <c r="F271" s="153">
        <f t="shared" si="122"/>
        <v>0</v>
      </c>
      <c r="G271" s="153">
        <f t="shared" si="122"/>
        <v>198171</v>
      </c>
      <c r="H271" s="154">
        <f t="shared" si="123"/>
        <v>3688839</v>
      </c>
      <c r="I271" s="155"/>
      <c r="J271" s="156">
        <f t="shared" si="124"/>
        <v>198171</v>
      </c>
      <c r="K271" s="157">
        <f t="shared" si="125"/>
        <v>338834.33702421084</v>
      </c>
      <c r="L271" s="158">
        <f t="shared" si="108"/>
        <v>537005.33702421084</v>
      </c>
      <c r="M271" s="155"/>
      <c r="N271" s="159">
        <f t="shared" si="109"/>
        <v>3151833.662975789</v>
      </c>
      <c r="O271" s="155"/>
      <c r="P271" s="160">
        <f t="shared" si="110"/>
        <v>198171</v>
      </c>
      <c r="Q271" s="153">
        <f t="shared" si="111"/>
        <v>0</v>
      </c>
      <c r="R271" s="153">
        <f t="shared" si="112"/>
        <v>0</v>
      </c>
      <c r="S271" s="153">
        <f t="shared" si="113"/>
        <v>338834.33702421084</v>
      </c>
      <c r="T271" s="154">
        <f t="shared" si="114"/>
        <v>537005.33702421084</v>
      </c>
      <c r="U271" s="155"/>
      <c r="V271" s="159">
        <f t="shared" si="115"/>
        <v>965692.60000000009</v>
      </c>
      <c r="Y271" s="161">
        <v>262</v>
      </c>
      <c r="Z271" s="162">
        <v>211.33572655757217</v>
      </c>
      <c r="AA271" s="162">
        <v>0</v>
      </c>
      <c r="AB271" s="162"/>
      <c r="AC271" s="162"/>
      <c r="AD271" s="162">
        <v>0</v>
      </c>
      <c r="AE271" s="163">
        <v>3490668</v>
      </c>
      <c r="AF271" s="163">
        <v>0</v>
      </c>
      <c r="AG271" s="163">
        <v>0</v>
      </c>
      <c r="AH271" s="163">
        <v>3490668</v>
      </c>
      <c r="AI271" s="163">
        <v>0</v>
      </c>
      <c r="AJ271" s="163">
        <v>198171</v>
      </c>
      <c r="AK271" s="163">
        <v>3688839</v>
      </c>
      <c r="AL271" s="163">
        <v>0</v>
      </c>
      <c r="AM271" s="163">
        <v>0</v>
      </c>
      <c r="AN271" s="163">
        <v>0</v>
      </c>
      <c r="AO271" s="163">
        <v>0</v>
      </c>
      <c r="AP271" s="164">
        <v>3688839</v>
      </c>
      <c r="AR271" s="161">
        <v>262</v>
      </c>
      <c r="AS271" s="162">
        <v>0</v>
      </c>
      <c r="AT271" s="163">
        <v>0</v>
      </c>
      <c r="AU271" s="163">
        <v>0</v>
      </c>
      <c r="AV271" s="163">
        <v>0</v>
      </c>
      <c r="AW271" s="164">
        <v>0</v>
      </c>
      <c r="BA271" s="161">
        <v>262</v>
      </c>
      <c r="BB271" s="150">
        <v>262</v>
      </c>
      <c r="BC271" s="151" t="s">
        <v>356</v>
      </c>
      <c r="BD271" s="165">
        <f t="shared" si="126"/>
        <v>3490668</v>
      </c>
      <c r="BE271" s="166">
        <v>3222104</v>
      </c>
      <c r="BF271" s="155">
        <f t="shared" si="127"/>
        <v>268564</v>
      </c>
      <c r="BG271" s="155">
        <v>302602.8</v>
      </c>
      <c r="BH271" s="155">
        <v>196354.80000000002</v>
      </c>
      <c r="BI271" s="155"/>
      <c r="BJ271" s="155"/>
      <c r="BK271" s="155"/>
      <c r="BL271" s="155">
        <f t="shared" si="128"/>
        <v>0</v>
      </c>
      <c r="BM271" s="166">
        <f t="shared" si="129"/>
        <v>767521.60000000009</v>
      </c>
      <c r="BN271" s="168">
        <f t="shared" si="130"/>
        <v>338834.33702421084</v>
      </c>
      <c r="BZ271" s="155"/>
      <c r="CA271" s="161">
        <v>262</v>
      </c>
      <c r="CB271" s="151" t="s">
        <v>356</v>
      </c>
      <c r="CC271" s="153"/>
      <c r="CD271" s="153"/>
      <c r="CE271" s="153"/>
      <c r="CF271" s="153"/>
      <c r="CG271" s="169">
        <f t="shared" si="131"/>
        <v>0</v>
      </c>
      <c r="CH271" s="153"/>
      <c r="CI271" s="153"/>
      <c r="CJ271" s="153"/>
      <c r="CK271" s="169">
        <f t="shared" si="132"/>
        <v>0</v>
      </c>
      <c r="CL271" s="176">
        <f t="shared" si="116"/>
        <v>0</v>
      </c>
      <c r="CM271" s="155"/>
      <c r="CN271" s="176">
        <f t="shared" si="117"/>
        <v>0</v>
      </c>
      <c r="CO271" s="155"/>
      <c r="CP271" s="160">
        <f t="shared" si="118"/>
        <v>268564</v>
      </c>
      <c r="CQ271" s="153">
        <f t="shared" si="119"/>
        <v>268564</v>
      </c>
      <c r="CR271" s="153">
        <f t="shared" si="133"/>
        <v>0</v>
      </c>
      <c r="CS271" s="169"/>
      <c r="CT271" s="170">
        <f t="shared" si="134"/>
        <v>0</v>
      </c>
      <c r="CU271" s="155"/>
      <c r="CV271" s="171"/>
      <c r="CW271" s="172"/>
      <c r="CX271" s="172"/>
      <c r="CY271" s="172"/>
      <c r="CZ271" s="169"/>
      <c r="DA271" s="173"/>
      <c r="DB271" s="174"/>
      <c r="DC271" s="174">
        <f t="shared" si="120"/>
        <v>-262</v>
      </c>
      <c r="DD271" s="173"/>
      <c r="DE271" s="173"/>
      <c r="DF271" s="173"/>
      <c r="DG271" s="173"/>
      <c r="DH271" s="175"/>
      <c r="DI271" s="173"/>
      <c r="DJ271" s="173"/>
      <c r="DK271" s="173"/>
      <c r="DL271" s="173"/>
      <c r="DM271" s="173"/>
    </row>
    <row r="272" spans="1:117" s="39" customFormat="1" ht="12" x14ac:dyDescent="0.2">
      <c r="A272" s="149">
        <v>263</v>
      </c>
      <c r="B272" s="150">
        <v>263</v>
      </c>
      <c r="C272" s="151" t="s">
        <v>357</v>
      </c>
      <c r="D272" s="152">
        <f t="shared" si="121"/>
        <v>2.92741935483871</v>
      </c>
      <c r="E272" s="153">
        <f t="shared" si="122"/>
        <v>50988</v>
      </c>
      <c r="F272" s="153">
        <f t="shared" si="122"/>
        <v>0</v>
      </c>
      <c r="G272" s="153">
        <f t="shared" si="122"/>
        <v>2744</v>
      </c>
      <c r="H272" s="154">
        <f t="shared" si="123"/>
        <v>53732</v>
      </c>
      <c r="I272" s="155"/>
      <c r="J272" s="156">
        <f t="shared" si="124"/>
        <v>2744</v>
      </c>
      <c r="K272" s="157">
        <f t="shared" si="125"/>
        <v>13146</v>
      </c>
      <c r="L272" s="158">
        <f t="shared" si="108"/>
        <v>15890</v>
      </c>
      <c r="M272" s="155"/>
      <c r="N272" s="159">
        <f t="shared" si="109"/>
        <v>37842</v>
      </c>
      <c r="O272" s="155"/>
      <c r="P272" s="160">
        <f t="shared" si="110"/>
        <v>2744</v>
      </c>
      <c r="Q272" s="153">
        <f t="shared" si="111"/>
        <v>0</v>
      </c>
      <c r="R272" s="153">
        <f t="shared" si="112"/>
        <v>0</v>
      </c>
      <c r="S272" s="153">
        <f t="shared" si="113"/>
        <v>13146</v>
      </c>
      <c r="T272" s="154">
        <f t="shared" si="114"/>
        <v>15890</v>
      </c>
      <c r="U272" s="155"/>
      <c r="V272" s="159">
        <f t="shared" si="115"/>
        <v>15890</v>
      </c>
      <c r="Y272" s="161">
        <v>263</v>
      </c>
      <c r="Z272" s="162">
        <v>2.92741935483871</v>
      </c>
      <c r="AA272" s="162">
        <v>0</v>
      </c>
      <c r="AB272" s="162"/>
      <c r="AC272" s="162"/>
      <c r="AD272" s="162">
        <v>0</v>
      </c>
      <c r="AE272" s="163">
        <v>50988</v>
      </c>
      <c r="AF272" s="163">
        <v>0</v>
      </c>
      <c r="AG272" s="163">
        <v>0</v>
      </c>
      <c r="AH272" s="163">
        <v>50988</v>
      </c>
      <c r="AI272" s="163">
        <v>0</v>
      </c>
      <c r="AJ272" s="163">
        <v>2744</v>
      </c>
      <c r="AK272" s="163">
        <v>53732</v>
      </c>
      <c r="AL272" s="163">
        <v>0</v>
      </c>
      <c r="AM272" s="163">
        <v>0</v>
      </c>
      <c r="AN272" s="163">
        <v>0</v>
      </c>
      <c r="AO272" s="163">
        <v>0</v>
      </c>
      <c r="AP272" s="164">
        <v>53732</v>
      </c>
      <c r="AR272" s="161">
        <v>263</v>
      </c>
      <c r="AS272" s="162">
        <v>0</v>
      </c>
      <c r="AT272" s="163">
        <v>0</v>
      </c>
      <c r="AU272" s="163">
        <v>0</v>
      </c>
      <c r="AV272" s="163">
        <v>0</v>
      </c>
      <c r="AW272" s="164">
        <v>0</v>
      </c>
      <c r="BA272" s="161">
        <v>263</v>
      </c>
      <c r="BB272" s="150">
        <v>263</v>
      </c>
      <c r="BC272" s="151" t="s">
        <v>357</v>
      </c>
      <c r="BD272" s="165">
        <f t="shared" si="126"/>
        <v>50988</v>
      </c>
      <c r="BE272" s="166">
        <v>37842</v>
      </c>
      <c r="BF272" s="155">
        <f t="shared" si="127"/>
        <v>13146</v>
      </c>
      <c r="BG272" s="155">
        <v>0</v>
      </c>
      <c r="BH272" s="155">
        <v>0</v>
      </c>
      <c r="BI272" s="155"/>
      <c r="BJ272" s="155"/>
      <c r="BK272" s="155"/>
      <c r="BL272" s="155">
        <f t="shared" si="128"/>
        <v>0</v>
      </c>
      <c r="BM272" s="166">
        <f t="shared" si="129"/>
        <v>13146</v>
      </c>
      <c r="BN272" s="168">
        <f t="shared" si="130"/>
        <v>13146</v>
      </c>
      <c r="BZ272" s="155"/>
      <c r="CA272" s="161">
        <v>263</v>
      </c>
      <c r="CB272" s="151" t="s">
        <v>357</v>
      </c>
      <c r="CC272" s="153"/>
      <c r="CD272" s="153"/>
      <c r="CE272" s="153"/>
      <c r="CF272" s="153"/>
      <c r="CG272" s="169">
        <f t="shared" si="131"/>
        <v>0</v>
      </c>
      <c r="CH272" s="153"/>
      <c r="CI272" s="153"/>
      <c r="CJ272" s="153"/>
      <c r="CK272" s="169">
        <f t="shared" si="132"/>
        <v>0</v>
      </c>
      <c r="CL272" s="170">
        <f t="shared" si="116"/>
        <v>0</v>
      </c>
      <c r="CM272" s="155"/>
      <c r="CN272" s="170">
        <f t="shared" si="117"/>
        <v>0</v>
      </c>
      <c r="CO272" s="155"/>
      <c r="CP272" s="160">
        <f t="shared" si="118"/>
        <v>13146</v>
      </c>
      <c r="CQ272" s="153">
        <f t="shared" si="119"/>
        <v>13146</v>
      </c>
      <c r="CR272" s="153">
        <f t="shared" si="133"/>
        <v>0</v>
      </c>
      <c r="CS272" s="169"/>
      <c r="CT272" s="170">
        <f t="shared" si="134"/>
        <v>0</v>
      </c>
      <c r="CU272" s="155"/>
      <c r="CV272" s="171"/>
      <c r="CW272" s="172"/>
      <c r="CX272" s="172"/>
      <c r="CY272" s="172"/>
      <c r="CZ272" s="169"/>
      <c r="DA272" s="173"/>
      <c r="DB272" s="174"/>
      <c r="DC272" s="174">
        <f t="shared" si="120"/>
        <v>-263</v>
      </c>
      <c r="DD272" s="173"/>
      <c r="DE272" s="173"/>
      <c r="DF272" s="173"/>
      <c r="DG272" s="173"/>
      <c r="DH272" s="175"/>
      <c r="DI272" s="173"/>
      <c r="DJ272" s="173"/>
      <c r="DK272" s="173"/>
      <c r="DL272" s="173"/>
      <c r="DM272" s="173"/>
    </row>
    <row r="273" spans="1:117" s="39" customFormat="1" ht="12" x14ac:dyDescent="0.2">
      <c r="A273" s="149">
        <v>264</v>
      </c>
      <c r="B273" s="150">
        <v>264</v>
      </c>
      <c r="C273" s="151" t="s">
        <v>358</v>
      </c>
      <c r="D273" s="152">
        <f t="shared" si="121"/>
        <v>18.256743256743256</v>
      </c>
      <c r="E273" s="153">
        <f t="shared" si="122"/>
        <v>277342</v>
      </c>
      <c r="F273" s="153">
        <f t="shared" si="122"/>
        <v>0</v>
      </c>
      <c r="G273" s="153">
        <f t="shared" si="122"/>
        <v>17121</v>
      </c>
      <c r="H273" s="154">
        <f t="shared" si="123"/>
        <v>294463</v>
      </c>
      <c r="I273" s="155"/>
      <c r="J273" s="156">
        <f t="shared" si="124"/>
        <v>17121</v>
      </c>
      <c r="K273" s="157">
        <f t="shared" si="125"/>
        <v>28054</v>
      </c>
      <c r="L273" s="158">
        <f t="shared" si="108"/>
        <v>45175</v>
      </c>
      <c r="M273" s="155"/>
      <c r="N273" s="159">
        <f t="shared" si="109"/>
        <v>249288</v>
      </c>
      <c r="O273" s="155"/>
      <c r="P273" s="160">
        <f t="shared" si="110"/>
        <v>17121</v>
      </c>
      <c r="Q273" s="153">
        <f t="shared" si="111"/>
        <v>0</v>
      </c>
      <c r="R273" s="153">
        <f t="shared" si="112"/>
        <v>0</v>
      </c>
      <c r="S273" s="153">
        <f t="shared" si="113"/>
        <v>28054</v>
      </c>
      <c r="T273" s="154">
        <f t="shared" si="114"/>
        <v>45175</v>
      </c>
      <c r="U273" s="155"/>
      <c r="V273" s="159">
        <f t="shared" si="115"/>
        <v>45175</v>
      </c>
      <c r="Y273" s="161">
        <v>264</v>
      </c>
      <c r="Z273" s="162">
        <v>18.256743256743256</v>
      </c>
      <c r="AA273" s="162">
        <v>0</v>
      </c>
      <c r="AB273" s="162"/>
      <c r="AC273" s="162"/>
      <c r="AD273" s="162">
        <v>0</v>
      </c>
      <c r="AE273" s="163">
        <v>277342</v>
      </c>
      <c r="AF273" s="163">
        <v>0</v>
      </c>
      <c r="AG273" s="163">
        <v>0</v>
      </c>
      <c r="AH273" s="163">
        <v>277342</v>
      </c>
      <c r="AI273" s="163">
        <v>0</v>
      </c>
      <c r="AJ273" s="163">
        <v>17121</v>
      </c>
      <c r="AK273" s="163">
        <v>294463</v>
      </c>
      <c r="AL273" s="163">
        <v>0</v>
      </c>
      <c r="AM273" s="163">
        <v>0</v>
      </c>
      <c r="AN273" s="163">
        <v>0</v>
      </c>
      <c r="AO273" s="163">
        <v>0</v>
      </c>
      <c r="AP273" s="164">
        <v>294463</v>
      </c>
      <c r="AR273" s="161">
        <v>264</v>
      </c>
      <c r="AS273" s="162">
        <v>0</v>
      </c>
      <c r="AT273" s="163">
        <v>0</v>
      </c>
      <c r="AU273" s="163">
        <v>0</v>
      </c>
      <c r="AV273" s="163">
        <v>0</v>
      </c>
      <c r="AW273" s="164">
        <v>0</v>
      </c>
      <c r="BA273" s="161">
        <v>264</v>
      </c>
      <c r="BB273" s="150">
        <v>264</v>
      </c>
      <c r="BC273" s="151" t="s">
        <v>358</v>
      </c>
      <c r="BD273" s="165">
        <f t="shared" si="126"/>
        <v>277342</v>
      </c>
      <c r="BE273" s="166">
        <v>249288</v>
      </c>
      <c r="BF273" s="155">
        <f t="shared" si="127"/>
        <v>28054</v>
      </c>
      <c r="BG273" s="155">
        <v>0</v>
      </c>
      <c r="BH273" s="155">
        <v>0</v>
      </c>
      <c r="BI273" s="155"/>
      <c r="BJ273" s="155"/>
      <c r="BK273" s="155"/>
      <c r="BL273" s="155">
        <f t="shared" si="128"/>
        <v>0</v>
      </c>
      <c r="BM273" s="166">
        <f t="shared" si="129"/>
        <v>28054</v>
      </c>
      <c r="BN273" s="168">
        <f t="shared" si="130"/>
        <v>28054</v>
      </c>
      <c r="BZ273" s="155"/>
      <c r="CA273" s="161">
        <v>264</v>
      </c>
      <c r="CB273" s="151" t="s">
        <v>358</v>
      </c>
      <c r="CC273" s="153"/>
      <c r="CD273" s="153"/>
      <c r="CE273" s="153"/>
      <c r="CF273" s="153"/>
      <c r="CG273" s="169">
        <f t="shared" si="131"/>
        <v>0</v>
      </c>
      <c r="CH273" s="153"/>
      <c r="CI273" s="153"/>
      <c r="CJ273" s="153"/>
      <c r="CK273" s="169">
        <f t="shared" si="132"/>
        <v>0</v>
      </c>
      <c r="CL273" s="170">
        <f t="shared" si="116"/>
        <v>0</v>
      </c>
      <c r="CM273" s="155"/>
      <c r="CN273" s="170">
        <f t="shared" si="117"/>
        <v>0</v>
      </c>
      <c r="CO273" s="155"/>
      <c r="CP273" s="160">
        <f t="shared" si="118"/>
        <v>28054</v>
      </c>
      <c r="CQ273" s="153">
        <f t="shared" si="119"/>
        <v>28054</v>
      </c>
      <c r="CR273" s="153">
        <f t="shared" si="133"/>
        <v>0</v>
      </c>
      <c r="CS273" s="169"/>
      <c r="CT273" s="170">
        <f t="shared" si="134"/>
        <v>0</v>
      </c>
      <c r="CU273" s="155"/>
      <c r="CV273" s="171"/>
      <c r="CW273" s="172"/>
      <c r="CX273" s="172"/>
      <c r="CY273" s="172"/>
      <c r="CZ273" s="169"/>
      <c r="DA273" s="173"/>
      <c r="DB273" s="174"/>
      <c r="DC273" s="174">
        <f t="shared" si="120"/>
        <v>-264</v>
      </c>
      <c r="DD273" s="173"/>
      <c r="DE273" s="173"/>
      <c r="DF273" s="173"/>
      <c r="DG273" s="173"/>
      <c r="DH273" s="175"/>
      <c r="DI273" s="173"/>
      <c r="DJ273" s="173"/>
      <c r="DK273" s="173"/>
      <c r="DL273" s="173"/>
      <c r="DM273" s="173"/>
    </row>
    <row r="274" spans="1:117" s="39" customFormat="1" ht="12" x14ac:dyDescent="0.2">
      <c r="A274" s="149">
        <v>265</v>
      </c>
      <c r="B274" s="150">
        <v>265</v>
      </c>
      <c r="C274" s="151" t="s">
        <v>359</v>
      </c>
      <c r="D274" s="152">
        <f t="shared" si="121"/>
        <v>2.2469733656174333</v>
      </c>
      <c r="E274" s="153">
        <f t="shared" si="122"/>
        <v>42816</v>
      </c>
      <c r="F274" s="153">
        <f t="shared" si="122"/>
        <v>0</v>
      </c>
      <c r="G274" s="153">
        <f t="shared" si="122"/>
        <v>2103</v>
      </c>
      <c r="H274" s="154">
        <f t="shared" si="123"/>
        <v>44919</v>
      </c>
      <c r="I274" s="155"/>
      <c r="J274" s="156">
        <f t="shared" si="124"/>
        <v>2103</v>
      </c>
      <c r="K274" s="157">
        <f t="shared" si="125"/>
        <v>16678.252685221079</v>
      </c>
      <c r="L274" s="158">
        <f t="shared" si="108"/>
        <v>18781.252685221079</v>
      </c>
      <c r="M274" s="155"/>
      <c r="N274" s="159">
        <f t="shared" si="109"/>
        <v>26137.747314778921</v>
      </c>
      <c r="O274" s="155"/>
      <c r="P274" s="160">
        <f t="shared" si="110"/>
        <v>2103</v>
      </c>
      <c r="Q274" s="153">
        <f t="shared" si="111"/>
        <v>0</v>
      </c>
      <c r="R274" s="153">
        <f t="shared" si="112"/>
        <v>0</v>
      </c>
      <c r="S274" s="153">
        <f t="shared" si="113"/>
        <v>16678.252685221079</v>
      </c>
      <c r="T274" s="154">
        <f t="shared" si="114"/>
        <v>18781.252685221079</v>
      </c>
      <c r="U274" s="155"/>
      <c r="V274" s="159">
        <f t="shared" si="115"/>
        <v>30784.6</v>
      </c>
      <c r="Y274" s="161">
        <v>265</v>
      </c>
      <c r="Z274" s="162">
        <v>2.2469733656174333</v>
      </c>
      <c r="AA274" s="162">
        <v>0</v>
      </c>
      <c r="AB274" s="162"/>
      <c r="AC274" s="162"/>
      <c r="AD274" s="162">
        <v>0</v>
      </c>
      <c r="AE274" s="163">
        <v>42816</v>
      </c>
      <c r="AF274" s="163">
        <v>0</v>
      </c>
      <c r="AG274" s="163">
        <v>0</v>
      </c>
      <c r="AH274" s="163">
        <v>42816</v>
      </c>
      <c r="AI274" s="163">
        <v>0</v>
      </c>
      <c r="AJ274" s="163">
        <v>2103</v>
      </c>
      <c r="AK274" s="163">
        <v>44919</v>
      </c>
      <c r="AL274" s="163">
        <v>0</v>
      </c>
      <c r="AM274" s="163">
        <v>0</v>
      </c>
      <c r="AN274" s="163">
        <v>0</v>
      </c>
      <c r="AO274" s="163">
        <v>0</v>
      </c>
      <c r="AP274" s="164">
        <v>44919</v>
      </c>
      <c r="AR274" s="161">
        <v>265</v>
      </c>
      <c r="AS274" s="162">
        <v>0</v>
      </c>
      <c r="AT274" s="163">
        <v>0</v>
      </c>
      <c r="AU274" s="163">
        <v>0</v>
      </c>
      <c r="AV274" s="163">
        <v>0</v>
      </c>
      <c r="AW274" s="164">
        <v>0</v>
      </c>
      <c r="BA274" s="161">
        <v>265</v>
      </c>
      <c r="BB274" s="150">
        <v>265</v>
      </c>
      <c r="BC274" s="151" t="s">
        <v>359</v>
      </c>
      <c r="BD274" s="165">
        <f t="shared" si="126"/>
        <v>42816</v>
      </c>
      <c r="BE274" s="166">
        <v>27991</v>
      </c>
      <c r="BF274" s="155">
        <f t="shared" si="127"/>
        <v>14825</v>
      </c>
      <c r="BG274" s="155">
        <v>7980.5999999999995</v>
      </c>
      <c r="BH274" s="155">
        <v>5876</v>
      </c>
      <c r="BI274" s="155"/>
      <c r="BJ274" s="155"/>
      <c r="BK274" s="155"/>
      <c r="BL274" s="155">
        <f t="shared" si="128"/>
        <v>0</v>
      </c>
      <c r="BM274" s="166">
        <f t="shared" si="129"/>
        <v>28681.599999999999</v>
      </c>
      <c r="BN274" s="168">
        <f t="shared" si="130"/>
        <v>16678.252685221079</v>
      </c>
      <c r="BZ274" s="155"/>
      <c r="CA274" s="161">
        <v>265</v>
      </c>
      <c r="CB274" s="151" t="s">
        <v>359</v>
      </c>
      <c r="CC274" s="153"/>
      <c r="CD274" s="153"/>
      <c r="CE274" s="153"/>
      <c r="CF274" s="153"/>
      <c r="CG274" s="169">
        <f t="shared" si="131"/>
        <v>0</v>
      </c>
      <c r="CH274" s="153"/>
      <c r="CI274" s="153"/>
      <c r="CJ274" s="153"/>
      <c r="CK274" s="169">
        <f t="shared" si="132"/>
        <v>0</v>
      </c>
      <c r="CL274" s="170">
        <f t="shared" si="116"/>
        <v>0</v>
      </c>
      <c r="CM274" s="155"/>
      <c r="CN274" s="170">
        <f t="shared" si="117"/>
        <v>0</v>
      </c>
      <c r="CO274" s="155"/>
      <c r="CP274" s="160">
        <f t="shared" si="118"/>
        <v>14825</v>
      </c>
      <c r="CQ274" s="153">
        <f t="shared" si="119"/>
        <v>14825</v>
      </c>
      <c r="CR274" s="153">
        <f t="shared" si="133"/>
        <v>0</v>
      </c>
      <c r="CS274" s="169"/>
      <c r="CT274" s="170">
        <f t="shared" si="134"/>
        <v>0</v>
      </c>
      <c r="CU274" s="155"/>
      <c r="CV274" s="171"/>
      <c r="CW274" s="172"/>
      <c r="CX274" s="172"/>
      <c r="CY274" s="172"/>
      <c r="CZ274" s="169"/>
      <c r="DA274" s="173"/>
      <c r="DB274" s="174"/>
      <c r="DC274" s="174">
        <f t="shared" si="120"/>
        <v>-265</v>
      </c>
      <c r="DD274" s="173"/>
      <c r="DE274" s="173"/>
      <c r="DF274" s="173"/>
      <c r="DG274" s="173"/>
      <c r="DH274" s="175"/>
      <c r="DI274" s="173"/>
      <c r="DJ274" s="173"/>
      <c r="DK274" s="173"/>
      <c r="DL274" s="173"/>
      <c r="DM274" s="173"/>
    </row>
    <row r="275" spans="1:117" s="39" customFormat="1" ht="12" x14ac:dyDescent="0.2">
      <c r="A275" s="149">
        <v>266</v>
      </c>
      <c r="B275" s="150">
        <v>266</v>
      </c>
      <c r="C275" s="151" t="s">
        <v>360</v>
      </c>
      <c r="D275" s="152">
        <f t="shared" si="121"/>
        <v>4.0651387213510262</v>
      </c>
      <c r="E275" s="153">
        <f t="shared" si="122"/>
        <v>66066</v>
      </c>
      <c r="F275" s="153">
        <f t="shared" si="122"/>
        <v>0</v>
      </c>
      <c r="G275" s="153">
        <f t="shared" si="122"/>
        <v>3809</v>
      </c>
      <c r="H275" s="154">
        <f t="shared" si="123"/>
        <v>69875</v>
      </c>
      <c r="I275" s="155"/>
      <c r="J275" s="156">
        <f t="shared" si="124"/>
        <v>3809</v>
      </c>
      <c r="K275" s="157">
        <f t="shared" si="125"/>
        <v>10814</v>
      </c>
      <c r="L275" s="158">
        <f t="shared" si="108"/>
        <v>14623</v>
      </c>
      <c r="M275" s="155"/>
      <c r="N275" s="159">
        <f t="shared" si="109"/>
        <v>55252</v>
      </c>
      <c r="O275" s="155"/>
      <c r="P275" s="160">
        <f t="shared" si="110"/>
        <v>3809</v>
      </c>
      <c r="Q275" s="153">
        <f t="shared" si="111"/>
        <v>0</v>
      </c>
      <c r="R275" s="153">
        <f t="shared" si="112"/>
        <v>0</v>
      </c>
      <c r="S275" s="153">
        <f t="shared" si="113"/>
        <v>10814</v>
      </c>
      <c r="T275" s="154">
        <f t="shared" si="114"/>
        <v>14623</v>
      </c>
      <c r="U275" s="155"/>
      <c r="V275" s="159">
        <f t="shared" si="115"/>
        <v>16356.2</v>
      </c>
      <c r="Y275" s="161">
        <v>266</v>
      </c>
      <c r="Z275" s="162">
        <v>4.0651387213510262</v>
      </c>
      <c r="AA275" s="162">
        <v>0</v>
      </c>
      <c r="AB275" s="162"/>
      <c r="AC275" s="162"/>
      <c r="AD275" s="162">
        <v>0</v>
      </c>
      <c r="AE275" s="163">
        <v>66066</v>
      </c>
      <c r="AF275" s="163">
        <v>0</v>
      </c>
      <c r="AG275" s="163">
        <v>0</v>
      </c>
      <c r="AH275" s="163">
        <v>66066</v>
      </c>
      <c r="AI275" s="163">
        <v>0</v>
      </c>
      <c r="AJ275" s="163">
        <v>3809</v>
      </c>
      <c r="AK275" s="163">
        <v>69875</v>
      </c>
      <c r="AL275" s="163">
        <v>0</v>
      </c>
      <c r="AM275" s="163">
        <v>0</v>
      </c>
      <c r="AN275" s="163">
        <v>0</v>
      </c>
      <c r="AO275" s="163">
        <v>0</v>
      </c>
      <c r="AP275" s="164">
        <v>69875</v>
      </c>
      <c r="AR275" s="161">
        <v>266</v>
      </c>
      <c r="AS275" s="162">
        <v>0</v>
      </c>
      <c r="AT275" s="163">
        <v>0</v>
      </c>
      <c r="AU275" s="163">
        <v>0</v>
      </c>
      <c r="AV275" s="163">
        <v>0</v>
      </c>
      <c r="AW275" s="164">
        <v>0</v>
      </c>
      <c r="BA275" s="161">
        <v>266</v>
      </c>
      <c r="BB275" s="150">
        <v>266</v>
      </c>
      <c r="BC275" s="151" t="s">
        <v>360</v>
      </c>
      <c r="BD275" s="165">
        <f t="shared" si="126"/>
        <v>66066</v>
      </c>
      <c r="BE275" s="166">
        <v>55252</v>
      </c>
      <c r="BF275" s="155">
        <f t="shared" si="127"/>
        <v>10814</v>
      </c>
      <c r="BG275" s="155">
        <v>0</v>
      </c>
      <c r="BH275" s="155">
        <v>1733.2</v>
      </c>
      <c r="BI275" s="155"/>
      <c r="BJ275" s="155"/>
      <c r="BK275" s="155"/>
      <c r="BL275" s="155">
        <f t="shared" si="128"/>
        <v>0</v>
      </c>
      <c r="BM275" s="166">
        <f t="shared" si="129"/>
        <v>12547.2</v>
      </c>
      <c r="BN275" s="168">
        <f t="shared" si="130"/>
        <v>10814</v>
      </c>
      <c r="BZ275" s="155"/>
      <c r="CA275" s="161">
        <v>266</v>
      </c>
      <c r="CB275" s="151" t="s">
        <v>360</v>
      </c>
      <c r="CC275" s="153"/>
      <c r="CD275" s="153"/>
      <c r="CE275" s="153"/>
      <c r="CF275" s="153"/>
      <c r="CG275" s="169">
        <f t="shared" si="131"/>
        <v>0</v>
      </c>
      <c r="CH275" s="153"/>
      <c r="CI275" s="153"/>
      <c r="CJ275" s="153"/>
      <c r="CK275" s="169">
        <f t="shared" si="132"/>
        <v>0</v>
      </c>
      <c r="CL275" s="170">
        <f t="shared" si="116"/>
        <v>0</v>
      </c>
      <c r="CM275" s="155"/>
      <c r="CN275" s="170">
        <f t="shared" si="117"/>
        <v>0</v>
      </c>
      <c r="CO275" s="155"/>
      <c r="CP275" s="160">
        <f t="shared" si="118"/>
        <v>10814</v>
      </c>
      <c r="CQ275" s="153">
        <f t="shared" si="119"/>
        <v>10814</v>
      </c>
      <c r="CR275" s="153">
        <f t="shared" si="133"/>
        <v>0</v>
      </c>
      <c r="CS275" s="169"/>
      <c r="CT275" s="170">
        <f t="shared" si="134"/>
        <v>0</v>
      </c>
      <c r="CU275" s="155"/>
      <c r="CV275" s="171"/>
      <c r="CW275" s="172"/>
      <c r="CX275" s="172"/>
      <c r="CY275" s="172"/>
      <c r="CZ275" s="169"/>
      <c r="DA275" s="173"/>
      <c r="DB275" s="174"/>
      <c r="DC275" s="174">
        <f t="shared" si="120"/>
        <v>-266</v>
      </c>
      <c r="DD275" s="173"/>
      <c r="DE275" s="173"/>
      <c r="DF275" s="173"/>
      <c r="DG275" s="173"/>
      <c r="DH275" s="175"/>
      <c r="DI275" s="173"/>
      <c r="DJ275" s="173"/>
      <c r="DK275" s="173"/>
      <c r="DL275" s="173"/>
      <c r="DM275" s="173"/>
    </row>
    <row r="276" spans="1:117" s="39" customFormat="1" ht="12" x14ac:dyDescent="0.2">
      <c r="A276" s="149">
        <v>267</v>
      </c>
      <c r="B276" s="150">
        <v>267</v>
      </c>
      <c r="C276" s="151" t="s">
        <v>361</v>
      </c>
      <c r="D276" s="152">
        <f t="shared" si="121"/>
        <v>0</v>
      </c>
      <c r="E276" s="153">
        <f t="shared" si="122"/>
        <v>0</v>
      </c>
      <c r="F276" s="153">
        <f t="shared" si="122"/>
        <v>0</v>
      </c>
      <c r="G276" s="153">
        <f t="shared" si="122"/>
        <v>0</v>
      </c>
      <c r="H276" s="154">
        <f t="shared" si="123"/>
        <v>0</v>
      </c>
      <c r="I276" s="155"/>
      <c r="J276" s="156">
        <f t="shared" si="124"/>
        <v>0</v>
      </c>
      <c r="K276" s="157">
        <f t="shared" si="125"/>
        <v>0</v>
      </c>
      <c r="L276" s="158">
        <f t="shared" si="108"/>
        <v>0</v>
      </c>
      <c r="M276" s="155"/>
      <c r="N276" s="159">
        <f t="shared" si="109"/>
        <v>0</v>
      </c>
      <c r="O276" s="155"/>
      <c r="P276" s="160">
        <f t="shared" si="110"/>
        <v>0</v>
      </c>
      <c r="Q276" s="153">
        <f t="shared" si="111"/>
        <v>0</v>
      </c>
      <c r="R276" s="153">
        <f t="shared" si="112"/>
        <v>0</v>
      </c>
      <c r="S276" s="153">
        <f t="shared" si="113"/>
        <v>0</v>
      </c>
      <c r="T276" s="154">
        <f t="shared" si="114"/>
        <v>0</v>
      </c>
      <c r="U276" s="155"/>
      <c r="V276" s="159">
        <f t="shared" si="115"/>
        <v>0</v>
      </c>
      <c r="Y276" s="161">
        <v>267</v>
      </c>
      <c r="Z276" s="162"/>
      <c r="AA276" s="162"/>
      <c r="AB276" s="162"/>
      <c r="AC276" s="162"/>
      <c r="AD276" s="162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4"/>
      <c r="AR276" s="161">
        <v>267</v>
      </c>
      <c r="AS276" s="162">
        <v>0</v>
      </c>
      <c r="AT276" s="163">
        <v>0</v>
      </c>
      <c r="AU276" s="163">
        <v>0</v>
      </c>
      <c r="AV276" s="163">
        <v>0</v>
      </c>
      <c r="AW276" s="164">
        <v>0</v>
      </c>
      <c r="BA276" s="161">
        <v>267</v>
      </c>
      <c r="BB276" s="150">
        <v>267</v>
      </c>
      <c r="BC276" s="151" t="s">
        <v>361</v>
      </c>
      <c r="BD276" s="165">
        <f t="shared" si="126"/>
        <v>0</v>
      </c>
      <c r="BE276" s="166">
        <v>0</v>
      </c>
      <c r="BF276" s="155">
        <f t="shared" si="127"/>
        <v>0</v>
      </c>
      <c r="BG276" s="155">
        <v>0</v>
      </c>
      <c r="BH276" s="155">
        <v>0</v>
      </c>
      <c r="BI276" s="155"/>
      <c r="BJ276" s="155"/>
      <c r="BK276" s="155"/>
      <c r="BL276" s="155">
        <f t="shared" si="128"/>
        <v>0</v>
      </c>
      <c r="BM276" s="166">
        <f t="shared" si="129"/>
        <v>0</v>
      </c>
      <c r="BN276" s="168">
        <f t="shared" si="130"/>
        <v>0</v>
      </c>
      <c r="BZ276" s="155"/>
      <c r="CA276" s="161">
        <v>267</v>
      </c>
      <c r="CB276" s="151" t="s">
        <v>361</v>
      </c>
      <c r="CC276" s="153"/>
      <c r="CD276" s="153"/>
      <c r="CE276" s="153"/>
      <c r="CF276" s="153"/>
      <c r="CG276" s="169">
        <f t="shared" si="131"/>
        <v>0</v>
      </c>
      <c r="CH276" s="153"/>
      <c r="CI276" s="153"/>
      <c r="CJ276" s="153"/>
      <c r="CK276" s="169">
        <f t="shared" si="132"/>
        <v>0</v>
      </c>
      <c r="CL276" s="170">
        <f t="shared" si="116"/>
        <v>0</v>
      </c>
      <c r="CM276" s="155"/>
      <c r="CN276" s="170">
        <f t="shared" si="117"/>
        <v>0</v>
      </c>
      <c r="CO276" s="155"/>
      <c r="CP276" s="160">
        <f t="shared" si="118"/>
        <v>0</v>
      </c>
      <c r="CQ276" s="153">
        <f t="shared" si="119"/>
        <v>0</v>
      </c>
      <c r="CR276" s="153">
        <f t="shared" si="133"/>
        <v>0</v>
      </c>
      <c r="CS276" s="169"/>
      <c r="CT276" s="170">
        <f t="shared" si="134"/>
        <v>0</v>
      </c>
      <c r="CU276" s="155"/>
      <c r="CV276" s="171"/>
      <c r="CW276" s="172"/>
      <c r="CX276" s="172"/>
      <c r="CY276" s="172"/>
      <c r="CZ276" s="169"/>
      <c r="DA276" s="173"/>
      <c r="DB276" s="174"/>
      <c r="DC276" s="174">
        <f t="shared" si="120"/>
        <v>-267</v>
      </c>
      <c r="DD276" s="173"/>
      <c r="DE276" s="173"/>
      <c r="DF276" s="173"/>
      <c r="DG276" s="173"/>
      <c r="DH276" s="175"/>
      <c r="DI276" s="173"/>
      <c r="DJ276" s="173"/>
      <c r="DK276" s="173"/>
      <c r="DL276" s="173"/>
      <c r="DM276" s="173"/>
    </row>
    <row r="277" spans="1:117" s="39" customFormat="1" ht="12" x14ac:dyDescent="0.2">
      <c r="A277" s="149">
        <v>268</v>
      </c>
      <c r="B277" s="150">
        <v>268</v>
      </c>
      <c r="C277" s="151" t="s">
        <v>362</v>
      </c>
      <c r="D277" s="152">
        <f t="shared" si="121"/>
        <v>0</v>
      </c>
      <c r="E277" s="153">
        <f t="shared" si="122"/>
        <v>0</v>
      </c>
      <c r="F277" s="153">
        <f t="shared" si="122"/>
        <v>0</v>
      </c>
      <c r="G277" s="153">
        <f t="shared" si="122"/>
        <v>0</v>
      </c>
      <c r="H277" s="154">
        <f t="shared" si="123"/>
        <v>0</v>
      </c>
      <c r="I277" s="155"/>
      <c r="J277" s="156">
        <f t="shared" si="124"/>
        <v>0</v>
      </c>
      <c r="K277" s="157">
        <f t="shared" si="125"/>
        <v>0</v>
      </c>
      <c r="L277" s="158">
        <f t="shared" si="108"/>
        <v>0</v>
      </c>
      <c r="M277" s="155"/>
      <c r="N277" s="159">
        <f t="shared" si="109"/>
        <v>0</v>
      </c>
      <c r="O277" s="155"/>
      <c r="P277" s="160">
        <f t="shared" si="110"/>
        <v>0</v>
      </c>
      <c r="Q277" s="153">
        <f t="shared" si="111"/>
        <v>0</v>
      </c>
      <c r="R277" s="153">
        <f t="shared" si="112"/>
        <v>0</v>
      </c>
      <c r="S277" s="153">
        <f t="shared" si="113"/>
        <v>0</v>
      </c>
      <c r="T277" s="154">
        <f t="shared" si="114"/>
        <v>0</v>
      </c>
      <c r="U277" s="155"/>
      <c r="V277" s="159">
        <f t="shared" si="115"/>
        <v>0</v>
      </c>
      <c r="Y277" s="161">
        <v>268</v>
      </c>
      <c r="Z277" s="162"/>
      <c r="AA277" s="162"/>
      <c r="AB277" s="162"/>
      <c r="AC277" s="162"/>
      <c r="AD277" s="162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4"/>
      <c r="AR277" s="161">
        <v>268</v>
      </c>
      <c r="AS277" s="162">
        <v>0</v>
      </c>
      <c r="AT277" s="163">
        <v>0</v>
      </c>
      <c r="AU277" s="163">
        <v>0</v>
      </c>
      <c r="AV277" s="163">
        <v>0</v>
      </c>
      <c r="AW277" s="164">
        <v>0</v>
      </c>
      <c r="BA277" s="161">
        <v>268</v>
      </c>
      <c r="BB277" s="150">
        <v>268</v>
      </c>
      <c r="BC277" s="151" t="s">
        <v>362</v>
      </c>
      <c r="BD277" s="165">
        <f t="shared" si="126"/>
        <v>0</v>
      </c>
      <c r="BE277" s="166">
        <v>0</v>
      </c>
      <c r="BF277" s="155">
        <f t="shared" si="127"/>
        <v>0</v>
      </c>
      <c r="BG277" s="155">
        <v>0</v>
      </c>
      <c r="BH277" s="155">
        <v>0</v>
      </c>
      <c r="BI277" s="155"/>
      <c r="BJ277" s="155"/>
      <c r="BK277" s="155"/>
      <c r="BL277" s="155">
        <f t="shared" si="128"/>
        <v>0</v>
      </c>
      <c r="BM277" s="166">
        <f t="shared" si="129"/>
        <v>0</v>
      </c>
      <c r="BN277" s="168">
        <f t="shared" si="130"/>
        <v>0</v>
      </c>
      <c r="BZ277" s="155"/>
      <c r="CA277" s="161">
        <v>268</v>
      </c>
      <c r="CB277" s="151" t="s">
        <v>362</v>
      </c>
      <c r="CC277" s="153"/>
      <c r="CD277" s="153"/>
      <c r="CE277" s="153"/>
      <c r="CF277" s="153"/>
      <c r="CG277" s="169">
        <f t="shared" si="131"/>
        <v>0</v>
      </c>
      <c r="CH277" s="153"/>
      <c r="CI277" s="153"/>
      <c r="CJ277" s="153"/>
      <c r="CK277" s="169">
        <f t="shared" si="132"/>
        <v>0</v>
      </c>
      <c r="CL277" s="170">
        <f t="shared" si="116"/>
        <v>0</v>
      </c>
      <c r="CM277" s="155"/>
      <c r="CN277" s="170">
        <f t="shared" si="117"/>
        <v>0</v>
      </c>
      <c r="CO277" s="155"/>
      <c r="CP277" s="160">
        <f t="shared" si="118"/>
        <v>0</v>
      </c>
      <c r="CQ277" s="153">
        <f t="shared" si="119"/>
        <v>0</v>
      </c>
      <c r="CR277" s="153">
        <f t="shared" si="133"/>
        <v>0</v>
      </c>
      <c r="CS277" s="169"/>
      <c r="CT277" s="170">
        <f t="shared" si="134"/>
        <v>0</v>
      </c>
      <c r="CU277" s="155"/>
      <c r="CV277" s="171"/>
      <c r="CW277" s="172"/>
      <c r="CX277" s="172"/>
      <c r="CY277" s="172"/>
      <c r="CZ277" s="169"/>
      <c r="DA277" s="173"/>
      <c r="DB277" s="174"/>
      <c r="DC277" s="174">
        <f t="shared" si="120"/>
        <v>-268</v>
      </c>
      <c r="DD277" s="173"/>
      <c r="DE277" s="173"/>
      <c r="DF277" s="173"/>
      <c r="DG277" s="173"/>
      <c r="DH277" s="175"/>
      <c r="DI277" s="173"/>
      <c r="DJ277" s="173"/>
      <c r="DK277" s="173"/>
      <c r="DL277" s="173"/>
      <c r="DM277" s="173"/>
    </row>
    <row r="278" spans="1:117" s="39" customFormat="1" ht="12" x14ac:dyDescent="0.2">
      <c r="A278" s="149">
        <v>269</v>
      </c>
      <c r="B278" s="150">
        <v>269</v>
      </c>
      <c r="C278" s="151" t="s">
        <v>363</v>
      </c>
      <c r="D278" s="152">
        <f t="shared" si="121"/>
        <v>0</v>
      </c>
      <c r="E278" s="153">
        <f t="shared" si="122"/>
        <v>0</v>
      </c>
      <c r="F278" s="153">
        <f t="shared" si="122"/>
        <v>0</v>
      </c>
      <c r="G278" s="153">
        <f t="shared" si="122"/>
        <v>0</v>
      </c>
      <c r="H278" s="154">
        <f t="shared" si="123"/>
        <v>0</v>
      </c>
      <c r="I278" s="155"/>
      <c r="J278" s="156">
        <f t="shared" si="124"/>
        <v>0</v>
      </c>
      <c r="K278" s="157">
        <f t="shared" si="125"/>
        <v>0</v>
      </c>
      <c r="L278" s="158">
        <f t="shared" si="108"/>
        <v>0</v>
      </c>
      <c r="M278" s="155"/>
      <c r="N278" s="159">
        <f t="shared" si="109"/>
        <v>0</v>
      </c>
      <c r="O278" s="155"/>
      <c r="P278" s="160">
        <f t="shared" si="110"/>
        <v>0</v>
      </c>
      <c r="Q278" s="153">
        <f t="shared" si="111"/>
        <v>0</v>
      </c>
      <c r="R278" s="153">
        <f t="shared" si="112"/>
        <v>0</v>
      </c>
      <c r="S278" s="153">
        <f t="shared" si="113"/>
        <v>0</v>
      </c>
      <c r="T278" s="154">
        <f t="shared" si="114"/>
        <v>0</v>
      </c>
      <c r="U278" s="155"/>
      <c r="V278" s="159">
        <f t="shared" si="115"/>
        <v>0</v>
      </c>
      <c r="Y278" s="161">
        <v>269</v>
      </c>
      <c r="Z278" s="162"/>
      <c r="AA278" s="162"/>
      <c r="AB278" s="162"/>
      <c r="AC278" s="162"/>
      <c r="AD278" s="162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4"/>
      <c r="AR278" s="161">
        <v>269</v>
      </c>
      <c r="AS278" s="162">
        <v>0</v>
      </c>
      <c r="AT278" s="163">
        <v>0</v>
      </c>
      <c r="AU278" s="163">
        <v>0</v>
      </c>
      <c r="AV278" s="163">
        <v>0</v>
      </c>
      <c r="AW278" s="164">
        <v>0</v>
      </c>
      <c r="BA278" s="161">
        <v>269</v>
      </c>
      <c r="BB278" s="150">
        <v>269</v>
      </c>
      <c r="BC278" s="151" t="s">
        <v>363</v>
      </c>
      <c r="BD278" s="165">
        <f t="shared" si="126"/>
        <v>0</v>
      </c>
      <c r="BE278" s="166">
        <v>0</v>
      </c>
      <c r="BF278" s="155">
        <f t="shared" si="127"/>
        <v>0</v>
      </c>
      <c r="BG278" s="155">
        <v>0</v>
      </c>
      <c r="BH278" s="155">
        <v>0</v>
      </c>
      <c r="BI278" s="155"/>
      <c r="BJ278" s="155"/>
      <c r="BK278" s="155"/>
      <c r="BL278" s="155">
        <f t="shared" si="128"/>
        <v>0</v>
      </c>
      <c r="BM278" s="166">
        <f t="shared" si="129"/>
        <v>0</v>
      </c>
      <c r="BN278" s="168">
        <f t="shared" si="130"/>
        <v>0</v>
      </c>
      <c r="BZ278" s="155"/>
      <c r="CA278" s="161">
        <v>269</v>
      </c>
      <c r="CB278" s="151" t="s">
        <v>363</v>
      </c>
      <c r="CC278" s="153"/>
      <c r="CD278" s="153"/>
      <c r="CE278" s="153"/>
      <c r="CF278" s="153"/>
      <c r="CG278" s="169">
        <f t="shared" si="131"/>
        <v>0</v>
      </c>
      <c r="CH278" s="153"/>
      <c r="CI278" s="153"/>
      <c r="CJ278" s="153"/>
      <c r="CK278" s="169">
        <f t="shared" si="132"/>
        <v>0</v>
      </c>
      <c r="CL278" s="170">
        <f t="shared" si="116"/>
        <v>0</v>
      </c>
      <c r="CM278" s="155"/>
      <c r="CN278" s="170">
        <f t="shared" si="117"/>
        <v>0</v>
      </c>
      <c r="CO278" s="155"/>
      <c r="CP278" s="160">
        <f t="shared" si="118"/>
        <v>0</v>
      </c>
      <c r="CQ278" s="153">
        <f t="shared" si="119"/>
        <v>0</v>
      </c>
      <c r="CR278" s="153">
        <f t="shared" si="133"/>
        <v>0</v>
      </c>
      <c r="CS278" s="169"/>
      <c r="CT278" s="170">
        <f t="shared" si="134"/>
        <v>0</v>
      </c>
      <c r="CU278" s="155"/>
      <c r="CV278" s="171"/>
      <c r="CW278" s="172"/>
      <c r="CX278" s="172"/>
      <c r="CY278" s="172"/>
      <c r="CZ278" s="169"/>
      <c r="DA278" s="173"/>
      <c r="DB278" s="174"/>
      <c r="DC278" s="174">
        <f t="shared" si="120"/>
        <v>-269</v>
      </c>
      <c r="DD278" s="173"/>
      <c r="DE278" s="173"/>
      <c r="DF278" s="173"/>
      <c r="DG278" s="173"/>
      <c r="DH278" s="175"/>
      <c r="DI278" s="173"/>
      <c r="DJ278" s="173"/>
      <c r="DK278" s="173"/>
      <c r="DL278" s="173"/>
      <c r="DM278" s="173"/>
    </row>
    <row r="279" spans="1:117" s="39" customFormat="1" ht="12" x14ac:dyDescent="0.2">
      <c r="A279" s="149">
        <v>270</v>
      </c>
      <c r="B279" s="150">
        <v>270</v>
      </c>
      <c r="C279" s="151" t="s">
        <v>364</v>
      </c>
      <c r="D279" s="152">
        <f t="shared" si="121"/>
        <v>0</v>
      </c>
      <c r="E279" s="153">
        <f t="shared" si="122"/>
        <v>0</v>
      </c>
      <c r="F279" s="153">
        <f t="shared" si="122"/>
        <v>0</v>
      </c>
      <c r="G279" s="153">
        <f t="shared" si="122"/>
        <v>0</v>
      </c>
      <c r="H279" s="154">
        <f t="shared" si="123"/>
        <v>0</v>
      </c>
      <c r="I279" s="155"/>
      <c r="J279" s="156">
        <f t="shared" si="124"/>
        <v>0</v>
      </c>
      <c r="K279" s="157">
        <f t="shared" si="125"/>
        <v>0</v>
      </c>
      <c r="L279" s="158">
        <f t="shared" si="108"/>
        <v>0</v>
      </c>
      <c r="M279" s="155"/>
      <c r="N279" s="159">
        <f t="shared" si="109"/>
        <v>0</v>
      </c>
      <c r="O279" s="155"/>
      <c r="P279" s="160">
        <f t="shared" si="110"/>
        <v>0</v>
      </c>
      <c r="Q279" s="153">
        <f t="shared" si="111"/>
        <v>0</v>
      </c>
      <c r="R279" s="153">
        <f t="shared" si="112"/>
        <v>0</v>
      </c>
      <c r="S279" s="153">
        <f t="shared" si="113"/>
        <v>0</v>
      </c>
      <c r="T279" s="154">
        <f t="shared" si="114"/>
        <v>0</v>
      </c>
      <c r="U279" s="155"/>
      <c r="V279" s="159">
        <f t="shared" si="115"/>
        <v>0</v>
      </c>
      <c r="Y279" s="161">
        <v>270</v>
      </c>
      <c r="Z279" s="162"/>
      <c r="AA279" s="162"/>
      <c r="AB279" s="162"/>
      <c r="AC279" s="162"/>
      <c r="AD279" s="162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4"/>
      <c r="AR279" s="161">
        <v>270</v>
      </c>
      <c r="AS279" s="162">
        <v>0</v>
      </c>
      <c r="AT279" s="163">
        <v>0</v>
      </c>
      <c r="AU279" s="163">
        <v>0</v>
      </c>
      <c r="AV279" s="163">
        <v>0</v>
      </c>
      <c r="AW279" s="164">
        <v>0</v>
      </c>
      <c r="BA279" s="161">
        <v>270</v>
      </c>
      <c r="BB279" s="150">
        <v>270</v>
      </c>
      <c r="BC279" s="151" t="s">
        <v>364</v>
      </c>
      <c r="BD279" s="165">
        <f t="shared" si="126"/>
        <v>0</v>
      </c>
      <c r="BE279" s="166">
        <v>0</v>
      </c>
      <c r="BF279" s="155">
        <f t="shared" si="127"/>
        <v>0</v>
      </c>
      <c r="BG279" s="155">
        <v>0</v>
      </c>
      <c r="BH279" s="155">
        <v>0</v>
      </c>
      <c r="BI279" s="155"/>
      <c r="BJ279" s="155"/>
      <c r="BK279" s="155"/>
      <c r="BL279" s="155">
        <f t="shared" si="128"/>
        <v>0</v>
      </c>
      <c r="BM279" s="166">
        <f t="shared" si="129"/>
        <v>0</v>
      </c>
      <c r="BN279" s="168">
        <f t="shared" si="130"/>
        <v>0</v>
      </c>
      <c r="BZ279" s="155"/>
      <c r="CA279" s="161">
        <v>270</v>
      </c>
      <c r="CB279" s="151" t="s">
        <v>364</v>
      </c>
      <c r="CC279" s="153"/>
      <c r="CD279" s="153"/>
      <c r="CE279" s="153"/>
      <c r="CF279" s="153"/>
      <c r="CG279" s="169">
        <f t="shared" si="131"/>
        <v>0</v>
      </c>
      <c r="CH279" s="153"/>
      <c r="CI279" s="153"/>
      <c r="CJ279" s="153"/>
      <c r="CK279" s="169">
        <f t="shared" si="132"/>
        <v>0</v>
      </c>
      <c r="CL279" s="170">
        <f t="shared" si="116"/>
        <v>0</v>
      </c>
      <c r="CM279" s="155"/>
      <c r="CN279" s="170">
        <f t="shared" si="117"/>
        <v>0</v>
      </c>
      <c r="CO279" s="155"/>
      <c r="CP279" s="160">
        <f t="shared" si="118"/>
        <v>0</v>
      </c>
      <c r="CQ279" s="153">
        <f t="shared" si="119"/>
        <v>0</v>
      </c>
      <c r="CR279" s="153">
        <f t="shared" si="133"/>
        <v>0</v>
      </c>
      <c r="CS279" s="169"/>
      <c r="CT279" s="170">
        <f t="shared" si="134"/>
        <v>0</v>
      </c>
      <c r="CU279" s="155"/>
      <c r="CV279" s="171"/>
      <c r="CW279" s="172"/>
      <c r="CX279" s="172"/>
      <c r="CY279" s="172"/>
      <c r="CZ279" s="169"/>
      <c r="DA279" s="173"/>
      <c r="DB279" s="174" t="s">
        <v>110</v>
      </c>
      <c r="DC279" s="174">
        <f t="shared" si="120"/>
        <v>-270</v>
      </c>
      <c r="DD279" s="173"/>
      <c r="DE279" s="173"/>
      <c r="DF279" s="173"/>
      <c r="DG279" s="173"/>
      <c r="DH279" s="175"/>
      <c r="DI279" s="173"/>
      <c r="DJ279" s="173"/>
      <c r="DK279" s="173"/>
      <c r="DL279" s="173"/>
      <c r="DM279" s="173"/>
    </row>
    <row r="280" spans="1:117" s="39" customFormat="1" ht="12" x14ac:dyDescent="0.2">
      <c r="A280" s="149">
        <v>271</v>
      </c>
      <c r="B280" s="150">
        <v>271</v>
      </c>
      <c r="C280" s="151" t="s">
        <v>365</v>
      </c>
      <c r="D280" s="152">
        <f t="shared" si="121"/>
        <v>29.039918239923153</v>
      </c>
      <c r="E280" s="153">
        <f t="shared" si="122"/>
        <v>428253</v>
      </c>
      <c r="F280" s="153">
        <f t="shared" si="122"/>
        <v>0</v>
      </c>
      <c r="G280" s="153">
        <f t="shared" si="122"/>
        <v>27224</v>
      </c>
      <c r="H280" s="154">
        <f t="shared" si="123"/>
        <v>455477</v>
      </c>
      <c r="I280" s="155"/>
      <c r="J280" s="156">
        <f t="shared" si="124"/>
        <v>27224</v>
      </c>
      <c r="K280" s="157">
        <f t="shared" si="125"/>
        <v>10423.547878536068</v>
      </c>
      <c r="L280" s="158">
        <f t="shared" si="108"/>
        <v>37647.547878536068</v>
      </c>
      <c r="M280" s="155"/>
      <c r="N280" s="159">
        <f t="shared" si="109"/>
        <v>417829.45212146395</v>
      </c>
      <c r="O280" s="155"/>
      <c r="P280" s="160">
        <f t="shared" si="110"/>
        <v>27224</v>
      </c>
      <c r="Q280" s="153">
        <f t="shared" si="111"/>
        <v>0</v>
      </c>
      <c r="R280" s="153">
        <f t="shared" si="112"/>
        <v>0</v>
      </c>
      <c r="S280" s="153">
        <f t="shared" si="113"/>
        <v>10423.547878536068</v>
      </c>
      <c r="T280" s="154">
        <f t="shared" si="114"/>
        <v>37647.547878536068</v>
      </c>
      <c r="U280" s="155"/>
      <c r="V280" s="159">
        <f t="shared" si="115"/>
        <v>49542</v>
      </c>
      <c r="Y280" s="161">
        <v>271</v>
      </c>
      <c r="Z280" s="162">
        <v>29.039918239923153</v>
      </c>
      <c r="AA280" s="162">
        <v>0</v>
      </c>
      <c r="AB280" s="162"/>
      <c r="AC280" s="162"/>
      <c r="AD280" s="162">
        <v>0</v>
      </c>
      <c r="AE280" s="163">
        <v>428253</v>
      </c>
      <c r="AF280" s="163">
        <v>0</v>
      </c>
      <c r="AG280" s="163">
        <v>0</v>
      </c>
      <c r="AH280" s="163">
        <v>428253</v>
      </c>
      <c r="AI280" s="163">
        <v>0</v>
      </c>
      <c r="AJ280" s="163">
        <v>27224</v>
      </c>
      <c r="AK280" s="163">
        <v>455477</v>
      </c>
      <c r="AL280" s="163">
        <v>0</v>
      </c>
      <c r="AM280" s="163">
        <v>0</v>
      </c>
      <c r="AN280" s="163">
        <v>0</v>
      </c>
      <c r="AO280" s="163">
        <v>0</v>
      </c>
      <c r="AP280" s="164">
        <v>455477</v>
      </c>
      <c r="AR280" s="161">
        <v>271</v>
      </c>
      <c r="AS280" s="162">
        <v>0</v>
      </c>
      <c r="AT280" s="163">
        <v>0</v>
      </c>
      <c r="AU280" s="163">
        <v>0</v>
      </c>
      <c r="AV280" s="163">
        <v>0</v>
      </c>
      <c r="AW280" s="164">
        <v>0</v>
      </c>
      <c r="BA280" s="161">
        <v>271</v>
      </c>
      <c r="BB280" s="150">
        <v>271</v>
      </c>
      <c r="BC280" s="151" t="s">
        <v>365</v>
      </c>
      <c r="BD280" s="165">
        <f t="shared" si="126"/>
        <v>428253</v>
      </c>
      <c r="BE280" s="166">
        <v>421427</v>
      </c>
      <c r="BF280" s="155">
        <f t="shared" si="127"/>
        <v>6826</v>
      </c>
      <c r="BG280" s="155">
        <v>15492</v>
      </c>
      <c r="BH280" s="155">
        <v>0</v>
      </c>
      <c r="BI280" s="155"/>
      <c r="BJ280" s="155"/>
      <c r="BK280" s="155"/>
      <c r="BL280" s="155">
        <f t="shared" si="128"/>
        <v>0</v>
      </c>
      <c r="BM280" s="166">
        <f t="shared" si="129"/>
        <v>22318</v>
      </c>
      <c r="BN280" s="168">
        <f t="shared" si="130"/>
        <v>10423.547878536068</v>
      </c>
      <c r="BZ280" s="155"/>
      <c r="CA280" s="161">
        <v>271</v>
      </c>
      <c r="CB280" s="151" t="s">
        <v>365</v>
      </c>
      <c r="CC280" s="153"/>
      <c r="CD280" s="153"/>
      <c r="CE280" s="153"/>
      <c r="CF280" s="153"/>
      <c r="CG280" s="169">
        <f t="shared" si="131"/>
        <v>0</v>
      </c>
      <c r="CH280" s="153"/>
      <c r="CI280" s="153"/>
      <c r="CJ280" s="153"/>
      <c r="CK280" s="169">
        <f t="shared" si="132"/>
        <v>0</v>
      </c>
      <c r="CL280" s="170">
        <f t="shared" si="116"/>
        <v>0</v>
      </c>
      <c r="CM280" s="155"/>
      <c r="CN280" s="170">
        <f t="shared" si="117"/>
        <v>0</v>
      </c>
      <c r="CO280" s="155"/>
      <c r="CP280" s="160">
        <f t="shared" si="118"/>
        <v>6826</v>
      </c>
      <c r="CQ280" s="153">
        <f t="shared" si="119"/>
        <v>6826</v>
      </c>
      <c r="CR280" s="153">
        <f t="shared" si="133"/>
        <v>0</v>
      </c>
      <c r="CS280" s="169"/>
      <c r="CT280" s="170">
        <f t="shared" si="134"/>
        <v>0</v>
      </c>
      <c r="CU280" s="155"/>
      <c r="CV280" s="171"/>
      <c r="CW280" s="172"/>
      <c r="CX280" s="172"/>
      <c r="CY280" s="172"/>
      <c r="CZ280" s="169"/>
      <c r="DA280" s="173"/>
      <c r="DB280" s="174"/>
      <c r="DC280" s="174">
        <f t="shared" si="120"/>
        <v>-271</v>
      </c>
      <c r="DD280" s="173"/>
      <c r="DE280" s="173"/>
      <c r="DF280" s="173"/>
      <c r="DG280" s="173"/>
      <c r="DH280" s="175"/>
      <c r="DI280" s="173"/>
      <c r="DJ280" s="173"/>
      <c r="DK280" s="173"/>
      <c r="DL280" s="173"/>
      <c r="DM280" s="173"/>
    </row>
    <row r="281" spans="1:117" s="39" customFormat="1" ht="12" x14ac:dyDescent="0.2">
      <c r="A281" s="149">
        <v>272</v>
      </c>
      <c r="B281" s="150">
        <v>272</v>
      </c>
      <c r="C281" s="151" t="s">
        <v>366</v>
      </c>
      <c r="D281" s="152">
        <f t="shared" si="121"/>
        <v>2.162962962962963</v>
      </c>
      <c r="E281" s="153">
        <f t="shared" si="122"/>
        <v>40481</v>
      </c>
      <c r="F281" s="153">
        <f t="shared" si="122"/>
        <v>0</v>
      </c>
      <c r="G281" s="153">
        <f t="shared" si="122"/>
        <v>2030</v>
      </c>
      <c r="H281" s="154">
        <f t="shared" si="123"/>
        <v>42511</v>
      </c>
      <c r="I281" s="155"/>
      <c r="J281" s="156">
        <f t="shared" si="124"/>
        <v>2030</v>
      </c>
      <c r="K281" s="157">
        <f t="shared" si="125"/>
        <v>4647</v>
      </c>
      <c r="L281" s="158">
        <f t="shared" si="108"/>
        <v>6677</v>
      </c>
      <c r="M281" s="155"/>
      <c r="N281" s="159">
        <f t="shared" si="109"/>
        <v>35834</v>
      </c>
      <c r="O281" s="155"/>
      <c r="P281" s="160">
        <f t="shared" si="110"/>
        <v>2030</v>
      </c>
      <c r="Q281" s="153">
        <f t="shared" si="111"/>
        <v>0</v>
      </c>
      <c r="R281" s="153">
        <f t="shared" si="112"/>
        <v>0</v>
      </c>
      <c r="S281" s="153">
        <f t="shared" si="113"/>
        <v>4647</v>
      </c>
      <c r="T281" s="154">
        <f t="shared" si="114"/>
        <v>6677</v>
      </c>
      <c r="U281" s="155"/>
      <c r="V281" s="159">
        <f t="shared" si="115"/>
        <v>15741</v>
      </c>
      <c r="Y281" s="161">
        <v>272</v>
      </c>
      <c r="Z281" s="162">
        <v>2.162962962962963</v>
      </c>
      <c r="AA281" s="162">
        <v>0</v>
      </c>
      <c r="AB281" s="162"/>
      <c r="AC281" s="162"/>
      <c r="AD281" s="162">
        <v>0</v>
      </c>
      <c r="AE281" s="163">
        <v>40481</v>
      </c>
      <c r="AF281" s="163">
        <v>0</v>
      </c>
      <c r="AG281" s="163">
        <v>0</v>
      </c>
      <c r="AH281" s="163">
        <v>40481</v>
      </c>
      <c r="AI281" s="163">
        <v>0</v>
      </c>
      <c r="AJ281" s="163">
        <v>2030</v>
      </c>
      <c r="AK281" s="163">
        <v>42511</v>
      </c>
      <c r="AL281" s="163">
        <v>0</v>
      </c>
      <c r="AM281" s="163">
        <v>0</v>
      </c>
      <c r="AN281" s="163">
        <v>0</v>
      </c>
      <c r="AO281" s="163">
        <v>0</v>
      </c>
      <c r="AP281" s="164">
        <v>42511</v>
      </c>
      <c r="AR281" s="161">
        <v>272</v>
      </c>
      <c r="AS281" s="162">
        <v>0</v>
      </c>
      <c r="AT281" s="163">
        <v>0</v>
      </c>
      <c r="AU281" s="163">
        <v>0</v>
      </c>
      <c r="AV281" s="163">
        <v>0</v>
      </c>
      <c r="AW281" s="164">
        <v>0</v>
      </c>
      <c r="BA281" s="161">
        <v>272</v>
      </c>
      <c r="BB281" s="150">
        <v>272</v>
      </c>
      <c r="BC281" s="151" t="s">
        <v>366</v>
      </c>
      <c r="BD281" s="165">
        <f t="shared" si="126"/>
        <v>40481</v>
      </c>
      <c r="BE281" s="166">
        <v>35834</v>
      </c>
      <c r="BF281" s="155">
        <f t="shared" si="127"/>
        <v>4647</v>
      </c>
      <c r="BG281" s="155">
        <v>0</v>
      </c>
      <c r="BH281" s="155">
        <v>9064</v>
      </c>
      <c r="BI281" s="155"/>
      <c r="BJ281" s="155"/>
      <c r="BK281" s="155"/>
      <c r="BL281" s="155">
        <f t="shared" si="128"/>
        <v>0</v>
      </c>
      <c r="BM281" s="166">
        <f t="shared" si="129"/>
        <v>13711</v>
      </c>
      <c r="BN281" s="168">
        <f t="shared" si="130"/>
        <v>4647</v>
      </c>
      <c r="BZ281" s="155"/>
      <c r="CA281" s="161">
        <v>272</v>
      </c>
      <c r="CB281" s="151" t="s">
        <v>366</v>
      </c>
      <c r="CC281" s="153"/>
      <c r="CD281" s="153"/>
      <c r="CE281" s="153"/>
      <c r="CF281" s="153"/>
      <c r="CG281" s="169">
        <f t="shared" si="131"/>
        <v>0</v>
      </c>
      <c r="CH281" s="153"/>
      <c r="CI281" s="153"/>
      <c r="CJ281" s="153"/>
      <c r="CK281" s="169">
        <f t="shared" si="132"/>
        <v>0</v>
      </c>
      <c r="CL281" s="170">
        <f t="shared" si="116"/>
        <v>0</v>
      </c>
      <c r="CM281" s="155"/>
      <c r="CN281" s="170">
        <f t="shared" si="117"/>
        <v>0</v>
      </c>
      <c r="CO281" s="155"/>
      <c r="CP281" s="160">
        <f t="shared" si="118"/>
        <v>4647</v>
      </c>
      <c r="CQ281" s="153">
        <f t="shared" si="119"/>
        <v>4647</v>
      </c>
      <c r="CR281" s="153">
        <f t="shared" si="133"/>
        <v>0</v>
      </c>
      <c r="CS281" s="169"/>
      <c r="CT281" s="170">
        <f t="shared" si="134"/>
        <v>0</v>
      </c>
      <c r="CU281" s="155"/>
      <c r="CV281" s="171"/>
      <c r="CW281" s="172"/>
      <c r="CX281" s="172"/>
      <c r="CY281" s="172"/>
      <c r="CZ281" s="169"/>
      <c r="DA281" s="173"/>
      <c r="DB281" s="174"/>
      <c r="DC281" s="174">
        <f t="shared" si="120"/>
        <v>-272</v>
      </c>
      <c r="DD281" s="173"/>
      <c r="DE281" s="173"/>
      <c r="DF281" s="173"/>
      <c r="DG281" s="173"/>
      <c r="DH281" s="175"/>
      <c r="DI281" s="173"/>
      <c r="DJ281" s="173"/>
      <c r="DK281" s="173"/>
      <c r="DL281" s="173"/>
      <c r="DM281" s="173"/>
    </row>
    <row r="282" spans="1:117" s="39" customFormat="1" ht="12" x14ac:dyDescent="0.2">
      <c r="A282" s="149">
        <v>273</v>
      </c>
      <c r="B282" s="150">
        <v>273</v>
      </c>
      <c r="C282" s="151" t="s">
        <v>367</v>
      </c>
      <c r="D282" s="152">
        <f t="shared" si="121"/>
        <v>8.4646697388632894</v>
      </c>
      <c r="E282" s="153">
        <f t="shared" si="122"/>
        <v>126876</v>
      </c>
      <c r="F282" s="153">
        <f t="shared" si="122"/>
        <v>0</v>
      </c>
      <c r="G282" s="153">
        <f t="shared" si="122"/>
        <v>7938</v>
      </c>
      <c r="H282" s="154">
        <f t="shared" si="123"/>
        <v>134814</v>
      </c>
      <c r="I282" s="155"/>
      <c r="J282" s="156">
        <f t="shared" si="124"/>
        <v>7938</v>
      </c>
      <c r="K282" s="157">
        <f t="shared" si="125"/>
        <v>26072</v>
      </c>
      <c r="L282" s="158">
        <f t="shared" si="108"/>
        <v>34010</v>
      </c>
      <c r="M282" s="155"/>
      <c r="N282" s="159">
        <f t="shared" si="109"/>
        <v>100804</v>
      </c>
      <c r="O282" s="155"/>
      <c r="P282" s="160">
        <f t="shared" si="110"/>
        <v>7938</v>
      </c>
      <c r="Q282" s="153">
        <f t="shared" si="111"/>
        <v>0</v>
      </c>
      <c r="R282" s="153">
        <f t="shared" si="112"/>
        <v>0</v>
      </c>
      <c r="S282" s="153">
        <f t="shared" si="113"/>
        <v>26072</v>
      </c>
      <c r="T282" s="154">
        <f t="shared" si="114"/>
        <v>34010</v>
      </c>
      <c r="U282" s="155"/>
      <c r="V282" s="159">
        <f t="shared" si="115"/>
        <v>70717.200000000012</v>
      </c>
      <c r="Y282" s="161">
        <v>273</v>
      </c>
      <c r="Z282" s="162">
        <v>8.4646697388632894</v>
      </c>
      <c r="AA282" s="162">
        <v>0</v>
      </c>
      <c r="AB282" s="162"/>
      <c r="AC282" s="162"/>
      <c r="AD282" s="162">
        <v>0</v>
      </c>
      <c r="AE282" s="163">
        <v>126876</v>
      </c>
      <c r="AF282" s="163">
        <v>0</v>
      </c>
      <c r="AG282" s="163">
        <v>0</v>
      </c>
      <c r="AH282" s="163">
        <v>126876</v>
      </c>
      <c r="AI282" s="163">
        <v>0</v>
      </c>
      <c r="AJ282" s="163">
        <v>7938</v>
      </c>
      <c r="AK282" s="163">
        <v>134814</v>
      </c>
      <c r="AL282" s="163">
        <v>0</v>
      </c>
      <c r="AM282" s="163">
        <v>0</v>
      </c>
      <c r="AN282" s="163">
        <v>0</v>
      </c>
      <c r="AO282" s="163">
        <v>0</v>
      </c>
      <c r="AP282" s="164">
        <v>134814</v>
      </c>
      <c r="AR282" s="161">
        <v>273</v>
      </c>
      <c r="AS282" s="162">
        <v>0</v>
      </c>
      <c r="AT282" s="163">
        <v>0</v>
      </c>
      <c r="AU282" s="163">
        <v>0</v>
      </c>
      <c r="AV282" s="163">
        <v>0</v>
      </c>
      <c r="AW282" s="164">
        <v>0</v>
      </c>
      <c r="BA282" s="161">
        <v>273</v>
      </c>
      <c r="BB282" s="150">
        <v>273</v>
      </c>
      <c r="BC282" s="151" t="s">
        <v>367</v>
      </c>
      <c r="BD282" s="165">
        <f t="shared" si="126"/>
        <v>126876</v>
      </c>
      <c r="BE282" s="166">
        <v>100804</v>
      </c>
      <c r="BF282" s="155">
        <f t="shared" si="127"/>
        <v>26072</v>
      </c>
      <c r="BG282" s="155">
        <v>0</v>
      </c>
      <c r="BH282" s="155">
        <v>36707.200000000004</v>
      </c>
      <c r="BI282" s="155"/>
      <c r="BJ282" s="155"/>
      <c r="BK282" s="155"/>
      <c r="BL282" s="155">
        <f t="shared" si="128"/>
        <v>0</v>
      </c>
      <c r="BM282" s="166">
        <f t="shared" si="129"/>
        <v>62779.200000000004</v>
      </c>
      <c r="BN282" s="168">
        <f t="shared" si="130"/>
        <v>26072</v>
      </c>
      <c r="BZ282" s="155"/>
      <c r="CA282" s="161">
        <v>273</v>
      </c>
      <c r="CB282" s="151" t="s">
        <v>367</v>
      </c>
      <c r="CC282" s="153"/>
      <c r="CD282" s="153"/>
      <c r="CE282" s="153"/>
      <c r="CF282" s="153"/>
      <c r="CG282" s="169">
        <f t="shared" si="131"/>
        <v>0</v>
      </c>
      <c r="CH282" s="153"/>
      <c r="CI282" s="153"/>
      <c r="CJ282" s="153"/>
      <c r="CK282" s="169">
        <f t="shared" si="132"/>
        <v>0</v>
      </c>
      <c r="CL282" s="170">
        <f t="shared" si="116"/>
        <v>0</v>
      </c>
      <c r="CM282" s="155"/>
      <c r="CN282" s="170">
        <f t="shared" si="117"/>
        <v>0</v>
      </c>
      <c r="CO282" s="155"/>
      <c r="CP282" s="160">
        <f t="shared" si="118"/>
        <v>26072</v>
      </c>
      <c r="CQ282" s="153">
        <f t="shared" si="119"/>
        <v>26072</v>
      </c>
      <c r="CR282" s="153">
        <f t="shared" si="133"/>
        <v>0</v>
      </c>
      <c r="CS282" s="169"/>
      <c r="CT282" s="170">
        <f t="shared" si="134"/>
        <v>0</v>
      </c>
      <c r="CU282" s="155"/>
      <c r="CV282" s="171"/>
      <c r="CW282" s="172"/>
      <c r="CX282" s="172"/>
      <c r="CY282" s="172"/>
      <c r="CZ282" s="169"/>
      <c r="DA282" s="173"/>
      <c r="DB282" s="174" t="s">
        <v>110</v>
      </c>
      <c r="DC282" s="174">
        <f t="shared" si="120"/>
        <v>-273</v>
      </c>
      <c r="DD282" s="173"/>
      <c r="DE282" s="173"/>
      <c r="DF282" s="173"/>
      <c r="DG282" s="173"/>
      <c r="DH282" s="175"/>
      <c r="DI282" s="173"/>
      <c r="DJ282" s="173"/>
      <c r="DK282" s="173"/>
      <c r="DL282" s="173"/>
      <c r="DM282" s="173"/>
    </row>
    <row r="283" spans="1:117" s="39" customFormat="1" ht="12" x14ac:dyDescent="0.2">
      <c r="A283" s="149">
        <v>274</v>
      </c>
      <c r="B283" s="150">
        <v>274</v>
      </c>
      <c r="C283" s="151" t="s">
        <v>368</v>
      </c>
      <c r="D283" s="152">
        <f t="shared" si="121"/>
        <v>410.53957107521347</v>
      </c>
      <c r="E283" s="153">
        <f t="shared" si="122"/>
        <v>8196063</v>
      </c>
      <c r="F283" s="153">
        <f t="shared" si="122"/>
        <v>0</v>
      </c>
      <c r="G283" s="153">
        <f t="shared" si="122"/>
        <v>384947</v>
      </c>
      <c r="H283" s="154">
        <f t="shared" si="123"/>
        <v>8581010</v>
      </c>
      <c r="I283" s="155"/>
      <c r="J283" s="156">
        <f t="shared" si="124"/>
        <v>384947</v>
      </c>
      <c r="K283" s="157">
        <f t="shared" si="125"/>
        <v>701110.75994249387</v>
      </c>
      <c r="L283" s="158">
        <f t="shared" si="108"/>
        <v>1086057.7599424939</v>
      </c>
      <c r="M283" s="155"/>
      <c r="N283" s="159">
        <f t="shared" si="109"/>
        <v>7494952.2400575057</v>
      </c>
      <c r="O283" s="155"/>
      <c r="P283" s="160">
        <f t="shared" si="110"/>
        <v>384947</v>
      </c>
      <c r="Q283" s="153">
        <f t="shared" si="111"/>
        <v>0</v>
      </c>
      <c r="R283" s="153">
        <f t="shared" si="112"/>
        <v>0</v>
      </c>
      <c r="S283" s="153">
        <f t="shared" si="113"/>
        <v>701110.75994249387</v>
      </c>
      <c r="T283" s="154">
        <f t="shared" si="114"/>
        <v>1086057.7599424939</v>
      </c>
      <c r="U283" s="155"/>
      <c r="V283" s="159">
        <f t="shared" si="115"/>
        <v>1296643</v>
      </c>
      <c r="Y283" s="161">
        <v>274</v>
      </c>
      <c r="Z283" s="162">
        <v>410.53957107521347</v>
      </c>
      <c r="AA283" s="162">
        <v>0</v>
      </c>
      <c r="AB283" s="162"/>
      <c r="AC283" s="162"/>
      <c r="AD283" s="162">
        <v>0</v>
      </c>
      <c r="AE283" s="163">
        <v>8196063</v>
      </c>
      <c r="AF283" s="163">
        <v>0</v>
      </c>
      <c r="AG283" s="163">
        <v>0</v>
      </c>
      <c r="AH283" s="163">
        <v>8196063</v>
      </c>
      <c r="AI283" s="163">
        <v>0</v>
      </c>
      <c r="AJ283" s="163">
        <v>384947</v>
      </c>
      <c r="AK283" s="163">
        <v>8581010</v>
      </c>
      <c r="AL283" s="163">
        <v>0</v>
      </c>
      <c r="AM283" s="163">
        <v>0</v>
      </c>
      <c r="AN283" s="163">
        <v>0</v>
      </c>
      <c r="AO283" s="163">
        <v>0</v>
      </c>
      <c r="AP283" s="164">
        <v>8581010</v>
      </c>
      <c r="AR283" s="161">
        <v>274</v>
      </c>
      <c r="AS283" s="162">
        <v>0</v>
      </c>
      <c r="AT283" s="163">
        <v>0</v>
      </c>
      <c r="AU283" s="163">
        <v>0</v>
      </c>
      <c r="AV283" s="163">
        <v>0</v>
      </c>
      <c r="AW283" s="164">
        <v>0</v>
      </c>
      <c r="BA283" s="161">
        <v>274</v>
      </c>
      <c r="BB283" s="150">
        <v>274</v>
      </c>
      <c r="BC283" s="151" t="s">
        <v>368</v>
      </c>
      <c r="BD283" s="165">
        <f t="shared" si="126"/>
        <v>8196063</v>
      </c>
      <c r="BE283" s="166">
        <v>7558645</v>
      </c>
      <c r="BF283" s="155">
        <f t="shared" si="127"/>
        <v>637418</v>
      </c>
      <c r="BG283" s="155">
        <v>274278</v>
      </c>
      <c r="BH283" s="155">
        <v>0</v>
      </c>
      <c r="BI283" s="155"/>
      <c r="BJ283" s="155"/>
      <c r="BK283" s="155"/>
      <c r="BL283" s="155">
        <f t="shared" si="128"/>
        <v>0</v>
      </c>
      <c r="BM283" s="166">
        <f t="shared" si="129"/>
        <v>911696</v>
      </c>
      <c r="BN283" s="168">
        <f t="shared" si="130"/>
        <v>701110.75994249387</v>
      </c>
      <c r="BZ283" s="155"/>
      <c r="CA283" s="161">
        <v>274</v>
      </c>
      <c r="CB283" s="151" t="s">
        <v>368</v>
      </c>
      <c r="CC283" s="153"/>
      <c r="CD283" s="153"/>
      <c r="CE283" s="153"/>
      <c r="CF283" s="153"/>
      <c r="CG283" s="169">
        <f t="shared" si="131"/>
        <v>0</v>
      </c>
      <c r="CH283" s="153"/>
      <c r="CI283" s="153"/>
      <c r="CJ283" s="153"/>
      <c r="CK283" s="169">
        <f t="shared" si="132"/>
        <v>0</v>
      </c>
      <c r="CL283" s="176">
        <f t="shared" si="116"/>
        <v>0</v>
      </c>
      <c r="CM283" s="155"/>
      <c r="CN283" s="176">
        <f t="shared" si="117"/>
        <v>0</v>
      </c>
      <c r="CO283" s="155"/>
      <c r="CP283" s="160">
        <f t="shared" si="118"/>
        <v>637418</v>
      </c>
      <c r="CQ283" s="153">
        <f t="shared" si="119"/>
        <v>637418</v>
      </c>
      <c r="CR283" s="153">
        <f t="shared" si="133"/>
        <v>0</v>
      </c>
      <c r="CS283" s="169"/>
      <c r="CT283" s="176">
        <f t="shared" si="134"/>
        <v>0</v>
      </c>
      <c r="CU283" s="155"/>
      <c r="CV283" s="171"/>
      <c r="CW283" s="172"/>
      <c r="CX283" s="172"/>
      <c r="CY283" s="172"/>
      <c r="CZ283" s="169"/>
      <c r="DA283" s="173"/>
      <c r="DB283" s="174"/>
      <c r="DC283" s="174">
        <f t="shared" si="120"/>
        <v>-274</v>
      </c>
      <c r="DD283" s="173"/>
      <c r="DE283" s="173"/>
      <c r="DF283" s="173"/>
      <c r="DG283" s="173"/>
      <c r="DH283" s="175"/>
      <c r="DI283" s="173"/>
      <c r="DJ283" s="173"/>
      <c r="DK283" s="173"/>
      <c r="DL283" s="173"/>
      <c r="DM283" s="173"/>
    </row>
    <row r="284" spans="1:117" s="39" customFormat="1" ht="12" x14ac:dyDescent="0.2">
      <c r="A284" s="149">
        <v>275</v>
      </c>
      <c r="B284" s="150">
        <v>276</v>
      </c>
      <c r="C284" s="151" t="s">
        <v>369</v>
      </c>
      <c r="D284" s="152">
        <f t="shared" si="121"/>
        <v>7.1629629629629656</v>
      </c>
      <c r="E284" s="153">
        <f t="shared" si="122"/>
        <v>99603</v>
      </c>
      <c r="F284" s="153">
        <f t="shared" si="122"/>
        <v>0</v>
      </c>
      <c r="G284" s="153">
        <f t="shared" si="122"/>
        <v>6720</v>
      </c>
      <c r="H284" s="154">
        <f t="shared" si="123"/>
        <v>106323</v>
      </c>
      <c r="I284" s="155"/>
      <c r="J284" s="156">
        <f t="shared" si="124"/>
        <v>6720</v>
      </c>
      <c r="K284" s="157">
        <f t="shared" si="125"/>
        <v>16761.415283010603</v>
      </c>
      <c r="L284" s="158">
        <f t="shared" si="108"/>
        <v>23481.415283010603</v>
      </c>
      <c r="M284" s="155"/>
      <c r="N284" s="159">
        <f t="shared" si="109"/>
        <v>82841.584716989397</v>
      </c>
      <c r="O284" s="155"/>
      <c r="P284" s="160">
        <f t="shared" si="110"/>
        <v>6720</v>
      </c>
      <c r="Q284" s="153">
        <f t="shared" si="111"/>
        <v>0</v>
      </c>
      <c r="R284" s="153">
        <f t="shared" si="112"/>
        <v>0</v>
      </c>
      <c r="S284" s="153">
        <f t="shared" si="113"/>
        <v>16761.415283010603</v>
      </c>
      <c r="T284" s="154">
        <f t="shared" si="114"/>
        <v>23481.415283010603</v>
      </c>
      <c r="U284" s="155"/>
      <c r="V284" s="159">
        <f t="shared" si="115"/>
        <v>47535.8</v>
      </c>
      <c r="Y284" s="161">
        <v>275</v>
      </c>
      <c r="Z284" s="162">
        <v>7.1629629629629656</v>
      </c>
      <c r="AA284" s="162">
        <v>0</v>
      </c>
      <c r="AB284" s="162"/>
      <c r="AC284" s="162"/>
      <c r="AD284" s="162">
        <v>0</v>
      </c>
      <c r="AE284" s="163">
        <v>99603</v>
      </c>
      <c r="AF284" s="163">
        <v>0</v>
      </c>
      <c r="AG284" s="163">
        <v>0</v>
      </c>
      <c r="AH284" s="163">
        <v>99603</v>
      </c>
      <c r="AI284" s="163">
        <v>0</v>
      </c>
      <c r="AJ284" s="163">
        <v>6720</v>
      </c>
      <c r="AK284" s="163">
        <v>106323</v>
      </c>
      <c r="AL284" s="163">
        <v>0</v>
      </c>
      <c r="AM284" s="163">
        <v>0</v>
      </c>
      <c r="AN284" s="163">
        <v>0</v>
      </c>
      <c r="AO284" s="163">
        <v>0</v>
      </c>
      <c r="AP284" s="164">
        <v>106323</v>
      </c>
      <c r="AR284" s="161">
        <v>275</v>
      </c>
      <c r="AS284" s="162">
        <v>0</v>
      </c>
      <c r="AT284" s="163">
        <v>0</v>
      </c>
      <c r="AU284" s="163">
        <v>0</v>
      </c>
      <c r="AV284" s="163">
        <v>0</v>
      </c>
      <c r="AW284" s="164">
        <v>0</v>
      </c>
      <c r="BA284" s="161">
        <v>275</v>
      </c>
      <c r="BB284" s="150">
        <v>276</v>
      </c>
      <c r="BC284" s="151" t="s">
        <v>369</v>
      </c>
      <c r="BD284" s="165">
        <f t="shared" si="126"/>
        <v>99603</v>
      </c>
      <c r="BE284" s="166">
        <v>88844</v>
      </c>
      <c r="BF284" s="155">
        <f t="shared" si="127"/>
        <v>10759</v>
      </c>
      <c r="BG284" s="155">
        <v>25848</v>
      </c>
      <c r="BH284" s="155">
        <v>4208.8</v>
      </c>
      <c r="BI284" s="155"/>
      <c r="BJ284" s="155"/>
      <c r="BK284" s="155"/>
      <c r="BL284" s="155">
        <f t="shared" si="128"/>
        <v>0</v>
      </c>
      <c r="BM284" s="166">
        <f t="shared" si="129"/>
        <v>40815.800000000003</v>
      </c>
      <c r="BN284" s="168">
        <f t="shared" si="130"/>
        <v>16761.415283010603</v>
      </c>
      <c r="BZ284" s="155"/>
      <c r="CA284" s="161">
        <v>275</v>
      </c>
      <c r="CB284" s="151" t="s">
        <v>369</v>
      </c>
      <c r="CC284" s="153"/>
      <c r="CD284" s="153"/>
      <c r="CE284" s="153"/>
      <c r="CF284" s="153"/>
      <c r="CG284" s="169">
        <f t="shared" si="131"/>
        <v>0</v>
      </c>
      <c r="CH284" s="153"/>
      <c r="CI284" s="153"/>
      <c r="CJ284" s="153"/>
      <c r="CK284" s="169">
        <f t="shared" si="132"/>
        <v>0</v>
      </c>
      <c r="CL284" s="170">
        <f t="shared" si="116"/>
        <v>0</v>
      </c>
      <c r="CM284" s="155"/>
      <c r="CN284" s="170">
        <f t="shared" si="117"/>
        <v>0</v>
      </c>
      <c r="CO284" s="155"/>
      <c r="CP284" s="160">
        <f t="shared" si="118"/>
        <v>10759</v>
      </c>
      <c r="CQ284" s="153">
        <f t="shared" si="119"/>
        <v>10759</v>
      </c>
      <c r="CR284" s="153">
        <f t="shared" si="133"/>
        <v>0</v>
      </c>
      <c r="CS284" s="169"/>
      <c r="CT284" s="170">
        <f t="shared" si="134"/>
        <v>0</v>
      </c>
      <c r="CU284" s="155"/>
      <c r="CV284" s="171"/>
      <c r="CW284" s="172"/>
      <c r="CX284" s="172"/>
      <c r="CY284" s="172"/>
      <c r="CZ284" s="169"/>
      <c r="DA284" s="173"/>
      <c r="DB284" s="174"/>
      <c r="DC284" s="174">
        <f t="shared" si="120"/>
        <v>-275</v>
      </c>
      <c r="DD284" s="173"/>
      <c r="DE284" s="173"/>
      <c r="DF284" s="173"/>
      <c r="DG284" s="173"/>
      <c r="DH284" s="175"/>
      <c r="DI284" s="173"/>
      <c r="DJ284" s="173"/>
      <c r="DK284" s="173"/>
      <c r="DL284" s="173"/>
      <c r="DM284" s="173"/>
    </row>
    <row r="285" spans="1:117" s="39" customFormat="1" ht="12" x14ac:dyDescent="0.2">
      <c r="A285" s="149">
        <v>276</v>
      </c>
      <c r="B285" s="150">
        <v>277</v>
      </c>
      <c r="C285" s="151" t="s">
        <v>370</v>
      </c>
      <c r="D285" s="152">
        <f t="shared" si="121"/>
        <v>1.0031152647975077</v>
      </c>
      <c r="E285" s="153">
        <f t="shared" si="122"/>
        <v>18975</v>
      </c>
      <c r="F285" s="153">
        <f t="shared" si="122"/>
        <v>0</v>
      </c>
      <c r="G285" s="153">
        <f t="shared" si="122"/>
        <v>942</v>
      </c>
      <c r="H285" s="154">
        <f t="shared" si="123"/>
        <v>19917</v>
      </c>
      <c r="I285" s="155"/>
      <c r="J285" s="156">
        <f t="shared" si="124"/>
        <v>942</v>
      </c>
      <c r="K285" s="157">
        <f t="shared" si="125"/>
        <v>0</v>
      </c>
      <c r="L285" s="158">
        <f t="shared" si="108"/>
        <v>942</v>
      </c>
      <c r="M285" s="155"/>
      <c r="N285" s="159">
        <f t="shared" si="109"/>
        <v>18975</v>
      </c>
      <c r="O285" s="155"/>
      <c r="P285" s="160">
        <f t="shared" si="110"/>
        <v>942</v>
      </c>
      <c r="Q285" s="153">
        <f t="shared" si="111"/>
        <v>0</v>
      </c>
      <c r="R285" s="153">
        <f t="shared" si="112"/>
        <v>0</v>
      </c>
      <c r="S285" s="153">
        <f t="shared" si="113"/>
        <v>0</v>
      </c>
      <c r="T285" s="154">
        <f t="shared" si="114"/>
        <v>942</v>
      </c>
      <c r="U285" s="155"/>
      <c r="V285" s="159">
        <f t="shared" si="115"/>
        <v>8659.6</v>
      </c>
      <c r="Y285" s="161">
        <v>276</v>
      </c>
      <c r="Z285" s="162">
        <v>1.0031152647975077</v>
      </c>
      <c r="AA285" s="162">
        <v>0</v>
      </c>
      <c r="AB285" s="162"/>
      <c r="AC285" s="162"/>
      <c r="AD285" s="162">
        <v>0</v>
      </c>
      <c r="AE285" s="163">
        <v>18975</v>
      </c>
      <c r="AF285" s="163">
        <v>0</v>
      </c>
      <c r="AG285" s="163">
        <v>0</v>
      </c>
      <c r="AH285" s="163">
        <v>18975</v>
      </c>
      <c r="AI285" s="163">
        <v>0</v>
      </c>
      <c r="AJ285" s="163">
        <v>942</v>
      </c>
      <c r="AK285" s="163">
        <v>19917</v>
      </c>
      <c r="AL285" s="163">
        <v>0</v>
      </c>
      <c r="AM285" s="163">
        <v>0</v>
      </c>
      <c r="AN285" s="163">
        <v>0</v>
      </c>
      <c r="AO285" s="163">
        <v>0</v>
      </c>
      <c r="AP285" s="164">
        <v>19917</v>
      </c>
      <c r="AR285" s="161">
        <v>276</v>
      </c>
      <c r="AS285" s="162">
        <v>0</v>
      </c>
      <c r="AT285" s="163">
        <v>0</v>
      </c>
      <c r="AU285" s="163">
        <v>0</v>
      </c>
      <c r="AV285" s="163">
        <v>0</v>
      </c>
      <c r="AW285" s="164">
        <v>0</v>
      </c>
      <c r="BA285" s="161">
        <v>276</v>
      </c>
      <c r="BB285" s="150">
        <v>277</v>
      </c>
      <c r="BC285" s="151" t="s">
        <v>370</v>
      </c>
      <c r="BD285" s="165">
        <f t="shared" si="126"/>
        <v>18975</v>
      </c>
      <c r="BE285" s="166">
        <v>21530</v>
      </c>
      <c r="BF285" s="155">
        <f t="shared" si="127"/>
        <v>0</v>
      </c>
      <c r="BG285" s="155">
        <v>0</v>
      </c>
      <c r="BH285" s="155">
        <v>7717.6</v>
      </c>
      <c r="BI285" s="155"/>
      <c r="BJ285" s="155"/>
      <c r="BK285" s="155"/>
      <c r="BL285" s="155">
        <f t="shared" si="128"/>
        <v>0</v>
      </c>
      <c r="BM285" s="166">
        <f t="shared" si="129"/>
        <v>7717.6</v>
      </c>
      <c r="BN285" s="168">
        <f t="shared" si="130"/>
        <v>0</v>
      </c>
      <c r="BZ285" s="155"/>
      <c r="CA285" s="161">
        <v>276</v>
      </c>
      <c r="CB285" s="151" t="s">
        <v>370</v>
      </c>
      <c r="CC285" s="153"/>
      <c r="CD285" s="153"/>
      <c r="CE285" s="153"/>
      <c r="CF285" s="153"/>
      <c r="CG285" s="169">
        <f t="shared" si="131"/>
        <v>0</v>
      </c>
      <c r="CH285" s="153"/>
      <c r="CI285" s="153"/>
      <c r="CJ285" s="153"/>
      <c r="CK285" s="169">
        <f t="shared" si="132"/>
        <v>0</v>
      </c>
      <c r="CL285" s="170">
        <f t="shared" si="116"/>
        <v>0</v>
      </c>
      <c r="CM285" s="155"/>
      <c r="CN285" s="170">
        <f t="shared" si="117"/>
        <v>0</v>
      </c>
      <c r="CO285" s="155"/>
      <c r="CP285" s="160">
        <f t="shared" si="118"/>
        <v>0</v>
      </c>
      <c r="CQ285" s="153">
        <f t="shared" si="119"/>
        <v>0</v>
      </c>
      <c r="CR285" s="153">
        <f t="shared" si="133"/>
        <v>0</v>
      </c>
      <c r="CS285" s="169"/>
      <c r="CT285" s="170">
        <f t="shared" si="134"/>
        <v>0</v>
      </c>
      <c r="CU285" s="155"/>
      <c r="CV285" s="171"/>
      <c r="CW285" s="172"/>
      <c r="CX285" s="172"/>
      <c r="CY285" s="172"/>
      <c r="CZ285" s="169"/>
      <c r="DA285" s="173"/>
      <c r="DB285" s="174"/>
      <c r="DC285" s="174">
        <f t="shared" si="120"/>
        <v>-276</v>
      </c>
      <c r="DD285" s="173"/>
      <c r="DE285" s="173"/>
      <c r="DF285" s="173"/>
      <c r="DG285" s="173"/>
      <c r="DH285" s="175"/>
      <c r="DI285" s="173"/>
      <c r="DJ285" s="173"/>
      <c r="DK285" s="173"/>
      <c r="DL285" s="173"/>
      <c r="DM285" s="173"/>
    </row>
    <row r="286" spans="1:117" s="39" customFormat="1" ht="12" x14ac:dyDescent="0.2">
      <c r="A286" s="149">
        <v>277</v>
      </c>
      <c r="B286" s="150">
        <v>278</v>
      </c>
      <c r="C286" s="151" t="s">
        <v>371</v>
      </c>
      <c r="D286" s="152">
        <f t="shared" si="121"/>
        <v>110.49621744945323</v>
      </c>
      <c r="E286" s="153">
        <f t="shared" si="122"/>
        <v>1495719</v>
      </c>
      <c r="F286" s="153">
        <f t="shared" si="122"/>
        <v>0</v>
      </c>
      <c r="G286" s="153">
        <f t="shared" si="122"/>
        <v>103610</v>
      </c>
      <c r="H286" s="154">
        <f t="shared" si="123"/>
        <v>1599329</v>
      </c>
      <c r="I286" s="155"/>
      <c r="J286" s="156">
        <f t="shared" si="124"/>
        <v>103610</v>
      </c>
      <c r="K286" s="157">
        <f t="shared" si="125"/>
        <v>391001.47713496175</v>
      </c>
      <c r="L286" s="158">
        <f t="shared" si="108"/>
        <v>494611.47713496175</v>
      </c>
      <c r="M286" s="155"/>
      <c r="N286" s="159">
        <f t="shared" si="109"/>
        <v>1104717.5228650384</v>
      </c>
      <c r="O286" s="155"/>
      <c r="P286" s="160">
        <f t="shared" si="110"/>
        <v>103610</v>
      </c>
      <c r="Q286" s="153">
        <f t="shared" si="111"/>
        <v>0</v>
      </c>
      <c r="R286" s="153">
        <f t="shared" si="112"/>
        <v>0</v>
      </c>
      <c r="S286" s="153">
        <f t="shared" si="113"/>
        <v>391001.47713496175</v>
      </c>
      <c r="T286" s="154">
        <f t="shared" si="114"/>
        <v>494611.47713496175</v>
      </c>
      <c r="U286" s="155"/>
      <c r="V286" s="159">
        <f t="shared" si="115"/>
        <v>675637</v>
      </c>
      <c r="Y286" s="161">
        <v>277</v>
      </c>
      <c r="Z286" s="162">
        <v>110.49621744945323</v>
      </c>
      <c r="AA286" s="162">
        <v>0</v>
      </c>
      <c r="AB286" s="162"/>
      <c r="AC286" s="162"/>
      <c r="AD286" s="162">
        <v>0</v>
      </c>
      <c r="AE286" s="163">
        <v>1495719</v>
      </c>
      <c r="AF286" s="163">
        <v>0</v>
      </c>
      <c r="AG286" s="163">
        <v>0</v>
      </c>
      <c r="AH286" s="163">
        <v>1495719</v>
      </c>
      <c r="AI286" s="163">
        <v>0</v>
      </c>
      <c r="AJ286" s="163">
        <v>103610</v>
      </c>
      <c r="AK286" s="163">
        <v>1599329</v>
      </c>
      <c r="AL286" s="163">
        <v>0</v>
      </c>
      <c r="AM286" s="163">
        <v>0</v>
      </c>
      <c r="AN286" s="163">
        <v>0</v>
      </c>
      <c r="AO286" s="163">
        <v>0</v>
      </c>
      <c r="AP286" s="164">
        <v>1599329</v>
      </c>
      <c r="AR286" s="161">
        <v>277</v>
      </c>
      <c r="AS286" s="162">
        <v>0</v>
      </c>
      <c r="AT286" s="163">
        <v>0</v>
      </c>
      <c r="AU286" s="163">
        <v>0</v>
      </c>
      <c r="AV286" s="163">
        <v>0</v>
      </c>
      <c r="AW286" s="164">
        <v>0</v>
      </c>
      <c r="BA286" s="161">
        <v>277</v>
      </c>
      <c r="BB286" s="150">
        <v>278</v>
      </c>
      <c r="BC286" s="151" t="s">
        <v>371</v>
      </c>
      <c r="BD286" s="165">
        <f t="shared" si="126"/>
        <v>1495719</v>
      </c>
      <c r="BE286" s="166">
        <v>1146040</v>
      </c>
      <c r="BF286" s="155">
        <f t="shared" si="127"/>
        <v>349679</v>
      </c>
      <c r="BG286" s="155">
        <v>177945.60000000001</v>
      </c>
      <c r="BH286" s="155">
        <v>44402.400000000001</v>
      </c>
      <c r="BI286" s="155"/>
      <c r="BJ286" s="155"/>
      <c r="BK286" s="155"/>
      <c r="BL286" s="155">
        <f t="shared" si="128"/>
        <v>0</v>
      </c>
      <c r="BM286" s="166">
        <f t="shared" si="129"/>
        <v>572027</v>
      </c>
      <c r="BN286" s="168">
        <f t="shared" si="130"/>
        <v>391001.47713496175</v>
      </c>
      <c r="BZ286" s="155"/>
      <c r="CA286" s="161">
        <v>277</v>
      </c>
      <c r="CB286" s="151" t="s">
        <v>371</v>
      </c>
      <c r="CC286" s="153"/>
      <c r="CD286" s="153"/>
      <c r="CE286" s="153"/>
      <c r="CF286" s="153"/>
      <c r="CG286" s="169">
        <f t="shared" si="131"/>
        <v>0</v>
      </c>
      <c r="CH286" s="153"/>
      <c r="CI286" s="153"/>
      <c r="CJ286" s="153"/>
      <c r="CK286" s="169">
        <f t="shared" si="132"/>
        <v>0</v>
      </c>
      <c r="CL286" s="170">
        <f t="shared" si="116"/>
        <v>0</v>
      </c>
      <c r="CM286" s="155"/>
      <c r="CN286" s="170">
        <f t="shared" si="117"/>
        <v>0</v>
      </c>
      <c r="CO286" s="155"/>
      <c r="CP286" s="160">
        <f t="shared" si="118"/>
        <v>349679</v>
      </c>
      <c r="CQ286" s="153">
        <f t="shared" si="119"/>
        <v>349679</v>
      </c>
      <c r="CR286" s="153">
        <f t="shared" si="133"/>
        <v>0</v>
      </c>
      <c r="CS286" s="169"/>
      <c r="CT286" s="170">
        <f t="shared" si="134"/>
        <v>0</v>
      </c>
      <c r="CU286" s="155"/>
      <c r="CV286" s="171"/>
      <c r="CW286" s="172"/>
      <c r="CX286" s="172"/>
      <c r="CY286" s="172"/>
      <c r="CZ286" s="169"/>
      <c r="DA286" s="173"/>
      <c r="DB286" s="174"/>
      <c r="DC286" s="174">
        <f t="shared" si="120"/>
        <v>-277</v>
      </c>
      <c r="DD286" s="173"/>
      <c r="DE286" s="173"/>
      <c r="DF286" s="173"/>
      <c r="DG286" s="173"/>
      <c r="DH286" s="175"/>
      <c r="DI286" s="173"/>
      <c r="DJ286" s="173"/>
      <c r="DK286" s="173"/>
      <c r="DL286" s="173"/>
      <c r="DM286" s="173"/>
    </row>
    <row r="287" spans="1:117" s="39" customFormat="1" ht="12" x14ac:dyDescent="0.2">
      <c r="A287" s="149">
        <v>278</v>
      </c>
      <c r="B287" s="150">
        <v>275</v>
      </c>
      <c r="C287" s="151" t="s">
        <v>372</v>
      </c>
      <c r="D287" s="152">
        <f t="shared" si="121"/>
        <v>130.83174071746669</v>
      </c>
      <c r="E287" s="153">
        <f t="shared" si="122"/>
        <v>1732932</v>
      </c>
      <c r="F287" s="153">
        <f t="shared" si="122"/>
        <v>0</v>
      </c>
      <c r="G287" s="153">
        <f t="shared" si="122"/>
        <v>122671</v>
      </c>
      <c r="H287" s="154">
        <f t="shared" si="123"/>
        <v>1855603</v>
      </c>
      <c r="I287" s="155"/>
      <c r="J287" s="156">
        <f t="shared" si="124"/>
        <v>122671</v>
      </c>
      <c r="K287" s="157">
        <f t="shared" si="125"/>
        <v>182242.85936782934</v>
      </c>
      <c r="L287" s="158">
        <f t="shared" si="108"/>
        <v>304913.85936782934</v>
      </c>
      <c r="M287" s="155"/>
      <c r="N287" s="159">
        <f t="shared" si="109"/>
        <v>1550689.1406321707</v>
      </c>
      <c r="O287" s="155"/>
      <c r="P287" s="160">
        <f t="shared" si="110"/>
        <v>122671</v>
      </c>
      <c r="Q287" s="153">
        <f t="shared" si="111"/>
        <v>0</v>
      </c>
      <c r="R287" s="153">
        <f t="shared" si="112"/>
        <v>0</v>
      </c>
      <c r="S287" s="153">
        <f t="shared" si="113"/>
        <v>182242.85936782934</v>
      </c>
      <c r="T287" s="154">
        <f t="shared" si="114"/>
        <v>304913.85936782934</v>
      </c>
      <c r="U287" s="155"/>
      <c r="V287" s="159">
        <f t="shared" si="115"/>
        <v>498388.6</v>
      </c>
      <c r="Y287" s="161">
        <v>278</v>
      </c>
      <c r="Z287" s="162">
        <v>130.83174071746669</v>
      </c>
      <c r="AA287" s="162">
        <v>0</v>
      </c>
      <c r="AB287" s="162"/>
      <c r="AC287" s="162"/>
      <c r="AD287" s="162">
        <v>0</v>
      </c>
      <c r="AE287" s="163">
        <v>1732932</v>
      </c>
      <c r="AF287" s="163">
        <v>0</v>
      </c>
      <c r="AG287" s="163">
        <v>0</v>
      </c>
      <c r="AH287" s="163">
        <v>1732932</v>
      </c>
      <c r="AI287" s="163">
        <v>0</v>
      </c>
      <c r="AJ287" s="163">
        <v>122671</v>
      </c>
      <c r="AK287" s="163">
        <v>1855603</v>
      </c>
      <c r="AL287" s="163">
        <v>0</v>
      </c>
      <c r="AM287" s="163">
        <v>0</v>
      </c>
      <c r="AN287" s="163">
        <v>0</v>
      </c>
      <c r="AO287" s="163">
        <v>0</v>
      </c>
      <c r="AP287" s="164">
        <v>1855603</v>
      </c>
      <c r="AR287" s="161">
        <v>278</v>
      </c>
      <c r="AS287" s="162">
        <v>0</v>
      </c>
      <c r="AT287" s="163">
        <v>0</v>
      </c>
      <c r="AU287" s="163">
        <v>0</v>
      </c>
      <c r="AV287" s="163">
        <v>0</v>
      </c>
      <c r="AW287" s="164">
        <v>0</v>
      </c>
      <c r="BA287" s="161">
        <v>278</v>
      </c>
      <c r="BB287" s="150">
        <v>275</v>
      </c>
      <c r="BC287" s="151" t="s">
        <v>372</v>
      </c>
      <c r="BD287" s="165">
        <f t="shared" si="126"/>
        <v>1732932</v>
      </c>
      <c r="BE287" s="166">
        <v>1581664</v>
      </c>
      <c r="BF287" s="155">
        <f t="shared" si="127"/>
        <v>151268</v>
      </c>
      <c r="BG287" s="155">
        <v>133386</v>
      </c>
      <c r="BH287" s="155">
        <v>91063.6</v>
      </c>
      <c r="BI287" s="155"/>
      <c r="BJ287" s="155"/>
      <c r="BK287" s="155"/>
      <c r="BL287" s="155">
        <f t="shared" si="128"/>
        <v>0</v>
      </c>
      <c r="BM287" s="166">
        <f t="shared" si="129"/>
        <v>375717.6</v>
      </c>
      <c r="BN287" s="168">
        <f t="shared" si="130"/>
        <v>182242.85936782934</v>
      </c>
      <c r="BZ287" s="155"/>
      <c r="CA287" s="161">
        <v>278</v>
      </c>
      <c r="CB287" s="151" t="s">
        <v>372</v>
      </c>
      <c r="CC287" s="153"/>
      <c r="CD287" s="153"/>
      <c r="CE287" s="153"/>
      <c r="CF287" s="153"/>
      <c r="CG287" s="169">
        <f t="shared" si="131"/>
        <v>0</v>
      </c>
      <c r="CH287" s="153"/>
      <c r="CI287" s="153"/>
      <c r="CJ287" s="153"/>
      <c r="CK287" s="169">
        <f t="shared" si="132"/>
        <v>0</v>
      </c>
      <c r="CL287" s="170">
        <f t="shared" si="116"/>
        <v>0</v>
      </c>
      <c r="CM287" s="155"/>
      <c r="CN287" s="170">
        <f t="shared" si="117"/>
        <v>0</v>
      </c>
      <c r="CO287" s="155"/>
      <c r="CP287" s="160">
        <f t="shared" si="118"/>
        <v>151268</v>
      </c>
      <c r="CQ287" s="153">
        <f t="shared" si="119"/>
        <v>151268</v>
      </c>
      <c r="CR287" s="153">
        <f t="shared" si="133"/>
        <v>0</v>
      </c>
      <c r="CS287" s="169"/>
      <c r="CT287" s="170">
        <f t="shared" si="134"/>
        <v>0</v>
      </c>
      <c r="CU287" s="155"/>
      <c r="CV287" s="171"/>
      <c r="CW287" s="172"/>
      <c r="CX287" s="172"/>
      <c r="CY287" s="172"/>
      <c r="CZ287" s="169"/>
      <c r="DA287" s="173"/>
      <c r="DB287" s="174"/>
      <c r="DC287" s="174">
        <f t="shared" si="120"/>
        <v>-278</v>
      </c>
      <c r="DD287" s="173"/>
      <c r="DE287" s="173"/>
      <c r="DF287" s="173"/>
      <c r="DG287" s="173"/>
      <c r="DH287" s="175"/>
      <c r="DI287" s="173"/>
      <c r="DJ287" s="173"/>
      <c r="DK287" s="173"/>
      <c r="DL287" s="173"/>
      <c r="DM287" s="173"/>
    </row>
    <row r="288" spans="1:117" s="39" customFormat="1" ht="12" x14ac:dyDescent="0.2">
      <c r="A288" s="149">
        <v>279</v>
      </c>
      <c r="B288" s="150">
        <v>279</v>
      </c>
      <c r="C288" s="151" t="s">
        <v>373</v>
      </c>
      <c r="D288" s="152">
        <f t="shared" si="121"/>
        <v>0</v>
      </c>
      <c r="E288" s="153">
        <f t="shared" si="122"/>
        <v>0</v>
      </c>
      <c r="F288" s="153">
        <f t="shared" si="122"/>
        <v>0</v>
      </c>
      <c r="G288" s="153">
        <f t="shared" si="122"/>
        <v>0</v>
      </c>
      <c r="H288" s="154">
        <f t="shared" si="123"/>
        <v>0</v>
      </c>
      <c r="I288" s="155"/>
      <c r="J288" s="156">
        <f t="shared" si="124"/>
        <v>0</v>
      </c>
      <c r="K288" s="157">
        <f t="shared" si="125"/>
        <v>0</v>
      </c>
      <c r="L288" s="158">
        <f t="shared" si="108"/>
        <v>0</v>
      </c>
      <c r="M288" s="155"/>
      <c r="N288" s="159">
        <f t="shared" si="109"/>
        <v>0</v>
      </c>
      <c r="O288" s="155"/>
      <c r="P288" s="160">
        <f t="shared" si="110"/>
        <v>0</v>
      </c>
      <c r="Q288" s="153">
        <f t="shared" si="111"/>
        <v>0</v>
      </c>
      <c r="R288" s="153">
        <f t="shared" si="112"/>
        <v>0</v>
      </c>
      <c r="S288" s="153">
        <f t="shared" si="113"/>
        <v>0</v>
      </c>
      <c r="T288" s="154">
        <f t="shared" si="114"/>
        <v>0</v>
      </c>
      <c r="U288" s="155"/>
      <c r="V288" s="159">
        <f t="shared" si="115"/>
        <v>0</v>
      </c>
      <c r="Y288" s="161">
        <v>279</v>
      </c>
      <c r="Z288" s="162"/>
      <c r="AA288" s="162"/>
      <c r="AB288" s="162"/>
      <c r="AC288" s="162"/>
      <c r="AD288" s="162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4"/>
      <c r="AR288" s="161">
        <v>279</v>
      </c>
      <c r="AS288" s="162">
        <v>0</v>
      </c>
      <c r="AT288" s="163">
        <v>0</v>
      </c>
      <c r="AU288" s="163">
        <v>0</v>
      </c>
      <c r="AV288" s="163">
        <v>0</v>
      </c>
      <c r="AW288" s="164">
        <v>0</v>
      </c>
      <c r="BA288" s="161">
        <v>279</v>
      </c>
      <c r="BB288" s="150">
        <v>279</v>
      </c>
      <c r="BC288" s="151" t="s">
        <v>373</v>
      </c>
      <c r="BD288" s="165">
        <f t="shared" si="126"/>
        <v>0</v>
      </c>
      <c r="BE288" s="166">
        <v>0</v>
      </c>
      <c r="BF288" s="155">
        <f t="shared" si="127"/>
        <v>0</v>
      </c>
      <c r="BG288" s="155">
        <v>0</v>
      </c>
      <c r="BH288" s="155">
        <v>0</v>
      </c>
      <c r="BI288" s="155"/>
      <c r="BJ288" s="155"/>
      <c r="BK288" s="155"/>
      <c r="BL288" s="155">
        <f t="shared" si="128"/>
        <v>0</v>
      </c>
      <c r="BM288" s="166">
        <f t="shared" si="129"/>
        <v>0</v>
      </c>
      <c r="BN288" s="168">
        <f t="shared" si="130"/>
        <v>0</v>
      </c>
      <c r="BZ288" s="155"/>
      <c r="CA288" s="161">
        <v>279</v>
      </c>
      <c r="CB288" s="151" t="s">
        <v>373</v>
      </c>
      <c r="CC288" s="153"/>
      <c r="CD288" s="153"/>
      <c r="CE288" s="153"/>
      <c r="CF288" s="153"/>
      <c r="CG288" s="169">
        <f t="shared" si="131"/>
        <v>0</v>
      </c>
      <c r="CH288" s="153"/>
      <c r="CI288" s="153"/>
      <c r="CJ288" s="153"/>
      <c r="CK288" s="169">
        <f t="shared" si="132"/>
        <v>0</v>
      </c>
      <c r="CL288" s="170">
        <f t="shared" si="116"/>
        <v>0</v>
      </c>
      <c r="CM288" s="155"/>
      <c r="CN288" s="170">
        <f t="shared" si="117"/>
        <v>0</v>
      </c>
      <c r="CO288" s="155"/>
      <c r="CP288" s="160">
        <f t="shared" si="118"/>
        <v>0</v>
      </c>
      <c r="CQ288" s="153">
        <f t="shared" si="119"/>
        <v>0</v>
      </c>
      <c r="CR288" s="153">
        <f t="shared" si="133"/>
        <v>0</v>
      </c>
      <c r="CS288" s="169"/>
      <c r="CT288" s="170">
        <f t="shared" si="134"/>
        <v>0</v>
      </c>
      <c r="CU288" s="155"/>
      <c r="CV288" s="171"/>
      <c r="CW288" s="172"/>
      <c r="CX288" s="172"/>
      <c r="CY288" s="172"/>
      <c r="CZ288" s="169"/>
      <c r="DA288" s="173"/>
      <c r="DB288" s="174"/>
      <c r="DC288" s="174">
        <f t="shared" si="120"/>
        <v>-279</v>
      </c>
      <c r="DD288" s="173"/>
      <c r="DE288" s="173"/>
      <c r="DF288" s="173"/>
      <c r="DG288" s="173"/>
      <c r="DH288" s="175"/>
      <c r="DI288" s="173"/>
      <c r="DJ288" s="173"/>
      <c r="DK288" s="173"/>
      <c r="DL288" s="173"/>
      <c r="DM288" s="173"/>
    </row>
    <row r="289" spans="1:117" s="39" customFormat="1" ht="12" x14ac:dyDescent="0.2">
      <c r="A289" s="149">
        <v>280</v>
      </c>
      <c r="B289" s="150">
        <v>280</v>
      </c>
      <c r="C289" s="151" t="s">
        <v>374</v>
      </c>
      <c r="D289" s="152">
        <f t="shared" si="121"/>
        <v>0</v>
      </c>
      <c r="E289" s="153">
        <f t="shared" si="122"/>
        <v>0</v>
      </c>
      <c r="F289" s="153">
        <f t="shared" si="122"/>
        <v>0</v>
      </c>
      <c r="G289" s="153">
        <f t="shared" si="122"/>
        <v>0</v>
      </c>
      <c r="H289" s="154">
        <f t="shared" si="123"/>
        <v>0</v>
      </c>
      <c r="I289" s="155"/>
      <c r="J289" s="156">
        <f t="shared" si="124"/>
        <v>0</v>
      </c>
      <c r="K289" s="157">
        <f t="shared" si="125"/>
        <v>0</v>
      </c>
      <c r="L289" s="158">
        <f t="shared" si="108"/>
        <v>0</v>
      </c>
      <c r="M289" s="155"/>
      <c r="N289" s="159">
        <f t="shared" si="109"/>
        <v>0</v>
      </c>
      <c r="O289" s="155"/>
      <c r="P289" s="160">
        <f t="shared" si="110"/>
        <v>0</v>
      </c>
      <c r="Q289" s="153">
        <f t="shared" si="111"/>
        <v>0</v>
      </c>
      <c r="R289" s="153">
        <f t="shared" si="112"/>
        <v>0</v>
      </c>
      <c r="S289" s="153">
        <f t="shared" si="113"/>
        <v>0</v>
      </c>
      <c r="T289" s="154">
        <f t="shared" si="114"/>
        <v>0</v>
      </c>
      <c r="U289" s="155"/>
      <c r="V289" s="159">
        <f t="shared" si="115"/>
        <v>0</v>
      </c>
      <c r="Y289" s="161">
        <v>280</v>
      </c>
      <c r="Z289" s="162"/>
      <c r="AA289" s="162"/>
      <c r="AB289" s="162"/>
      <c r="AC289" s="162"/>
      <c r="AD289" s="162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4"/>
      <c r="AR289" s="161">
        <v>280</v>
      </c>
      <c r="AS289" s="162">
        <v>0</v>
      </c>
      <c r="AT289" s="163">
        <v>0</v>
      </c>
      <c r="AU289" s="163">
        <v>0</v>
      </c>
      <c r="AV289" s="163">
        <v>0</v>
      </c>
      <c r="AW289" s="164">
        <v>0</v>
      </c>
      <c r="BA289" s="161">
        <v>280</v>
      </c>
      <c r="BB289" s="150">
        <v>280</v>
      </c>
      <c r="BC289" s="151" t="s">
        <v>374</v>
      </c>
      <c r="BD289" s="165">
        <f t="shared" si="126"/>
        <v>0</v>
      </c>
      <c r="BE289" s="166">
        <v>0</v>
      </c>
      <c r="BF289" s="155">
        <f t="shared" si="127"/>
        <v>0</v>
      </c>
      <c r="BG289" s="155">
        <v>0</v>
      </c>
      <c r="BH289" s="155">
        <v>0</v>
      </c>
      <c r="BI289" s="155"/>
      <c r="BJ289" s="155"/>
      <c r="BK289" s="155"/>
      <c r="BL289" s="155">
        <f t="shared" si="128"/>
        <v>0</v>
      </c>
      <c r="BM289" s="166">
        <f t="shared" si="129"/>
        <v>0</v>
      </c>
      <c r="BN289" s="168">
        <f t="shared" si="130"/>
        <v>0</v>
      </c>
      <c r="BZ289" s="155"/>
      <c r="CA289" s="161">
        <v>280</v>
      </c>
      <c r="CB289" s="151" t="s">
        <v>374</v>
      </c>
      <c r="CC289" s="153"/>
      <c r="CD289" s="153"/>
      <c r="CE289" s="153"/>
      <c r="CF289" s="153"/>
      <c r="CG289" s="169">
        <f t="shared" si="131"/>
        <v>0</v>
      </c>
      <c r="CH289" s="153"/>
      <c r="CI289" s="153"/>
      <c r="CJ289" s="153"/>
      <c r="CK289" s="169">
        <f t="shared" si="132"/>
        <v>0</v>
      </c>
      <c r="CL289" s="170">
        <f t="shared" si="116"/>
        <v>0</v>
      </c>
      <c r="CM289" s="155"/>
      <c r="CN289" s="170">
        <f t="shared" si="117"/>
        <v>0</v>
      </c>
      <c r="CO289" s="155"/>
      <c r="CP289" s="160">
        <f t="shared" si="118"/>
        <v>0</v>
      </c>
      <c r="CQ289" s="153">
        <f t="shared" si="119"/>
        <v>0</v>
      </c>
      <c r="CR289" s="153">
        <f t="shared" si="133"/>
        <v>0</v>
      </c>
      <c r="CS289" s="169"/>
      <c r="CT289" s="170">
        <f t="shared" si="134"/>
        <v>0</v>
      </c>
      <c r="CU289" s="155"/>
      <c r="CV289" s="171"/>
      <c r="CW289" s="172"/>
      <c r="CX289" s="172"/>
      <c r="CY289" s="172"/>
      <c r="CZ289" s="169"/>
      <c r="DA289" s="173"/>
      <c r="DB289" s="174"/>
      <c r="DC289" s="174">
        <f t="shared" si="120"/>
        <v>-280</v>
      </c>
      <c r="DD289" s="173"/>
      <c r="DE289" s="173"/>
      <c r="DF289" s="173"/>
      <c r="DG289" s="173"/>
      <c r="DH289" s="175"/>
      <c r="DI289" s="173"/>
      <c r="DJ289" s="173"/>
      <c r="DK289" s="173"/>
      <c r="DL289" s="173"/>
      <c r="DM289" s="173"/>
    </row>
    <row r="290" spans="1:117" s="39" customFormat="1" ht="12" x14ac:dyDescent="0.2">
      <c r="A290" s="149">
        <v>281</v>
      </c>
      <c r="B290" s="150">
        <v>281</v>
      </c>
      <c r="C290" s="151" t="s">
        <v>375</v>
      </c>
      <c r="D290" s="152">
        <f t="shared" si="121"/>
        <v>4500.1294089516014</v>
      </c>
      <c r="E290" s="153">
        <f t="shared" si="122"/>
        <v>60690645</v>
      </c>
      <c r="F290" s="153">
        <f t="shared" si="122"/>
        <v>0</v>
      </c>
      <c r="G290" s="153">
        <f t="shared" si="122"/>
        <v>4219548</v>
      </c>
      <c r="H290" s="154">
        <f t="shared" si="123"/>
        <v>64910193</v>
      </c>
      <c r="I290" s="155"/>
      <c r="J290" s="156">
        <f t="shared" si="124"/>
        <v>4219548</v>
      </c>
      <c r="K290" s="157">
        <f t="shared" si="125"/>
        <v>7714994.7926875558</v>
      </c>
      <c r="L290" s="158">
        <f t="shared" si="108"/>
        <v>11934542.792687556</v>
      </c>
      <c r="M290" s="155"/>
      <c r="N290" s="159">
        <f t="shared" si="109"/>
        <v>52975650.207312442</v>
      </c>
      <c r="O290" s="155"/>
      <c r="P290" s="160">
        <f t="shared" si="110"/>
        <v>4219548</v>
      </c>
      <c r="Q290" s="153">
        <f t="shared" si="111"/>
        <v>0</v>
      </c>
      <c r="R290" s="153">
        <f t="shared" si="112"/>
        <v>0</v>
      </c>
      <c r="S290" s="153">
        <f t="shared" si="113"/>
        <v>7714994.7926875558</v>
      </c>
      <c r="T290" s="154">
        <f t="shared" si="114"/>
        <v>11934542.792687556</v>
      </c>
      <c r="U290" s="155"/>
      <c r="V290" s="159">
        <f t="shared" si="115"/>
        <v>17071111.399999999</v>
      </c>
      <c r="Y290" s="161">
        <v>281</v>
      </c>
      <c r="Z290" s="162">
        <v>4500.1294089516014</v>
      </c>
      <c r="AA290" s="162">
        <v>0</v>
      </c>
      <c r="AB290" s="162"/>
      <c r="AC290" s="162"/>
      <c r="AD290" s="162">
        <v>0</v>
      </c>
      <c r="AE290" s="163">
        <v>60690645</v>
      </c>
      <c r="AF290" s="163">
        <v>0</v>
      </c>
      <c r="AG290" s="163">
        <v>0</v>
      </c>
      <c r="AH290" s="163">
        <v>60690645</v>
      </c>
      <c r="AI290" s="163">
        <v>0</v>
      </c>
      <c r="AJ290" s="163">
        <v>4219548</v>
      </c>
      <c r="AK290" s="163">
        <v>64910193</v>
      </c>
      <c r="AL290" s="163">
        <v>0</v>
      </c>
      <c r="AM290" s="163">
        <v>0</v>
      </c>
      <c r="AN290" s="163">
        <v>0</v>
      </c>
      <c r="AO290" s="163">
        <v>0</v>
      </c>
      <c r="AP290" s="164">
        <v>64910193</v>
      </c>
      <c r="AR290" s="161">
        <v>281</v>
      </c>
      <c r="AS290" s="162">
        <v>0</v>
      </c>
      <c r="AT290" s="163">
        <v>0</v>
      </c>
      <c r="AU290" s="163">
        <v>0</v>
      </c>
      <c r="AV290" s="163">
        <v>0</v>
      </c>
      <c r="AW290" s="164">
        <v>0</v>
      </c>
      <c r="BA290" s="161">
        <v>281</v>
      </c>
      <c r="BB290" s="150">
        <v>281</v>
      </c>
      <c r="BC290" s="151" t="s">
        <v>375</v>
      </c>
      <c r="BD290" s="165">
        <f t="shared" si="126"/>
        <v>60690645</v>
      </c>
      <c r="BE290" s="166">
        <v>53848908</v>
      </c>
      <c r="BF290" s="155">
        <f t="shared" si="127"/>
        <v>6841737</v>
      </c>
      <c r="BG290" s="155">
        <v>3760480.8</v>
      </c>
      <c r="BH290" s="155">
        <v>2249345.6</v>
      </c>
      <c r="BI290" s="155"/>
      <c r="BJ290" s="155"/>
      <c r="BK290" s="155"/>
      <c r="BL290" s="155">
        <f t="shared" si="128"/>
        <v>0</v>
      </c>
      <c r="BM290" s="166">
        <f t="shared" si="129"/>
        <v>12851563.4</v>
      </c>
      <c r="BN290" s="168">
        <f t="shared" si="130"/>
        <v>7714994.7926875558</v>
      </c>
      <c r="BZ290" s="155"/>
      <c r="CA290" s="161">
        <v>281</v>
      </c>
      <c r="CB290" s="151" t="s">
        <v>375</v>
      </c>
      <c r="CC290" s="153"/>
      <c r="CD290" s="153"/>
      <c r="CE290" s="153"/>
      <c r="CF290" s="153"/>
      <c r="CG290" s="169">
        <f t="shared" si="131"/>
        <v>0</v>
      </c>
      <c r="CH290" s="153"/>
      <c r="CI290" s="153"/>
      <c r="CJ290" s="153"/>
      <c r="CK290" s="169">
        <f t="shared" si="132"/>
        <v>0</v>
      </c>
      <c r="CL290" s="170">
        <f t="shared" si="116"/>
        <v>0</v>
      </c>
      <c r="CM290" s="155"/>
      <c r="CN290" s="170">
        <f t="shared" si="117"/>
        <v>0</v>
      </c>
      <c r="CO290" s="155"/>
      <c r="CP290" s="160">
        <f t="shared" si="118"/>
        <v>6841737</v>
      </c>
      <c r="CQ290" s="153">
        <f t="shared" si="119"/>
        <v>6841737</v>
      </c>
      <c r="CR290" s="153">
        <f t="shared" si="133"/>
        <v>0</v>
      </c>
      <c r="CS290" s="169"/>
      <c r="CT290" s="170">
        <f t="shared" si="134"/>
        <v>0</v>
      </c>
      <c r="CU290" s="155"/>
      <c r="CV290" s="171"/>
      <c r="CW290" s="172"/>
      <c r="CX290" s="172"/>
      <c r="CY290" s="172"/>
      <c r="CZ290" s="169"/>
      <c r="DA290" s="173"/>
      <c r="DB290" s="174"/>
      <c r="DC290" s="174">
        <f t="shared" si="120"/>
        <v>-281</v>
      </c>
      <c r="DD290" s="173"/>
      <c r="DE290" s="173"/>
      <c r="DF290" s="173"/>
      <c r="DG290" s="173"/>
      <c r="DH290" s="175"/>
      <c r="DI290" s="173"/>
      <c r="DJ290" s="173"/>
      <c r="DK290" s="173"/>
      <c r="DL290" s="173"/>
      <c r="DM290" s="173"/>
    </row>
    <row r="291" spans="1:117" s="39" customFormat="1" ht="12" x14ac:dyDescent="0.2">
      <c r="A291" s="149">
        <v>282</v>
      </c>
      <c r="B291" s="150">
        <v>282</v>
      </c>
      <c r="C291" s="151" t="s">
        <v>376</v>
      </c>
      <c r="D291" s="152">
        <f t="shared" si="121"/>
        <v>0</v>
      </c>
      <c r="E291" s="153">
        <f t="shared" si="122"/>
        <v>0</v>
      </c>
      <c r="F291" s="153">
        <f t="shared" si="122"/>
        <v>0</v>
      </c>
      <c r="G291" s="153">
        <f t="shared" si="122"/>
        <v>0</v>
      </c>
      <c r="H291" s="154">
        <f t="shared" si="123"/>
        <v>0</v>
      </c>
      <c r="I291" s="155"/>
      <c r="J291" s="156">
        <f t="shared" si="124"/>
        <v>0</v>
      </c>
      <c r="K291" s="157">
        <f t="shared" si="125"/>
        <v>0</v>
      </c>
      <c r="L291" s="158">
        <f t="shared" si="108"/>
        <v>0</v>
      </c>
      <c r="M291" s="155"/>
      <c r="N291" s="159">
        <f t="shared" si="109"/>
        <v>0</v>
      </c>
      <c r="O291" s="155"/>
      <c r="P291" s="160">
        <f t="shared" si="110"/>
        <v>0</v>
      </c>
      <c r="Q291" s="153">
        <f t="shared" si="111"/>
        <v>0</v>
      </c>
      <c r="R291" s="153">
        <f t="shared" si="112"/>
        <v>0</v>
      </c>
      <c r="S291" s="153">
        <f t="shared" si="113"/>
        <v>0</v>
      </c>
      <c r="T291" s="154">
        <f t="shared" si="114"/>
        <v>0</v>
      </c>
      <c r="U291" s="155"/>
      <c r="V291" s="159">
        <f t="shared" si="115"/>
        <v>0</v>
      </c>
      <c r="Y291" s="161">
        <v>282</v>
      </c>
      <c r="Z291" s="162"/>
      <c r="AA291" s="162"/>
      <c r="AB291" s="162"/>
      <c r="AC291" s="162"/>
      <c r="AD291" s="162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4"/>
      <c r="AR291" s="161">
        <v>282</v>
      </c>
      <c r="AS291" s="162">
        <v>0</v>
      </c>
      <c r="AT291" s="163">
        <v>0</v>
      </c>
      <c r="AU291" s="163">
        <v>0</v>
      </c>
      <c r="AV291" s="163">
        <v>0</v>
      </c>
      <c r="AW291" s="164">
        <v>0</v>
      </c>
      <c r="BA291" s="161">
        <v>282</v>
      </c>
      <c r="BB291" s="150">
        <v>282</v>
      </c>
      <c r="BC291" s="151" t="s">
        <v>376</v>
      </c>
      <c r="BD291" s="165">
        <f t="shared" si="126"/>
        <v>0</v>
      </c>
      <c r="BE291" s="166">
        <v>0</v>
      </c>
      <c r="BF291" s="155">
        <f t="shared" si="127"/>
        <v>0</v>
      </c>
      <c r="BG291" s="155">
        <v>0</v>
      </c>
      <c r="BH291" s="155">
        <v>0</v>
      </c>
      <c r="BI291" s="155"/>
      <c r="BJ291" s="155"/>
      <c r="BK291" s="155"/>
      <c r="BL291" s="155">
        <f t="shared" si="128"/>
        <v>0</v>
      </c>
      <c r="BM291" s="166">
        <f t="shared" si="129"/>
        <v>0</v>
      </c>
      <c r="BN291" s="168">
        <f t="shared" si="130"/>
        <v>0</v>
      </c>
      <c r="BZ291" s="155"/>
      <c r="CA291" s="161">
        <v>282</v>
      </c>
      <c r="CB291" s="151" t="s">
        <v>376</v>
      </c>
      <c r="CC291" s="153"/>
      <c r="CD291" s="153"/>
      <c r="CE291" s="153"/>
      <c r="CF291" s="153"/>
      <c r="CG291" s="169">
        <f t="shared" si="131"/>
        <v>0</v>
      </c>
      <c r="CH291" s="153"/>
      <c r="CI291" s="153"/>
      <c r="CJ291" s="153"/>
      <c r="CK291" s="169">
        <f t="shared" si="132"/>
        <v>0</v>
      </c>
      <c r="CL291" s="170">
        <f t="shared" si="116"/>
        <v>0</v>
      </c>
      <c r="CM291" s="155"/>
      <c r="CN291" s="170">
        <f t="shared" si="117"/>
        <v>0</v>
      </c>
      <c r="CO291" s="155"/>
      <c r="CP291" s="160">
        <f t="shared" si="118"/>
        <v>0</v>
      </c>
      <c r="CQ291" s="153">
        <f t="shared" si="119"/>
        <v>0</v>
      </c>
      <c r="CR291" s="153">
        <f t="shared" si="133"/>
        <v>0</v>
      </c>
      <c r="CS291" s="169"/>
      <c r="CT291" s="170">
        <f t="shared" si="134"/>
        <v>0</v>
      </c>
      <c r="CU291" s="155"/>
      <c r="CV291" s="171"/>
      <c r="CW291" s="172"/>
      <c r="CX291" s="172"/>
      <c r="CY291" s="172"/>
      <c r="CZ291" s="169"/>
      <c r="DA291" s="173"/>
      <c r="DB291" s="174"/>
      <c r="DC291" s="174">
        <f t="shared" si="120"/>
        <v>-282</v>
      </c>
      <c r="DD291" s="173"/>
      <c r="DE291" s="173"/>
      <c r="DF291" s="173"/>
      <c r="DG291" s="173"/>
      <c r="DH291" s="175"/>
      <c r="DI291" s="173"/>
      <c r="DJ291" s="173"/>
      <c r="DK291" s="173"/>
      <c r="DL291" s="173"/>
      <c r="DM291" s="173"/>
    </row>
    <row r="292" spans="1:117" s="39" customFormat="1" ht="12" x14ac:dyDescent="0.2">
      <c r="A292" s="149">
        <v>283</v>
      </c>
      <c r="B292" s="150">
        <v>283</v>
      </c>
      <c r="C292" s="151" t="s">
        <v>377</v>
      </c>
      <c r="D292" s="152">
        <f t="shared" si="121"/>
        <v>0</v>
      </c>
      <c r="E292" s="153">
        <f t="shared" si="122"/>
        <v>0</v>
      </c>
      <c r="F292" s="153">
        <f t="shared" si="122"/>
        <v>0</v>
      </c>
      <c r="G292" s="153">
        <f t="shared" si="122"/>
        <v>0</v>
      </c>
      <c r="H292" s="154">
        <f t="shared" si="123"/>
        <v>0</v>
      </c>
      <c r="I292" s="155"/>
      <c r="J292" s="156">
        <f t="shared" si="124"/>
        <v>0</v>
      </c>
      <c r="K292" s="157">
        <f t="shared" si="125"/>
        <v>0</v>
      </c>
      <c r="L292" s="158">
        <f t="shared" si="108"/>
        <v>0</v>
      </c>
      <c r="M292" s="155"/>
      <c r="N292" s="159">
        <f t="shared" si="109"/>
        <v>0</v>
      </c>
      <c r="O292" s="155"/>
      <c r="P292" s="160">
        <f t="shared" si="110"/>
        <v>0</v>
      </c>
      <c r="Q292" s="153">
        <f t="shared" si="111"/>
        <v>0</v>
      </c>
      <c r="R292" s="153">
        <f t="shared" si="112"/>
        <v>0</v>
      </c>
      <c r="S292" s="153">
        <f t="shared" si="113"/>
        <v>0</v>
      </c>
      <c r="T292" s="154">
        <f t="shared" si="114"/>
        <v>0</v>
      </c>
      <c r="U292" s="155"/>
      <c r="V292" s="159">
        <f t="shared" si="115"/>
        <v>0</v>
      </c>
      <c r="Y292" s="161">
        <v>283</v>
      </c>
      <c r="Z292" s="162"/>
      <c r="AA292" s="162"/>
      <c r="AB292" s="162"/>
      <c r="AC292" s="162"/>
      <c r="AD292" s="162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4"/>
      <c r="AR292" s="161">
        <v>283</v>
      </c>
      <c r="AS292" s="162">
        <v>0</v>
      </c>
      <c r="AT292" s="163">
        <v>0</v>
      </c>
      <c r="AU292" s="163">
        <v>0</v>
      </c>
      <c r="AV292" s="163">
        <v>0</v>
      </c>
      <c r="AW292" s="164">
        <v>0</v>
      </c>
      <c r="BA292" s="161">
        <v>283</v>
      </c>
      <c r="BB292" s="150">
        <v>283</v>
      </c>
      <c r="BC292" s="151" t="s">
        <v>377</v>
      </c>
      <c r="BD292" s="165">
        <f t="shared" si="126"/>
        <v>0</v>
      </c>
      <c r="BE292" s="166">
        <v>0</v>
      </c>
      <c r="BF292" s="155">
        <f t="shared" si="127"/>
        <v>0</v>
      </c>
      <c r="BG292" s="155">
        <v>0</v>
      </c>
      <c r="BH292" s="155">
        <v>0</v>
      </c>
      <c r="BI292" s="155"/>
      <c r="BJ292" s="155"/>
      <c r="BK292" s="155"/>
      <c r="BL292" s="155">
        <f t="shared" si="128"/>
        <v>0</v>
      </c>
      <c r="BM292" s="166">
        <f t="shared" si="129"/>
        <v>0</v>
      </c>
      <c r="BN292" s="168">
        <f t="shared" si="130"/>
        <v>0</v>
      </c>
      <c r="BZ292" s="155"/>
      <c r="CA292" s="161">
        <v>283</v>
      </c>
      <c r="CB292" s="151" t="s">
        <v>377</v>
      </c>
      <c r="CC292" s="153"/>
      <c r="CD292" s="153"/>
      <c r="CE292" s="153"/>
      <c r="CF292" s="153"/>
      <c r="CG292" s="169">
        <f t="shared" si="131"/>
        <v>0</v>
      </c>
      <c r="CH292" s="153"/>
      <c r="CI292" s="153"/>
      <c r="CJ292" s="153"/>
      <c r="CK292" s="169">
        <f t="shared" si="132"/>
        <v>0</v>
      </c>
      <c r="CL292" s="170">
        <f t="shared" si="116"/>
        <v>0</v>
      </c>
      <c r="CM292" s="155"/>
      <c r="CN292" s="170">
        <f t="shared" si="117"/>
        <v>0</v>
      </c>
      <c r="CO292" s="155"/>
      <c r="CP292" s="160">
        <f t="shared" si="118"/>
        <v>0</v>
      </c>
      <c r="CQ292" s="153">
        <f t="shared" si="119"/>
        <v>0</v>
      </c>
      <c r="CR292" s="153">
        <f t="shared" si="133"/>
        <v>0</v>
      </c>
      <c r="CS292" s="169"/>
      <c r="CT292" s="170">
        <f t="shared" si="134"/>
        <v>0</v>
      </c>
      <c r="CU292" s="155"/>
      <c r="CV292" s="171"/>
      <c r="CW292" s="172"/>
      <c r="CX292" s="172"/>
      <c r="CY292" s="172"/>
      <c r="CZ292" s="169"/>
      <c r="DA292" s="173"/>
      <c r="DB292" s="174"/>
      <c r="DC292" s="174">
        <f t="shared" si="120"/>
        <v>-283</v>
      </c>
      <c r="DD292" s="173"/>
      <c r="DE292" s="173"/>
      <c r="DF292" s="173"/>
      <c r="DG292" s="173"/>
      <c r="DH292" s="175"/>
      <c r="DI292" s="173"/>
      <c r="DJ292" s="173"/>
      <c r="DK292" s="173"/>
      <c r="DL292" s="173"/>
      <c r="DM292" s="173"/>
    </row>
    <row r="293" spans="1:117" s="39" customFormat="1" ht="12" x14ac:dyDescent="0.2">
      <c r="A293" s="149">
        <v>284</v>
      </c>
      <c r="B293" s="150">
        <v>284</v>
      </c>
      <c r="C293" s="151" t="s">
        <v>378</v>
      </c>
      <c r="D293" s="152">
        <f t="shared" si="121"/>
        <v>109.31286386204475</v>
      </c>
      <c r="E293" s="153">
        <f t="shared" si="122"/>
        <v>1670705</v>
      </c>
      <c r="F293" s="153">
        <f t="shared" si="122"/>
        <v>0</v>
      </c>
      <c r="G293" s="153">
        <f t="shared" si="122"/>
        <v>102498</v>
      </c>
      <c r="H293" s="154">
        <f t="shared" si="123"/>
        <v>1773203</v>
      </c>
      <c r="I293" s="155"/>
      <c r="J293" s="156">
        <f t="shared" si="124"/>
        <v>102498</v>
      </c>
      <c r="K293" s="157">
        <f t="shared" si="125"/>
        <v>194802.52689161841</v>
      </c>
      <c r="L293" s="158">
        <f t="shared" si="108"/>
        <v>297300.52689161838</v>
      </c>
      <c r="M293" s="155"/>
      <c r="N293" s="159">
        <f t="shared" si="109"/>
        <v>1475902.4731083815</v>
      </c>
      <c r="O293" s="155"/>
      <c r="P293" s="160">
        <f t="shared" si="110"/>
        <v>102498</v>
      </c>
      <c r="Q293" s="153">
        <f t="shared" si="111"/>
        <v>0</v>
      </c>
      <c r="R293" s="153">
        <f t="shared" si="112"/>
        <v>0</v>
      </c>
      <c r="S293" s="153">
        <f t="shared" si="113"/>
        <v>194802.52689161841</v>
      </c>
      <c r="T293" s="154">
        <f t="shared" si="114"/>
        <v>297300.52689161838</v>
      </c>
      <c r="U293" s="155"/>
      <c r="V293" s="159">
        <f t="shared" si="115"/>
        <v>572912.80000000005</v>
      </c>
      <c r="Y293" s="161">
        <v>284</v>
      </c>
      <c r="Z293" s="162">
        <v>109.31286386204475</v>
      </c>
      <c r="AA293" s="162">
        <v>0</v>
      </c>
      <c r="AB293" s="162"/>
      <c r="AC293" s="162"/>
      <c r="AD293" s="162">
        <v>0</v>
      </c>
      <c r="AE293" s="163">
        <v>1670705</v>
      </c>
      <c r="AF293" s="163">
        <v>0</v>
      </c>
      <c r="AG293" s="163">
        <v>0</v>
      </c>
      <c r="AH293" s="163">
        <v>1670705</v>
      </c>
      <c r="AI293" s="163">
        <v>0</v>
      </c>
      <c r="AJ293" s="163">
        <v>102498</v>
      </c>
      <c r="AK293" s="163">
        <v>1773203</v>
      </c>
      <c r="AL293" s="163">
        <v>0</v>
      </c>
      <c r="AM293" s="163">
        <v>0</v>
      </c>
      <c r="AN293" s="163">
        <v>0</v>
      </c>
      <c r="AO293" s="163">
        <v>0</v>
      </c>
      <c r="AP293" s="164">
        <v>1773203</v>
      </c>
      <c r="AR293" s="161">
        <v>284</v>
      </c>
      <c r="AS293" s="162">
        <v>0</v>
      </c>
      <c r="AT293" s="163">
        <v>0</v>
      </c>
      <c r="AU293" s="163">
        <v>0</v>
      </c>
      <c r="AV293" s="163">
        <v>0</v>
      </c>
      <c r="AW293" s="164">
        <v>0</v>
      </c>
      <c r="BA293" s="161">
        <v>284</v>
      </c>
      <c r="BB293" s="150">
        <v>284</v>
      </c>
      <c r="BC293" s="151" t="s">
        <v>378</v>
      </c>
      <c r="BD293" s="165">
        <f t="shared" si="126"/>
        <v>1670705</v>
      </c>
      <c r="BE293" s="166">
        <v>1530356</v>
      </c>
      <c r="BF293" s="155">
        <f t="shared" si="127"/>
        <v>140349</v>
      </c>
      <c r="BG293" s="155">
        <v>234491.4</v>
      </c>
      <c r="BH293" s="155">
        <v>95574.400000000009</v>
      </c>
      <c r="BI293" s="155"/>
      <c r="BJ293" s="155"/>
      <c r="BK293" s="155"/>
      <c r="BL293" s="155">
        <f t="shared" si="128"/>
        <v>0</v>
      </c>
      <c r="BM293" s="166">
        <f t="shared" si="129"/>
        <v>470414.80000000005</v>
      </c>
      <c r="BN293" s="168">
        <f t="shared" si="130"/>
        <v>194802.52689161841</v>
      </c>
      <c r="BZ293" s="155"/>
      <c r="CA293" s="161">
        <v>284</v>
      </c>
      <c r="CB293" s="151" t="s">
        <v>378</v>
      </c>
      <c r="CC293" s="153"/>
      <c r="CD293" s="153"/>
      <c r="CE293" s="153"/>
      <c r="CF293" s="153"/>
      <c r="CG293" s="169">
        <f t="shared" si="131"/>
        <v>0</v>
      </c>
      <c r="CH293" s="153"/>
      <c r="CI293" s="153"/>
      <c r="CJ293" s="153"/>
      <c r="CK293" s="169">
        <f t="shared" si="132"/>
        <v>0</v>
      </c>
      <c r="CL293" s="170">
        <f t="shared" si="116"/>
        <v>0</v>
      </c>
      <c r="CM293" s="155"/>
      <c r="CN293" s="170">
        <f t="shared" si="117"/>
        <v>0</v>
      </c>
      <c r="CO293" s="155"/>
      <c r="CP293" s="160">
        <f t="shared" si="118"/>
        <v>140349</v>
      </c>
      <c r="CQ293" s="153">
        <f t="shared" si="119"/>
        <v>140349</v>
      </c>
      <c r="CR293" s="153">
        <f t="shared" si="133"/>
        <v>0</v>
      </c>
      <c r="CS293" s="169"/>
      <c r="CT293" s="170">
        <f t="shared" si="134"/>
        <v>0</v>
      </c>
      <c r="CU293" s="155"/>
      <c r="CV293" s="171"/>
      <c r="CW293" s="172"/>
      <c r="CX293" s="172"/>
      <c r="CY293" s="172"/>
      <c r="CZ293" s="169"/>
      <c r="DA293" s="173"/>
      <c r="DB293" s="174"/>
      <c r="DC293" s="174">
        <f t="shared" si="120"/>
        <v>-284</v>
      </c>
      <c r="DD293" s="173"/>
      <c r="DE293" s="173"/>
      <c r="DF293" s="173"/>
      <c r="DG293" s="173"/>
      <c r="DH293" s="175"/>
      <c r="DI293" s="173"/>
      <c r="DJ293" s="173"/>
      <c r="DK293" s="173"/>
      <c r="DL293" s="173"/>
      <c r="DM293" s="173"/>
    </row>
    <row r="294" spans="1:117" s="39" customFormat="1" ht="12" x14ac:dyDescent="0.2">
      <c r="A294" s="149">
        <v>285</v>
      </c>
      <c r="B294" s="150">
        <v>285</v>
      </c>
      <c r="C294" s="151" t="s">
        <v>379</v>
      </c>
      <c r="D294" s="152">
        <f t="shared" si="121"/>
        <v>149.86160883242329</v>
      </c>
      <c r="E294" s="153">
        <f t="shared" si="122"/>
        <v>2173735</v>
      </c>
      <c r="F294" s="153">
        <f t="shared" si="122"/>
        <v>0</v>
      </c>
      <c r="G294" s="153">
        <f t="shared" si="122"/>
        <v>140499</v>
      </c>
      <c r="H294" s="154">
        <f t="shared" si="123"/>
        <v>2314234</v>
      </c>
      <c r="I294" s="155"/>
      <c r="J294" s="156">
        <f t="shared" si="124"/>
        <v>140499</v>
      </c>
      <c r="K294" s="157">
        <f t="shared" si="125"/>
        <v>152540.119659916</v>
      </c>
      <c r="L294" s="158">
        <f t="shared" si="108"/>
        <v>293039.11965991603</v>
      </c>
      <c r="M294" s="155"/>
      <c r="N294" s="159">
        <f t="shared" si="109"/>
        <v>2021194.880340084</v>
      </c>
      <c r="O294" s="155"/>
      <c r="P294" s="160">
        <f t="shared" si="110"/>
        <v>140499</v>
      </c>
      <c r="Q294" s="153">
        <f t="shared" si="111"/>
        <v>0</v>
      </c>
      <c r="R294" s="153">
        <f t="shared" si="112"/>
        <v>0</v>
      </c>
      <c r="S294" s="153">
        <f t="shared" si="113"/>
        <v>152540.119659916</v>
      </c>
      <c r="T294" s="154">
        <f t="shared" si="114"/>
        <v>293039.11965991603</v>
      </c>
      <c r="U294" s="155"/>
      <c r="V294" s="159">
        <f t="shared" si="115"/>
        <v>512822.4</v>
      </c>
      <c r="Y294" s="161">
        <v>285</v>
      </c>
      <c r="Z294" s="162">
        <v>149.86160883242329</v>
      </c>
      <c r="AA294" s="162">
        <v>0</v>
      </c>
      <c r="AB294" s="162"/>
      <c r="AC294" s="162"/>
      <c r="AD294" s="162">
        <v>0</v>
      </c>
      <c r="AE294" s="163">
        <v>2173735</v>
      </c>
      <c r="AF294" s="163">
        <v>0</v>
      </c>
      <c r="AG294" s="163">
        <v>0</v>
      </c>
      <c r="AH294" s="163">
        <v>2173735</v>
      </c>
      <c r="AI294" s="163">
        <v>0</v>
      </c>
      <c r="AJ294" s="163">
        <v>140499</v>
      </c>
      <c r="AK294" s="163">
        <v>2314234</v>
      </c>
      <c r="AL294" s="163">
        <v>0</v>
      </c>
      <c r="AM294" s="163">
        <v>0</v>
      </c>
      <c r="AN294" s="163">
        <v>0</v>
      </c>
      <c r="AO294" s="163">
        <v>0</v>
      </c>
      <c r="AP294" s="164">
        <v>2314234</v>
      </c>
      <c r="AR294" s="161">
        <v>285</v>
      </c>
      <c r="AS294" s="162">
        <v>0</v>
      </c>
      <c r="AT294" s="163">
        <v>0</v>
      </c>
      <c r="AU294" s="163">
        <v>0</v>
      </c>
      <c r="AV294" s="163">
        <v>0</v>
      </c>
      <c r="AW294" s="164">
        <v>0</v>
      </c>
      <c r="BA294" s="161">
        <v>285</v>
      </c>
      <c r="BB294" s="150">
        <v>285</v>
      </c>
      <c r="BC294" s="151" t="s">
        <v>379</v>
      </c>
      <c r="BD294" s="165">
        <f t="shared" si="126"/>
        <v>2173735</v>
      </c>
      <c r="BE294" s="166">
        <v>2050906</v>
      </c>
      <c r="BF294" s="155">
        <f t="shared" si="127"/>
        <v>122829</v>
      </c>
      <c r="BG294" s="155">
        <v>127944</v>
      </c>
      <c r="BH294" s="155">
        <v>121550.40000000001</v>
      </c>
      <c r="BI294" s="155"/>
      <c r="BJ294" s="155"/>
      <c r="BK294" s="155"/>
      <c r="BL294" s="155">
        <f t="shared" si="128"/>
        <v>0</v>
      </c>
      <c r="BM294" s="166">
        <f t="shared" si="129"/>
        <v>372323.4</v>
      </c>
      <c r="BN294" s="168">
        <f t="shared" si="130"/>
        <v>152540.119659916</v>
      </c>
      <c r="BZ294" s="155"/>
      <c r="CA294" s="161">
        <v>285</v>
      </c>
      <c r="CB294" s="151" t="s">
        <v>379</v>
      </c>
      <c r="CC294" s="153"/>
      <c r="CD294" s="153"/>
      <c r="CE294" s="153"/>
      <c r="CF294" s="153"/>
      <c r="CG294" s="169">
        <f t="shared" si="131"/>
        <v>0</v>
      </c>
      <c r="CH294" s="153"/>
      <c r="CI294" s="153"/>
      <c r="CJ294" s="153"/>
      <c r="CK294" s="169">
        <f t="shared" si="132"/>
        <v>0</v>
      </c>
      <c r="CL294" s="170">
        <f t="shared" si="116"/>
        <v>0</v>
      </c>
      <c r="CM294" s="155"/>
      <c r="CN294" s="170">
        <f t="shared" si="117"/>
        <v>0</v>
      </c>
      <c r="CO294" s="155"/>
      <c r="CP294" s="160">
        <f t="shared" si="118"/>
        <v>122829</v>
      </c>
      <c r="CQ294" s="153">
        <f t="shared" si="119"/>
        <v>122829</v>
      </c>
      <c r="CR294" s="153">
        <f t="shared" si="133"/>
        <v>0</v>
      </c>
      <c r="CS294" s="169"/>
      <c r="CT294" s="170">
        <f t="shared" si="134"/>
        <v>0</v>
      </c>
      <c r="CU294" s="155"/>
      <c r="CV294" s="171"/>
      <c r="CW294" s="172"/>
      <c r="CX294" s="172"/>
      <c r="CY294" s="172"/>
      <c r="CZ294" s="169"/>
      <c r="DA294" s="173"/>
      <c r="DB294" s="174"/>
      <c r="DC294" s="174">
        <f t="shared" si="120"/>
        <v>-285</v>
      </c>
      <c r="DD294" s="173"/>
      <c r="DE294" s="173"/>
      <c r="DF294" s="173"/>
      <c r="DG294" s="173"/>
      <c r="DH294" s="175"/>
      <c r="DI294" s="173"/>
      <c r="DJ294" s="173"/>
      <c r="DK294" s="173"/>
      <c r="DL294" s="173"/>
      <c r="DM294" s="173"/>
    </row>
    <row r="295" spans="1:117" s="39" customFormat="1" ht="12" x14ac:dyDescent="0.2">
      <c r="A295" s="149">
        <v>286</v>
      </c>
      <c r="B295" s="150">
        <v>286</v>
      </c>
      <c r="C295" s="151" t="s">
        <v>380</v>
      </c>
      <c r="D295" s="152">
        <f t="shared" si="121"/>
        <v>0</v>
      </c>
      <c r="E295" s="153">
        <f t="shared" si="122"/>
        <v>0</v>
      </c>
      <c r="F295" s="153">
        <f t="shared" si="122"/>
        <v>0</v>
      </c>
      <c r="G295" s="153">
        <f t="shared" si="122"/>
        <v>0</v>
      </c>
      <c r="H295" s="154">
        <f t="shared" si="123"/>
        <v>0</v>
      </c>
      <c r="I295" s="155"/>
      <c r="J295" s="156">
        <f t="shared" si="124"/>
        <v>0</v>
      </c>
      <c r="K295" s="157">
        <f t="shared" si="125"/>
        <v>0</v>
      </c>
      <c r="L295" s="158">
        <f t="shared" si="108"/>
        <v>0</v>
      </c>
      <c r="M295" s="155"/>
      <c r="N295" s="159">
        <f t="shared" si="109"/>
        <v>0</v>
      </c>
      <c r="O295" s="155"/>
      <c r="P295" s="160">
        <f t="shared" si="110"/>
        <v>0</v>
      </c>
      <c r="Q295" s="153">
        <f t="shared" si="111"/>
        <v>0</v>
      </c>
      <c r="R295" s="153">
        <f t="shared" si="112"/>
        <v>0</v>
      </c>
      <c r="S295" s="153">
        <f t="shared" si="113"/>
        <v>0</v>
      </c>
      <c r="T295" s="154">
        <f t="shared" si="114"/>
        <v>0</v>
      </c>
      <c r="U295" s="155"/>
      <c r="V295" s="159">
        <f t="shared" si="115"/>
        <v>0</v>
      </c>
      <c r="Y295" s="161">
        <v>286</v>
      </c>
      <c r="Z295" s="162"/>
      <c r="AA295" s="162"/>
      <c r="AB295" s="162"/>
      <c r="AC295" s="162"/>
      <c r="AD295" s="162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4"/>
      <c r="AR295" s="161">
        <v>286</v>
      </c>
      <c r="AS295" s="162">
        <v>0</v>
      </c>
      <c r="AT295" s="163">
        <v>0</v>
      </c>
      <c r="AU295" s="163">
        <v>0</v>
      </c>
      <c r="AV295" s="163">
        <v>0</v>
      </c>
      <c r="AW295" s="164">
        <v>0</v>
      </c>
      <c r="BA295" s="161">
        <v>286</v>
      </c>
      <c r="BB295" s="150">
        <v>286</v>
      </c>
      <c r="BC295" s="151" t="s">
        <v>380</v>
      </c>
      <c r="BD295" s="165">
        <f t="shared" si="126"/>
        <v>0</v>
      </c>
      <c r="BE295" s="166">
        <v>0</v>
      </c>
      <c r="BF295" s="155">
        <f t="shared" si="127"/>
        <v>0</v>
      </c>
      <c r="BG295" s="155">
        <v>0</v>
      </c>
      <c r="BH295" s="155">
        <v>0</v>
      </c>
      <c r="BI295" s="155"/>
      <c r="BJ295" s="155"/>
      <c r="BK295" s="155"/>
      <c r="BL295" s="155">
        <f t="shared" si="128"/>
        <v>0</v>
      </c>
      <c r="BM295" s="166">
        <f t="shared" si="129"/>
        <v>0</v>
      </c>
      <c r="BN295" s="168">
        <f t="shared" si="130"/>
        <v>0</v>
      </c>
      <c r="BZ295" s="155"/>
      <c r="CA295" s="161">
        <v>286</v>
      </c>
      <c r="CB295" s="151" t="s">
        <v>380</v>
      </c>
      <c r="CC295" s="153"/>
      <c r="CD295" s="153"/>
      <c r="CE295" s="153"/>
      <c r="CF295" s="153"/>
      <c r="CG295" s="169">
        <f t="shared" si="131"/>
        <v>0</v>
      </c>
      <c r="CH295" s="153"/>
      <c r="CI295" s="153"/>
      <c r="CJ295" s="153"/>
      <c r="CK295" s="169">
        <f t="shared" si="132"/>
        <v>0</v>
      </c>
      <c r="CL295" s="170">
        <f t="shared" si="116"/>
        <v>0</v>
      </c>
      <c r="CM295" s="155"/>
      <c r="CN295" s="170">
        <f t="shared" si="117"/>
        <v>0</v>
      </c>
      <c r="CO295" s="155"/>
      <c r="CP295" s="160">
        <f t="shared" si="118"/>
        <v>0</v>
      </c>
      <c r="CQ295" s="153">
        <f t="shared" si="119"/>
        <v>0</v>
      </c>
      <c r="CR295" s="153">
        <f t="shared" si="133"/>
        <v>0</v>
      </c>
      <c r="CS295" s="169"/>
      <c r="CT295" s="170">
        <f t="shared" si="134"/>
        <v>0</v>
      </c>
      <c r="CU295" s="155"/>
      <c r="CV295" s="171"/>
      <c r="CW295" s="172"/>
      <c r="CX295" s="172"/>
      <c r="CY295" s="172"/>
      <c r="CZ295" s="169"/>
      <c r="DA295" s="173"/>
      <c r="DB295" s="174"/>
      <c r="DC295" s="174">
        <f t="shared" si="120"/>
        <v>-286</v>
      </c>
      <c r="DD295" s="173"/>
      <c r="DE295" s="173"/>
      <c r="DF295" s="173"/>
      <c r="DG295" s="173"/>
      <c r="DH295" s="175"/>
      <c r="DI295" s="173"/>
      <c r="DJ295" s="173"/>
      <c r="DK295" s="173"/>
      <c r="DL295" s="173"/>
      <c r="DM295" s="173"/>
    </row>
    <row r="296" spans="1:117" s="39" customFormat="1" ht="12" x14ac:dyDescent="0.2">
      <c r="A296" s="149">
        <v>287</v>
      </c>
      <c r="B296" s="150">
        <v>287</v>
      </c>
      <c r="C296" s="151" t="s">
        <v>381</v>
      </c>
      <c r="D296" s="152">
        <f t="shared" si="121"/>
        <v>11.666666666666666</v>
      </c>
      <c r="E296" s="153">
        <f t="shared" si="122"/>
        <v>171661</v>
      </c>
      <c r="F296" s="153">
        <f t="shared" si="122"/>
        <v>0</v>
      </c>
      <c r="G296" s="153">
        <f t="shared" si="122"/>
        <v>10941</v>
      </c>
      <c r="H296" s="154">
        <f t="shared" si="123"/>
        <v>182602</v>
      </c>
      <c r="I296" s="155"/>
      <c r="J296" s="156">
        <f t="shared" si="124"/>
        <v>10941</v>
      </c>
      <c r="K296" s="157">
        <f t="shared" si="125"/>
        <v>34791</v>
      </c>
      <c r="L296" s="158">
        <f t="shared" si="108"/>
        <v>45732</v>
      </c>
      <c r="M296" s="155"/>
      <c r="N296" s="159">
        <f t="shared" si="109"/>
        <v>136870</v>
      </c>
      <c r="O296" s="155"/>
      <c r="P296" s="160">
        <f t="shared" si="110"/>
        <v>10941</v>
      </c>
      <c r="Q296" s="153">
        <f t="shared" si="111"/>
        <v>0</v>
      </c>
      <c r="R296" s="153">
        <f t="shared" si="112"/>
        <v>0</v>
      </c>
      <c r="S296" s="153">
        <f t="shared" si="113"/>
        <v>34791</v>
      </c>
      <c r="T296" s="154">
        <f t="shared" si="114"/>
        <v>45732</v>
      </c>
      <c r="U296" s="155"/>
      <c r="V296" s="159">
        <f t="shared" si="115"/>
        <v>45732</v>
      </c>
      <c r="Y296" s="161">
        <v>287</v>
      </c>
      <c r="Z296" s="162">
        <v>11.666666666666666</v>
      </c>
      <c r="AA296" s="162">
        <v>0</v>
      </c>
      <c r="AB296" s="162"/>
      <c r="AC296" s="162"/>
      <c r="AD296" s="162">
        <v>0</v>
      </c>
      <c r="AE296" s="163">
        <v>171661</v>
      </c>
      <c r="AF296" s="163">
        <v>0</v>
      </c>
      <c r="AG296" s="163">
        <v>0</v>
      </c>
      <c r="AH296" s="163">
        <v>171661</v>
      </c>
      <c r="AI296" s="163">
        <v>0</v>
      </c>
      <c r="AJ296" s="163">
        <v>10941</v>
      </c>
      <c r="AK296" s="163">
        <v>182602</v>
      </c>
      <c r="AL296" s="163">
        <v>0</v>
      </c>
      <c r="AM296" s="163">
        <v>0</v>
      </c>
      <c r="AN296" s="163">
        <v>0</v>
      </c>
      <c r="AO296" s="163">
        <v>0</v>
      </c>
      <c r="AP296" s="164">
        <v>182602</v>
      </c>
      <c r="AR296" s="161">
        <v>287</v>
      </c>
      <c r="AS296" s="162">
        <v>0</v>
      </c>
      <c r="AT296" s="163">
        <v>0</v>
      </c>
      <c r="AU296" s="163">
        <v>0</v>
      </c>
      <c r="AV296" s="163">
        <v>0</v>
      </c>
      <c r="AW296" s="164">
        <v>0</v>
      </c>
      <c r="BA296" s="161">
        <v>287</v>
      </c>
      <c r="BB296" s="150">
        <v>287</v>
      </c>
      <c r="BC296" s="151" t="s">
        <v>381</v>
      </c>
      <c r="BD296" s="165">
        <f t="shared" si="126"/>
        <v>171661</v>
      </c>
      <c r="BE296" s="166">
        <v>136870</v>
      </c>
      <c r="BF296" s="155">
        <f t="shared" si="127"/>
        <v>34791</v>
      </c>
      <c r="BG296" s="155">
        <v>0</v>
      </c>
      <c r="BH296" s="155">
        <v>0</v>
      </c>
      <c r="BI296" s="155"/>
      <c r="BJ296" s="155"/>
      <c r="BK296" s="155"/>
      <c r="BL296" s="155">
        <f t="shared" si="128"/>
        <v>0</v>
      </c>
      <c r="BM296" s="166">
        <f t="shared" si="129"/>
        <v>34791</v>
      </c>
      <c r="BN296" s="168">
        <f t="shared" si="130"/>
        <v>34791</v>
      </c>
      <c r="BZ296" s="155"/>
      <c r="CA296" s="161">
        <v>287</v>
      </c>
      <c r="CB296" s="151" t="s">
        <v>381</v>
      </c>
      <c r="CC296" s="153"/>
      <c r="CD296" s="153"/>
      <c r="CE296" s="153"/>
      <c r="CF296" s="153"/>
      <c r="CG296" s="169">
        <f t="shared" si="131"/>
        <v>0</v>
      </c>
      <c r="CH296" s="153"/>
      <c r="CI296" s="153"/>
      <c r="CJ296" s="153"/>
      <c r="CK296" s="169">
        <f t="shared" si="132"/>
        <v>0</v>
      </c>
      <c r="CL296" s="170">
        <f t="shared" si="116"/>
        <v>0</v>
      </c>
      <c r="CM296" s="155"/>
      <c r="CN296" s="170">
        <f t="shared" si="117"/>
        <v>0</v>
      </c>
      <c r="CO296" s="155"/>
      <c r="CP296" s="160">
        <f t="shared" si="118"/>
        <v>34791</v>
      </c>
      <c r="CQ296" s="153">
        <f t="shared" si="119"/>
        <v>34791</v>
      </c>
      <c r="CR296" s="153">
        <f t="shared" si="133"/>
        <v>0</v>
      </c>
      <c r="CS296" s="169"/>
      <c r="CT296" s="170">
        <f t="shared" si="134"/>
        <v>0</v>
      </c>
      <c r="CU296" s="155"/>
      <c r="CV296" s="171"/>
      <c r="CW296" s="172"/>
      <c r="CX296" s="172"/>
      <c r="CY296" s="172"/>
      <c r="CZ296" s="169"/>
      <c r="DA296" s="173"/>
      <c r="DB296" s="174"/>
      <c r="DC296" s="174">
        <f t="shared" si="120"/>
        <v>-287</v>
      </c>
      <c r="DD296" s="173"/>
      <c r="DE296" s="173"/>
      <c r="DF296" s="173"/>
      <c r="DG296" s="173"/>
      <c r="DH296" s="175"/>
      <c r="DI296" s="173"/>
      <c r="DJ296" s="173"/>
      <c r="DK296" s="173"/>
      <c r="DL296" s="173"/>
      <c r="DM296" s="173"/>
    </row>
    <row r="297" spans="1:117" s="39" customFormat="1" ht="12" x14ac:dyDescent="0.2">
      <c r="A297" s="149">
        <v>288</v>
      </c>
      <c r="B297" s="150">
        <v>288</v>
      </c>
      <c r="C297" s="151" t="s">
        <v>382</v>
      </c>
      <c r="D297" s="152">
        <f t="shared" si="121"/>
        <v>6.9839373959304361</v>
      </c>
      <c r="E297" s="153">
        <f t="shared" si="122"/>
        <v>122415</v>
      </c>
      <c r="F297" s="153">
        <f t="shared" si="122"/>
        <v>0</v>
      </c>
      <c r="G297" s="153">
        <f t="shared" si="122"/>
        <v>6549</v>
      </c>
      <c r="H297" s="154">
        <f t="shared" si="123"/>
        <v>128964</v>
      </c>
      <c r="I297" s="155"/>
      <c r="J297" s="156">
        <f t="shared" si="124"/>
        <v>6549</v>
      </c>
      <c r="K297" s="157">
        <f t="shared" si="125"/>
        <v>23746.45152856745</v>
      </c>
      <c r="L297" s="158">
        <f t="shared" si="108"/>
        <v>30295.45152856745</v>
      </c>
      <c r="M297" s="155"/>
      <c r="N297" s="159">
        <f t="shared" si="109"/>
        <v>98668.548471432558</v>
      </c>
      <c r="O297" s="155"/>
      <c r="P297" s="160">
        <f t="shared" si="110"/>
        <v>6549</v>
      </c>
      <c r="Q297" s="153">
        <f t="shared" si="111"/>
        <v>0</v>
      </c>
      <c r="R297" s="153">
        <f t="shared" si="112"/>
        <v>0</v>
      </c>
      <c r="S297" s="153">
        <f t="shared" si="113"/>
        <v>23746.45152856745</v>
      </c>
      <c r="T297" s="154">
        <f t="shared" si="114"/>
        <v>30295.45152856745</v>
      </c>
      <c r="U297" s="155"/>
      <c r="V297" s="159">
        <f t="shared" si="115"/>
        <v>55176.6</v>
      </c>
      <c r="Y297" s="161">
        <v>288</v>
      </c>
      <c r="Z297" s="162">
        <v>6.9839373959304361</v>
      </c>
      <c r="AA297" s="162">
        <v>0</v>
      </c>
      <c r="AB297" s="162"/>
      <c r="AC297" s="162"/>
      <c r="AD297" s="162">
        <v>0</v>
      </c>
      <c r="AE297" s="163">
        <v>122415</v>
      </c>
      <c r="AF297" s="163">
        <v>0</v>
      </c>
      <c r="AG297" s="163">
        <v>0</v>
      </c>
      <c r="AH297" s="163">
        <v>122415</v>
      </c>
      <c r="AI297" s="163">
        <v>0</v>
      </c>
      <c r="AJ297" s="163">
        <v>6549</v>
      </c>
      <c r="AK297" s="163">
        <v>128964</v>
      </c>
      <c r="AL297" s="163">
        <v>0</v>
      </c>
      <c r="AM297" s="163">
        <v>0</v>
      </c>
      <c r="AN297" s="163">
        <v>0</v>
      </c>
      <c r="AO297" s="163">
        <v>0</v>
      </c>
      <c r="AP297" s="164">
        <v>128964</v>
      </c>
      <c r="AR297" s="161">
        <v>288</v>
      </c>
      <c r="AS297" s="162">
        <v>0</v>
      </c>
      <c r="AT297" s="163">
        <v>0</v>
      </c>
      <c r="AU297" s="163">
        <v>0</v>
      </c>
      <c r="AV297" s="163">
        <v>0</v>
      </c>
      <c r="AW297" s="164">
        <v>0</v>
      </c>
      <c r="BA297" s="161">
        <v>288</v>
      </c>
      <c r="BB297" s="150">
        <v>288</v>
      </c>
      <c r="BC297" s="151" t="s">
        <v>382</v>
      </c>
      <c r="BD297" s="165">
        <f t="shared" si="126"/>
        <v>122415</v>
      </c>
      <c r="BE297" s="166">
        <v>106194</v>
      </c>
      <c r="BF297" s="155">
        <f t="shared" si="127"/>
        <v>16221</v>
      </c>
      <c r="BG297" s="155">
        <v>32406.6</v>
      </c>
      <c r="BH297" s="155">
        <v>0</v>
      </c>
      <c r="BI297" s="155"/>
      <c r="BJ297" s="155"/>
      <c r="BK297" s="155"/>
      <c r="BL297" s="155">
        <f t="shared" si="128"/>
        <v>0</v>
      </c>
      <c r="BM297" s="166">
        <f t="shared" si="129"/>
        <v>48627.6</v>
      </c>
      <c r="BN297" s="168">
        <f t="shared" si="130"/>
        <v>23746.45152856745</v>
      </c>
      <c r="BZ297" s="155"/>
      <c r="CA297" s="161">
        <v>288</v>
      </c>
      <c r="CB297" s="151" t="s">
        <v>382</v>
      </c>
      <c r="CC297" s="153"/>
      <c r="CD297" s="153"/>
      <c r="CE297" s="153"/>
      <c r="CF297" s="153"/>
      <c r="CG297" s="169">
        <f t="shared" si="131"/>
        <v>0</v>
      </c>
      <c r="CH297" s="153"/>
      <c r="CI297" s="153"/>
      <c r="CJ297" s="153"/>
      <c r="CK297" s="169">
        <f t="shared" si="132"/>
        <v>0</v>
      </c>
      <c r="CL297" s="170">
        <f t="shared" si="116"/>
        <v>0</v>
      </c>
      <c r="CM297" s="155"/>
      <c r="CN297" s="170">
        <f t="shared" si="117"/>
        <v>0</v>
      </c>
      <c r="CO297" s="155"/>
      <c r="CP297" s="160">
        <f t="shared" si="118"/>
        <v>16221</v>
      </c>
      <c r="CQ297" s="153">
        <f t="shared" si="119"/>
        <v>16221</v>
      </c>
      <c r="CR297" s="153">
        <f t="shared" si="133"/>
        <v>0</v>
      </c>
      <c r="CS297" s="169"/>
      <c r="CT297" s="170">
        <f t="shared" si="134"/>
        <v>0</v>
      </c>
      <c r="CU297" s="155"/>
      <c r="CV297" s="171"/>
      <c r="CW297" s="172"/>
      <c r="CX297" s="172"/>
      <c r="CY297" s="172"/>
      <c r="CZ297" s="169"/>
      <c r="DA297" s="173"/>
      <c r="DB297" s="174"/>
      <c r="DC297" s="174">
        <f t="shared" si="120"/>
        <v>-288</v>
      </c>
      <c r="DD297" s="173"/>
      <c r="DE297" s="173"/>
      <c r="DF297" s="173"/>
      <c r="DG297" s="173"/>
      <c r="DH297" s="175"/>
      <c r="DI297" s="173"/>
      <c r="DJ297" s="173"/>
      <c r="DK297" s="173"/>
      <c r="DL297" s="173"/>
      <c r="DM297" s="173"/>
    </row>
    <row r="298" spans="1:117" s="39" customFormat="1" ht="12" x14ac:dyDescent="0.2">
      <c r="A298" s="149">
        <v>289</v>
      </c>
      <c r="B298" s="150">
        <v>289</v>
      </c>
      <c r="C298" s="151" t="s">
        <v>383</v>
      </c>
      <c r="D298" s="152">
        <f t="shared" si="121"/>
        <v>0</v>
      </c>
      <c r="E298" s="153">
        <f t="shared" si="122"/>
        <v>0</v>
      </c>
      <c r="F298" s="153">
        <f t="shared" si="122"/>
        <v>0</v>
      </c>
      <c r="G298" s="153">
        <f t="shared" si="122"/>
        <v>0</v>
      </c>
      <c r="H298" s="154">
        <f t="shared" si="123"/>
        <v>0</v>
      </c>
      <c r="I298" s="155"/>
      <c r="J298" s="156">
        <f t="shared" si="124"/>
        <v>0</v>
      </c>
      <c r="K298" s="157">
        <f t="shared" si="125"/>
        <v>0</v>
      </c>
      <c r="L298" s="158">
        <f t="shared" si="108"/>
        <v>0</v>
      </c>
      <c r="M298" s="155"/>
      <c r="N298" s="159">
        <f t="shared" si="109"/>
        <v>0</v>
      </c>
      <c r="O298" s="155"/>
      <c r="P298" s="160">
        <f t="shared" si="110"/>
        <v>0</v>
      </c>
      <c r="Q298" s="153">
        <f t="shared" si="111"/>
        <v>0</v>
      </c>
      <c r="R298" s="153">
        <f t="shared" si="112"/>
        <v>0</v>
      </c>
      <c r="S298" s="153">
        <f t="shared" si="113"/>
        <v>0</v>
      </c>
      <c r="T298" s="154">
        <f t="shared" si="114"/>
        <v>0</v>
      </c>
      <c r="U298" s="155"/>
      <c r="V298" s="159">
        <f t="shared" si="115"/>
        <v>0</v>
      </c>
      <c r="Y298" s="161">
        <v>289</v>
      </c>
      <c r="Z298" s="162"/>
      <c r="AA298" s="162"/>
      <c r="AB298" s="162"/>
      <c r="AC298" s="162"/>
      <c r="AD298" s="162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4"/>
      <c r="AR298" s="161">
        <v>289</v>
      </c>
      <c r="AS298" s="162">
        <v>0</v>
      </c>
      <c r="AT298" s="163">
        <v>0</v>
      </c>
      <c r="AU298" s="163">
        <v>0</v>
      </c>
      <c r="AV298" s="163">
        <v>0</v>
      </c>
      <c r="AW298" s="164">
        <v>0</v>
      </c>
      <c r="BA298" s="161">
        <v>289</v>
      </c>
      <c r="BB298" s="150">
        <v>289</v>
      </c>
      <c r="BC298" s="151" t="s">
        <v>383</v>
      </c>
      <c r="BD298" s="165">
        <f t="shared" si="126"/>
        <v>0</v>
      </c>
      <c r="BE298" s="166">
        <v>0</v>
      </c>
      <c r="BF298" s="155">
        <f t="shared" si="127"/>
        <v>0</v>
      </c>
      <c r="BG298" s="155">
        <v>0</v>
      </c>
      <c r="BH298" s="155">
        <v>0</v>
      </c>
      <c r="BI298" s="155"/>
      <c r="BJ298" s="155"/>
      <c r="BK298" s="155"/>
      <c r="BL298" s="155">
        <f t="shared" si="128"/>
        <v>0</v>
      </c>
      <c r="BM298" s="166">
        <f t="shared" si="129"/>
        <v>0</v>
      </c>
      <c r="BN298" s="168">
        <f t="shared" si="130"/>
        <v>0</v>
      </c>
      <c r="BZ298" s="155"/>
      <c r="CA298" s="161">
        <v>289</v>
      </c>
      <c r="CB298" s="151" t="s">
        <v>383</v>
      </c>
      <c r="CC298" s="153"/>
      <c r="CD298" s="153"/>
      <c r="CE298" s="153"/>
      <c r="CF298" s="153"/>
      <c r="CG298" s="169">
        <f t="shared" si="131"/>
        <v>0</v>
      </c>
      <c r="CH298" s="153"/>
      <c r="CI298" s="153"/>
      <c r="CJ298" s="153"/>
      <c r="CK298" s="169">
        <f t="shared" si="132"/>
        <v>0</v>
      </c>
      <c r="CL298" s="170">
        <f t="shared" si="116"/>
        <v>0</v>
      </c>
      <c r="CM298" s="155"/>
      <c r="CN298" s="170">
        <f t="shared" si="117"/>
        <v>0</v>
      </c>
      <c r="CO298" s="155"/>
      <c r="CP298" s="160">
        <f t="shared" si="118"/>
        <v>0</v>
      </c>
      <c r="CQ298" s="153">
        <f t="shared" si="119"/>
        <v>0</v>
      </c>
      <c r="CR298" s="153">
        <f t="shared" si="133"/>
        <v>0</v>
      </c>
      <c r="CS298" s="169"/>
      <c r="CT298" s="170">
        <f t="shared" si="134"/>
        <v>0</v>
      </c>
      <c r="CU298" s="155"/>
      <c r="CV298" s="171"/>
      <c r="CW298" s="172"/>
      <c r="CX298" s="172"/>
      <c r="CY298" s="172"/>
      <c r="CZ298" s="169"/>
      <c r="DA298" s="173"/>
      <c r="DB298" s="174"/>
      <c r="DC298" s="174">
        <f t="shared" si="120"/>
        <v>-289</v>
      </c>
      <c r="DD298" s="173"/>
      <c r="DE298" s="173"/>
      <c r="DF298" s="173"/>
      <c r="DG298" s="173"/>
      <c r="DH298" s="175"/>
      <c r="DI298" s="173"/>
      <c r="DJ298" s="173"/>
      <c r="DK298" s="173"/>
      <c r="DL298" s="173"/>
      <c r="DM298" s="173"/>
    </row>
    <row r="299" spans="1:117" s="39" customFormat="1" ht="12" x14ac:dyDescent="0.2">
      <c r="A299" s="149">
        <v>290</v>
      </c>
      <c r="B299" s="150">
        <v>290</v>
      </c>
      <c r="C299" s="151" t="s">
        <v>384</v>
      </c>
      <c r="D299" s="152">
        <f t="shared" si="121"/>
        <v>1.0007017543859646</v>
      </c>
      <c r="E299" s="153">
        <f t="shared" si="122"/>
        <v>13273</v>
      </c>
      <c r="F299" s="153">
        <f t="shared" si="122"/>
        <v>0</v>
      </c>
      <c r="G299" s="153">
        <f t="shared" si="122"/>
        <v>936</v>
      </c>
      <c r="H299" s="154">
        <f t="shared" si="123"/>
        <v>14209</v>
      </c>
      <c r="I299" s="155"/>
      <c r="J299" s="156">
        <f t="shared" si="124"/>
        <v>936</v>
      </c>
      <c r="K299" s="157">
        <f t="shared" si="125"/>
        <v>2011.6729771612604</v>
      </c>
      <c r="L299" s="158">
        <f t="shared" si="108"/>
        <v>2947.6729771612604</v>
      </c>
      <c r="M299" s="155"/>
      <c r="N299" s="159">
        <f t="shared" si="109"/>
        <v>11261.327022838739</v>
      </c>
      <c r="O299" s="155"/>
      <c r="P299" s="160">
        <f t="shared" si="110"/>
        <v>936</v>
      </c>
      <c r="Q299" s="153">
        <f t="shared" si="111"/>
        <v>0</v>
      </c>
      <c r="R299" s="153">
        <f t="shared" si="112"/>
        <v>0</v>
      </c>
      <c r="S299" s="153">
        <f t="shared" si="113"/>
        <v>2011.6729771612604</v>
      </c>
      <c r="T299" s="154">
        <f t="shared" si="114"/>
        <v>2947.6729771612604</v>
      </c>
      <c r="U299" s="155"/>
      <c r="V299" s="159">
        <f t="shared" si="115"/>
        <v>9598.7999999999993</v>
      </c>
      <c r="Y299" s="161">
        <v>290</v>
      </c>
      <c r="Z299" s="162">
        <v>1.0007017543859646</v>
      </c>
      <c r="AA299" s="162">
        <v>0</v>
      </c>
      <c r="AB299" s="162"/>
      <c r="AC299" s="162"/>
      <c r="AD299" s="162">
        <v>0</v>
      </c>
      <c r="AE299" s="163">
        <v>13273</v>
      </c>
      <c r="AF299" s="163">
        <v>0</v>
      </c>
      <c r="AG299" s="163">
        <v>0</v>
      </c>
      <c r="AH299" s="163">
        <v>13273</v>
      </c>
      <c r="AI299" s="163">
        <v>0</v>
      </c>
      <c r="AJ299" s="163">
        <v>936</v>
      </c>
      <c r="AK299" s="163">
        <v>14209</v>
      </c>
      <c r="AL299" s="163">
        <v>0</v>
      </c>
      <c r="AM299" s="163">
        <v>0</v>
      </c>
      <c r="AN299" s="163">
        <v>0</v>
      </c>
      <c r="AO299" s="163">
        <v>0</v>
      </c>
      <c r="AP299" s="164">
        <v>14209</v>
      </c>
      <c r="AR299" s="161">
        <v>290</v>
      </c>
      <c r="AS299" s="162">
        <v>0</v>
      </c>
      <c r="AT299" s="163">
        <v>0</v>
      </c>
      <c r="AU299" s="163">
        <v>0</v>
      </c>
      <c r="AV299" s="163">
        <v>0</v>
      </c>
      <c r="AW299" s="164">
        <v>0</v>
      </c>
      <c r="BA299" s="161">
        <v>290</v>
      </c>
      <c r="BB299" s="150">
        <v>290</v>
      </c>
      <c r="BC299" s="151" t="s">
        <v>384</v>
      </c>
      <c r="BD299" s="165">
        <f t="shared" si="126"/>
        <v>13273</v>
      </c>
      <c r="BE299" s="166">
        <v>14438</v>
      </c>
      <c r="BF299" s="155">
        <f t="shared" si="127"/>
        <v>0</v>
      </c>
      <c r="BG299" s="155">
        <v>8662.7999999999993</v>
      </c>
      <c r="BH299" s="155">
        <v>0</v>
      </c>
      <c r="BI299" s="155"/>
      <c r="BJ299" s="155"/>
      <c r="BK299" s="155"/>
      <c r="BL299" s="155">
        <f t="shared" si="128"/>
        <v>0</v>
      </c>
      <c r="BM299" s="166">
        <f t="shared" si="129"/>
        <v>8662.7999999999993</v>
      </c>
      <c r="BN299" s="168">
        <f t="shared" si="130"/>
        <v>2011.6729771612604</v>
      </c>
      <c r="BZ299" s="155"/>
      <c r="CA299" s="161">
        <v>290</v>
      </c>
      <c r="CB299" s="151" t="s">
        <v>384</v>
      </c>
      <c r="CC299" s="153"/>
      <c r="CD299" s="153"/>
      <c r="CE299" s="153"/>
      <c r="CF299" s="153"/>
      <c r="CG299" s="169">
        <f t="shared" si="131"/>
        <v>0</v>
      </c>
      <c r="CH299" s="153"/>
      <c r="CI299" s="153"/>
      <c r="CJ299" s="153"/>
      <c r="CK299" s="169">
        <f t="shared" si="132"/>
        <v>0</v>
      </c>
      <c r="CL299" s="170">
        <f t="shared" si="116"/>
        <v>0</v>
      </c>
      <c r="CM299" s="155"/>
      <c r="CN299" s="170">
        <f t="shared" si="117"/>
        <v>0</v>
      </c>
      <c r="CO299" s="155"/>
      <c r="CP299" s="160">
        <f t="shared" si="118"/>
        <v>0</v>
      </c>
      <c r="CQ299" s="153">
        <f t="shared" si="119"/>
        <v>0</v>
      </c>
      <c r="CR299" s="153">
        <f t="shared" si="133"/>
        <v>0</v>
      </c>
      <c r="CS299" s="169"/>
      <c r="CT299" s="170">
        <f t="shared" si="134"/>
        <v>0</v>
      </c>
      <c r="CU299" s="155"/>
      <c r="CV299" s="171"/>
      <c r="CW299" s="172"/>
      <c r="CX299" s="172"/>
      <c r="CY299" s="172"/>
      <c r="CZ299" s="169"/>
      <c r="DA299" s="173"/>
      <c r="DB299" s="174"/>
      <c r="DC299" s="174">
        <f t="shared" si="120"/>
        <v>-290</v>
      </c>
      <c r="DD299" s="173"/>
      <c r="DE299" s="173"/>
      <c r="DF299" s="173"/>
      <c r="DG299" s="173"/>
      <c r="DH299" s="175"/>
      <c r="DI299" s="173"/>
      <c r="DJ299" s="173"/>
      <c r="DK299" s="173"/>
      <c r="DL299" s="173"/>
      <c r="DM299" s="173"/>
    </row>
    <row r="300" spans="1:117" s="39" customFormat="1" ht="12" x14ac:dyDescent="0.2">
      <c r="A300" s="149">
        <v>291</v>
      </c>
      <c r="B300" s="150">
        <v>291</v>
      </c>
      <c r="C300" s="151" t="s">
        <v>385</v>
      </c>
      <c r="D300" s="152">
        <f t="shared" si="121"/>
        <v>51.836353961423043</v>
      </c>
      <c r="E300" s="153">
        <f t="shared" si="122"/>
        <v>840736</v>
      </c>
      <c r="F300" s="153">
        <f t="shared" si="122"/>
        <v>0</v>
      </c>
      <c r="G300" s="153">
        <f t="shared" si="122"/>
        <v>48614</v>
      </c>
      <c r="H300" s="154">
        <f t="shared" si="123"/>
        <v>889350</v>
      </c>
      <c r="I300" s="155"/>
      <c r="J300" s="156">
        <f t="shared" si="124"/>
        <v>48614</v>
      </c>
      <c r="K300" s="157">
        <f t="shared" si="125"/>
        <v>154967.96135445032</v>
      </c>
      <c r="L300" s="158">
        <f t="shared" si="108"/>
        <v>203581.96135445032</v>
      </c>
      <c r="M300" s="155"/>
      <c r="N300" s="159">
        <f t="shared" si="109"/>
        <v>685768.03864554968</v>
      </c>
      <c r="O300" s="155"/>
      <c r="P300" s="160">
        <f t="shared" si="110"/>
        <v>48614</v>
      </c>
      <c r="Q300" s="153">
        <f t="shared" si="111"/>
        <v>0</v>
      </c>
      <c r="R300" s="153">
        <f t="shared" si="112"/>
        <v>0</v>
      </c>
      <c r="S300" s="153">
        <f t="shared" si="113"/>
        <v>154967.96135445032</v>
      </c>
      <c r="T300" s="154">
        <f t="shared" si="114"/>
        <v>203581.96135445032</v>
      </c>
      <c r="U300" s="155"/>
      <c r="V300" s="159">
        <f t="shared" si="115"/>
        <v>376936</v>
      </c>
      <c r="Y300" s="161">
        <v>291</v>
      </c>
      <c r="Z300" s="162">
        <v>51.836353961423043</v>
      </c>
      <c r="AA300" s="162">
        <v>0</v>
      </c>
      <c r="AB300" s="162"/>
      <c r="AC300" s="162"/>
      <c r="AD300" s="162">
        <v>0</v>
      </c>
      <c r="AE300" s="163">
        <v>840736</v>
      </c>
      <c r="AF300" s="163">
        <v>0</v>
      </c>
      <c r="AG300" s="163">
        <v>0</v>
      </c>
      <c r="AH300" s="163">
        <v>840736</v>
      </c>
      <c r="AI300" s="163">
        <v>0</v>
      </c>
      <c r="AJ300" s="163">
        <v>48614</v>
      </c>
      <c r="AK300" s="163">
        <v>889350</v>
      </c>
      <c r="AL300" s="163">
        <v>0</v>
      </c>
      <c r="AM300" s="163">
        <v>0</v>
      </c>
      <c r="AN300" s="163">
        <v>0</v>
      </c>
      <c r="AO300" s="163">
        <v>0</v>
      </c>
      <c r="AP300" s="164">
        <v>889350</v>
      </c>
      <c r="AR300" s="161">
        <v>291</v>
      </c>
      <c r="AS300" s="162">
        <v>0</v>
      </c>
      <c r="AT300" s="163">
        <v>0</v>
      </c>
      <c r="AU300" s="163">
        <v>0</v>
      </c>
      <c r="AV300" s="163">
        <v>0</v>
      </c>
      <c r="AW300" s="164">
        <v>0</v>
      </c>
      <c r="BA300" s="161">
        <v>291</v>
      </c>
      <c r="BB300" s="150">
        <v>291</v>
      </c>
      <c r="BC300" s="151" t="s">
        <v>385</v>
      </c>
      <c r="BD300" s="165">
        <f t="shared" si="126"/>
        <v>840736</v>
      </c>
      <c r="BE300" s="166">
        <v>738200</v>
      </c>
      <c r="BF300" s="155">
        <f t="shared" si="127"/>
        <v>102536</v>
      </c>
      <c r="BG300" s="155">
        <v>225786</v>
      </c>
      <c r="BH300" s="155">
        <v>0</v>
      </c>
      <c r="BI300" s="155"/>
      <c r="BJ300" s="155"/>
      <c r="BK300" s="155"/>
      <c r="BL300" s="155">
        <f t="shared" si="128"/>
        <v>0</v>
      </c>
      <c r="BM300" s="166">
        <f t="shared" si="129"/>
        <v>328322</v>
      </c>
      <c r="BN300" s="168">
        <f t="shared" si="130"/>
        <v>154967.96135445032</v>
      </c>
      <c r="BZ300" s="155"/>
      <c r="CA300" s="161">
        <v>291</v>
      </c>
      <c r="CB300" s="151" t="s">
        <v>385</v>
      </c>
      <c r="CC300" s="153"/>
      <c r="CD300" s="153"/>
      <c r="CE300" s="153"/>
      <c r="CF300" s="153"/>
      <c r="CG300" s="169">
        <f t="shared" si="131"/>
        <v>0</v>
      </c>
      <c r="CH300" s="153"/>
      <c r="CI300" s="153"/>
      <c r="CJ300" s="153"/>
      <c r="CK300" s="169">
        <f t="shared" si="132"/>
        <v>0</v>
      </c>
      <c r="CL300" s="170">
        <f t="shared" si="116"/>
        <v>0</v>
      </c>
      <c r="CM300" s="155"/>
      <c r="CN300" s="170">
        <f t="shared" si="117"/>
        <v>0</v>
      </c>
      <c r="CO300" s="155"/>
      <c r="CP300" s="160">
        <f t="shared" si="118"/>
        <v>102536</v>
      </c>
      <c r="CQ300" s="153">
        <f t="shared" si="119"/>
        <v>102536</v>
      </c>
      <c r="CR300" s="153">
        <f t="shared" si="133"/>
        <v>0</v>
      </c>
      <c r="CS300" s="169"/>
      <c r="CT300" s="170">
        <f t="shared" si="134"/>
        <v>0</v>
      </c>
      <c r="CU300" s="155"/>
      <c r="CV300" s="171"/>
      <c r="CW300" s="172"/>
      <c r="CX300" s="172"/>
      <c r="CY300" s="172"/>
      <c r="CZ300" s="169"/>
      <c r="DA300" s="173"/>
      <c r="DB300" s="174"/>
      <c r="DC300" s="174">
        <f t="shared" si="120"/>
        <v>-291</v>
      </c>
      <c r="DD300" s="173"/>
      <c r="DE300" s="173"/>
      <c r="DF300" s="173"/>
      <c r="DG300" s="173"/>
      <c r="DH300" s="175"/>
      <c r="DI300" s="173"/>
      <c r="DJ300" s="173"/>
      <c r="DK300" s="173"/>
      <c r="DL300" s="173"/>
      <c r="DM300" s="173"/>
    </row>
    <row r="301" spans="1:117" s="39" customFormat="1" ht="12" x14ac:dyDescent="0.2">
      <c r="A301" s="149">
        <v>292</v>
      </c>
      <c r="B301" s="150">
        <v>292</v>
      </c>
      <c r="C301" s="151" t="s">
        <v>386</v>
      </c>
      <c r="D301" s="152">
        <f t="shared" si="121"/>
        <v>9.2995573491851449</v>
      </c>
      <c r="E301" s="153">
        <f t="shared" si="122"/>
        <v>120607</v>
      </c>
      <c r="F301" s="153">
        <f t="shared" si="122"/>
        <v>0</v>
      </c>
      <c r="G301" s="153">
        <f t="shared" si="122"/>
        <v>8728</v>
      </c>
      <c r="H301" s="154">
        <f t="shared" si="123"/>
        <v>129335</v>
      </c>
      <c r="I301" s="155"/>
      <c r="J301" s="156">
        <f t="shared" si="124"/>
        <v>8728</v>
      </c>
      <c r="K301" s="157">
        <f t="shared" si="125"/>
        <v>19456.815126859005</v>
      </c>
      <c r="L301" s="158">
        <f t="shared" si="108"/>
        <v>28184.815126859005</v>
      </c>
      <c r="M301" s="155"/>
      <c r="N301" s="159">
        <f t="shared" si="109"/>
        <v>101150.184873141</v>
      </c>
      <c r="O301" s="155"/>
      <c r="P301" s="160">
        <f t="shared" si="110"/>
        <v>8728</v>
      </c>
      <c r="Q301" s="153">
        <f t="shared" si="111"/>
        <v>0</v>
      </c>
      <c r="R301" s="153">
        <f t="shared" si="112"/>
        <v>0</v>
      </c>
      <c r="S301" s="153">
        <f t="shared" si="113"/>
        <v>19456.815126859005</v>
      </c>
      <c r="T301" s="154">
        <f t="shared" si="114"/>
        <v>28184.815126859005</v>
      </c>
      <c r="U301" s="155"/>
      <c r="V301" s="159">
        <f t="shared" si="115"/>
        <v>35326.6</v>
      </c>
      <c r="Y301" s="161">
        <v>292</v>
      </c>
      <c r="Z301" s="162">
        <v>9.2995573491851449</v>
      </c>
      <c r="AA301" s="162">
        <v>0</v>
      </c>
      <c r="AB301" s="162"/>
      <c r="AC301" s="162"/>
      <c r="AD301" s="162">
        <v>0</v>
      </c>
      <c r="AE301" s="163">
        <v>120607</v>
      </c>
      <c r="AF301" s="163">
        <v>0</v>
      </c>
      <c r="AG301" s="163">
        <v>0</v>
      </c>
      <c r="AH301" s="163">
        <v>120607</v>
      </c>
      <c r="AI301" s="163">
        <v>0</v>
      </c>
      <c r="AJ301" s="163">
        <v>8728</v>
      </c>
      <c r="AK301" s="163">
        <v>129335</v>
      </c>
      <c r="AL301" s="163">
        <v>0</v>
      </c>
      <c r="AM301" s="163">
        <v>0</v>
      </c>
      <c r="AN301" s="163">
        <v>0</v>
      </c>
      <c r="AO301" s="163">
        <v>0</v>
      </c>
      <c r="AP301" s="164">
        <v>129335</v>
      </c>
      <c r="AR301" s="161">
        <v>292</v>
      </c>
      <c r="AS301" s="162">
        <v>0</v>
      </c>
      <c r="AT301" s="163">
        <v>0</v>
      </c>
      <c r="AU301" s="163">
        <v>0</v>
      </c>
      <c r="AV301" s="163">
        <v>0</v>
      </c>
      <c r="AW301" s="164">
        <v>0</v>
      </c>
      <c r="BA301" s="161">
        <v>292</v>
      </c>
      <c r="BB301" s="150">
        <v>292</v>
      </c>
      <c r="BC301" s="151" t="s">
        <v>386</v>
      </c>
      <c r="BD301" s="165">
        <f t="shared" si="126"/>
        <v>120607</v>
      </c>
      <c r="BE301" s="166">
        <v>101293</v>
      </c>
      <c r="BF301" s="155">
        <f t="shared" si="127"/>
        <v>19314</v>
      </c>
      <c r="BG301" s="155">
        <v>615</v>
      </c>
      <c r="BH301" s="155">
        <v>6669.6</v>
      </c>
      <c r="BI301" s="155"/>
      <c r="BJ301" s="155"/>
      <c r="BK301" s="155"/>
      <c r="BL301" s="155">
        <f t="shared" si="128"/>
        <v>0</v>
      </c>
      <c r="BM301" s="166">
        <f t="shared" si="129"/>
        <v>26598.6</v>
      </c>
      <c r="BN301" s="168">
        <f t="shared" si="130"/>
        <v>19456.815126859005</v>
      </c>
      <c r="BZ301" s="155"/>
      <c r="CA301" s="161">
        <v>292</v>
      </c>
      <c r="CB301" s="151" t="s">
        <v>386</v>
      </c>
      <c r="CC301" s="153"/>
      <c r="CD301" s="153"/>
      <c r="CE301" s="153"/>
      <c r="CF301" s="153"/>
      <c r="CG301" s="169">
        <f t="shared" si="131"/>
        <v>0</v>
      </c>
      <c r="CH301" s="153"/>
      <c r="CI301" s="153"/>
      <c r="CJ301" s="153"/>
      <c r="CK301" s="169">
        <f t="shared" si="132"/>
        <v>0</v>
      </c>
      <c r="CL301" s="170">
        <f t="shared" si="116"/>
        <v>0</v>
      </c>
      <c r="CM301" s="155"/>
      <c r="CN301" s="170">
        <f t="shared" si="117"/>
        <v>0</v>
      </c>
      <c r="CO301" s="155"/>
      <c r="CP301" s="160">
        <f t="shared" si="118"/>
        <v>19314</v>
      </c>
      <c r="CQ301" s="153">
        <f t="shared" si="119"/>
        <v>19314</v>
      </c>
      <c r="CR301" s="153">
        <f t="shared" si="133"/>
        <v>0</v>
      </c>
      <c r="CS301" s="169"/>
      <c r="CT301" s="170">
        <f t="shared" si="134"/>
        <v>0</v>
      </c>
      <c r="CU301" s="155"/>
      <c r="CV301" s="171"/>
      <c r="CW301" s="172"/>
      <c r="CX301" s="172"/>
      <c r="CY301" s="172"/>
      <c r="CZ301" s="169"/>
      <c r="DA301" s="173"/>
      <c r="DB301" s="174"/>
      <c r="DC301" s="174">
        <f t="shared" si="120"/>
        <v>-292</v>
      </c>
      <c r="DD301" s="173"/>
      <c r="DE301" s="173"/>
      <c r="DF301" s="173"/>
      <c r="DG301" s="173"/>
      <c r="DH301" s="175"/>
      <c r="DI301" s="173"/>
      <c r="DJ301" s="173"/>
      <c r="DK301" s="173"/>
      <c r="DL301" s="173"/>
      <c r="DM301" s="173"/>
    </row>
    <row r="302" spans="1:117" s="39" customFormat="1" ht="12" x14ac:dyDescent="0.2">
      <c r="A302" s="149">
        <v>293</v>
      </c>
      <c r="B302" s="150">
        <v>293</v>
      </c>
      <c r="C302" s="151" t="s">
        <v>387</v>
      </c>
      <c r="D302" s="152">
        <f t="shared" si="121"/>
        <v>76.472295856187188</v>
      </c>
      <c r="E302" s="153">
        <f t="shared" si="122"/>
        <v>1060518</v>
      </c>
      <c r="F302" s="153">
        <f t="shared" si="122"/>
        <v>0</v>
      </c>
      <c r="G302" s="153">
        <f t="shared" si="122"/>
        <v>71703</v>
      </c>
      <c r="H302" s="154">
        <f t="shared" si="123"/>
        <v>1132221</v>
      </c>
      <c r="I302" s="155"/>
      <c r="J302" s="156">
        <f t="shared" si="124"/>
        <v>71703</v>
      </c>
      <c r="K302" s="157">
        <f t="shared" si="125"/>
        <v>231764.61221295755</v>
      </c>
      <c r="L302" s="158">
        <f t="shared" si="108"/>
        <v>303467.61221295758</v>
      </c>
      <c r="M302" s="155"/>
      <c r="N302" s="159">
        <f t="shared" si="109"/>
        <v>828753.38778704242</v>
      </c>
      <c r="O302" s="155"/>
      <c r="P302" s="160">
        <f t="shared" si="110"/>
        <v>71703</v>
      </c>
      <c r="Q302" s="153">
        <f t="shared" si="111"/>
        <v>0</v>
      </c>
      <c r="R302" s="153">
        <f t="shared" si="112"/>
        <v>0</v>
      </c>
      <c r="S302" s="153">
        <f t="shared" si="113"/>
        <v>231764.61221295755</v>
      </c>
      <c r="T302" s="154">
        <f t="shared" si="114"/>
        <v>303467.61221295758</v>
      </c>
      <c r="U302" s="155"/>
      <c r="V302" s="159">
        <f t="shared" si="115"/>
        <v>514069</v>
      </c>
      <c r="Y302" s="161">
        <v>293</v>
      </c>
      <c r="Z302" s="162">
        <v>76.472295856187188</v>
      </c>
      <c r="AA302" s="162">
        <v>0</v>
      </c>
      <c r="AB302" s="162"/>
      <c r="AC302" s="162"/>
      <c r="AD302" s="162">
        <v>0</v>
      </c>
      <c r="AE302" s="163">
        <v>1060518</v>
      </c>
      <c r="AF302" s="163">
        <v>0</v>
      </c>
      <c r="AG302" s="163">
        <v>0</v>
      </c>
      <c r="AH302" s="163">
        <v>1060518</v>
      </c>
      <c r="AI302" s="163">
        <v>0</v>
      </c>
      <c r="AJ302" s="163">
        <v>71703</v>
      </c>
      <c r="AK302" s="163">
        <v>1132221</v>
      </c>
      <c r="AL302" s="163">
        <v>0</v>
      </c>
      <c r="AM302" s="163">
        <v>0</v>
      </c>
      <c r="AN302" s="163">
        <v>0</v>
      </c>
      <c r="AO302" s="163">
        <v>0</v>
      </c>
      <c r="AP302" s="164">
        <v>1132221</v>
      </c>
      <c r="AR302" s="161">
        <v>293</v>
      </c>
      <c r="AS302" s="162">
        <v>0</v>
      </c>
      <c r="AT302" s="163">
        <v>0</v>
      </c>
      <c r="AU302" s="163">
        <v>0</v>
      </c>
      <c r="AV302" s="163">
        <v>0</v>
      </c>
      <c r="AW302" s="164">
        <v>0</v>
      </c>
      <c r="BA302" s="161">
        <v>293</v>
      </c>
      <c r="BB302" s="150">
        <v>293</v>
      </c>
      <c r="BC302" s="151" t="s">
        <v>387</v>
      </c>
      <c r="BD302" s="165">
        <f t="shared" si="126"/>
        <v>1060518</v>
      </c>
      <c r="BE302" s="166">
        <v>850004</v>
      </c>
      <c r="BF302" s="155">
        <f t="shared" si="127"/>
        <v>210514</v>
      </c>
      <c r="BG302" s="155">
        <v>91510.8</v>
      </c>
      <c r="BH302" s="155">
        <v>140341.20000000001</v>
      </c>
      <c r="BI302" s="155"/>
      <c r="BJ302" s="155"/>
      <c r="BK302" s="155"/>
      <c r="BL302" s="155">
        <f t="shared" si="128"/>
        <v>0</v>
      </c>
      <c r="BM302" s="166">
        <f t="shared" si="129"/>
        <v>442366</v>
      </c>
      <c r="BN302" s="168">
        <f t="shared" si="130"/>
        <v>231764.61221295755</v>
      </c>
      <c r="BZ302" s="155"/>
      <c r="CA302" s="161">
        <v>293</v>
      </c>
      <c r="CB302" s="151" t="s">
        <v>387</v>
      </c>
      <c r="CC302" s="153"/>
      <c r="CD302" s="153"/>
      <c r="CE302" s="153"/>
      <c r="CF302" s="153"/>
      <c r="CG302" s="169">
        <f t="shared" si="131"/>
        <v>0</v>
      </c>
      <c r="CH302" s="153"/>
      <c r="CI302" s="153"/>
      <c r="CJ302" s="153"/>
      <c r="CK302" s="169">
        <f t="shared" si="132"/>
        <v>0</v>
      </c>
      <c r="CL302" s="170">
        <f t="shared" si="116"/>
        <v>0</v>
      </c>
      <c r="CM302" s="155"/>
      <c r="CN302" s="170">
        <f t="shared" si="117"/>
        <v>0</v>
      </c>
      <c r="CO302" s="155"/>
      <c r="CP302" s="160">
        <f t="shared" si="118"/>
        <v>210514</v>
      </c>
      <c r="CQ302" s="153">
        <f t="shared" si="119"/>
        <v>210514</v>
      </c>
      <c r="CR302" s="153">
        <f t="shared" si="133"/>
        <v>0</v>
      </c>
      <c r="CS302" s="169"/>
      <c r="CT302" s="170">
        <f t="shared" si="134"/>
        <v>0</v>
      </c>
      <c r="CU302" s="155"/>
      <c r="CV302" s="171"/>
      <c r="CW302" s="172"/>
      <c r="CX302" s="172"/>
      <c r="CY302" s="172"/>
      <c r="CZ302" s="169"/>
      <c r="DA302" s="173"/>
      <c r="DB302" s="174"/>
      <c r="DC302" s="174">
        <f t="shared" si="120"/>
        <v>-293</v>
      </c>
      <c r="DD302" s="173"/>
      <c r="DE302" s="173"/>
      <c r="DF302" s="173"/>
      <c r="DG302" s="173"/>
      <c r="DH302" s="175"/>
      <c r="DI302" s="173"/>
      <c r="DJ302" s="173"/>
      <c r="DK302" s="173"/>
      <c r="DL302" s="173"/>
      <c r="DM302" s="173"/>
    </row>
    <row r="303" spans="1:117" s="39" customFormat="1" ht="12" x14ac:dyDescent="0.2">
      <c r="A303" s="149">
        <v>294</v>
      </c>
      <c r="B303" s="150">
        <v>294</v>
      </c>
      <c r="C303" s="151" t="s">
        <v>388</v>
      </c>
      <c r="D303" s="152">
        <f t="shared" si="121"/>
        <v>0</v>
      </c>
      <c r="E303" s="153">
        <f t="shared" si="122"/>
        <v>0</v>
      </c>
      <c r="F303" s="153">
        <f t="shared" si="122"/>
        <v>0</v>
      </c>
      <c r="G303" s="153">
        <f t="shared" si="122"/>
        <v>0</v>
      </c>
      <c r="H303" s="154">
        <f t="shared" si="123"/>
        <v>0</v>
      </c>
      <c r="I303" s="155"/>
      <c r="J303" s="156">
        <f t="shared" si="124"/>
        <v>0</v>
      </c>
      <c r="K303" s="157">
        <f t="shared" si="125"/>
        <v>0</v>
      </c>
      <c r="L303" s="158">
        <f t="shared" si="108"/>
        <v>0</v>
      </c>
      <c r="M303" s="155"/>
      <c r="N303" s="159">
        <f t="shared" si="109"/>
        <v>0</v>
      </c>
      <c r="O303" s="155"/>
      <c r="P303" s="160">
        <f t="shared" si="110"/>
        <v>0</v>
      </c>
      <c r="Q303" s="153">
        <f t="shared" si="111"/>
        <v>0</v>
      </c>
      <c r="R303" s="153">
        <f t="shared" si="112"/>
        <v>0</v>
      </c>
      <c r="S303" s="153">
        <f t="shared" si="113"/>
        <v>0</v>
      </c>
      <c r="T303" s="154">
        <f t="shared" si="114"/>
        <v>0</v>
      </c>
      <c r="U303" s="155"/>
      <c r="V303" s="159">
        <f t="shared" si="115"/>
        <v>0</v>
      </c>
      <c r="Y303" s="161">
        <v>294</v>
      </c>
      <c r="Z303" s="162"/>
      <c r="AA303" s="162"/>
      <c r="AB303" s="162"/>
      <c r="AC303" s="162"/>
      <c r="AD303" s="162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4"/>
      <c r="AR303" s="161">
        <v>294</v>
      </c>
      <c r="AS303" s="162">
        <v>0</v>
      </c>
      <c r="AT303" s="163">
        <v>0</v>
      </c>
      <c r="AU303" s="163">
        <v>0</v>
      </c>
      <c r="AV303" s="163">
        <v>0</v>
      </c>
      <c r="AW303" s="164">
        <v>0</v>
      </c>
      <c r="BA303" s="161">
        <v>294</v>
      </c>
      <c r="BB303" s="150">
        <v>294</v>
      </c>
      <c r="BC303" s="151" t="s">
        <v>388</v>
      </c>
      <c r="BD303" s="165">
        <f t="shared" si="126"/>
        <v>0</v>
      </c>
      <c r="BE303" s="166">
        <v>0</v>
      </c>
      <c r="BF303" s="155">
        <f t="shared" si="127"/>
        <v>0</v>
      </c>
      <c r="BG303" s="155">
        <v>0</v>
      </c>
      <c r="BH303" s="155">
        <v>0</v>
      </c>
      <c r="BI303" s="155"/>
      <c r="BJ303" s="155"/>
      <c r="BK303" s="155"/>
      <c r="BL303" s="155">
        <f t="shared" si="128"/>
        <v>0</v>
      </c>
      <c r="BM303" s="166">
        <f t="shared" si="129"/>
        <v>0</v>
      </c>
      <c r="BN303" s="168">
        <f t="shared" si="130"/>
        <v>0</v>
      </c>
      <c r="BZ303" s="155"/>
      <c r="CA303" s="161">
        <v>294</v>
      </c>
      <c r="CB303" s="151" t="s">
        <v>388</v>
      </c>
      <c r="CC303" s="153"/>
      <c r="CD303" s="153"/>
      <c r="CE303" s="153"/>
      <c r="CF303" s="153"/>
      <c r="CG303" s="169">
        <f t="shared" si="131"/>
        <v>0</v>
      </c>
      <c r="CH303" s="153"/>
      <c r="CI303" s="153"/>
      <c r="CJ303" s="153"/>
      <c r="CK303" s="169">
        <f t="shared" si="132"/>
        <v>0</v>
      </c>
      <c r="CL303" s="170">
        <f t="shared" si="116"/>
        <v>0</v>
      </c>
      <c r="CM303" s="155"/>
      <c r="CN303" s="170">
        <f t="shared" si="117"/>
        <v>0</v>
      </c>
      <c r="CO303" s="155"/>
      <c r="CP303" s="160">
        <f t="shared" si="118"/>
        <v>0</v>
      </c>
      <c r="CQ303" s="153">
        <f t="shared" si="119"/>
        <v>0</v>
      </c>
      <c r="CR303" s="153">
        <f t="shared" si="133"/>
        <v>0</v>
      </c>
      <c r="CS303" s="169"/>
      <c r="CT303" s="170">
        <f t="shared" si="134"/>
        <v>0</v>
      </c>
      <c r="CU303" s="155"/>
      <c r="CV303" s="171"/>
      <c r="CW303" s="172"/>
      <c r="CX303" s="172"/>
      <c r="CY303" s="172"/>
      <c r="CZ303" s="169"/>
      <c r="DA303" s="173"/>
      <c r="DB303" s="174"/>
      <c r="DC303" s="174">
        <f t="shared" si="120"/>
        <v>-294</v>
      </c>
      <c r="DD303" s="173"/>
      <c r="DE303" s="173"/>
      <c r="DF303" s="173"/>
      <c r="DG303" s="173"/>
      <c r="DH303" s="175"/>
      <c r="DI303" s="173"/>
      <c r="DJ303" s="173"/>
      <c r="DK303" s="173"/>
      <c r="DL303" s="173"/>
      <c r="DM303" s="173"/>
    </row>
    <row r="304" spans="1:117" s="39" customFormat="1" ht="12" x14ac:dyDescent="0.2">
      <c r="A304" s="149">
        <v>295</v>
      </c>
      <c r="B304" s="150">
        <v>295</v>
      </c>
      <c r="C304" s="151" t="s">
        <v>389</v>
      </c>
      <c r="D304" s="152">
        <f t="shared" si="121"/>
        <v>62.011312782315215</v>
      </c>
      <c r="E304" s="153">
        <f t="shared" si="122"/>
        <v>1035117</v>
      </c>
      <c r="F304" s="153">
        <f t="shared" si="122"/>
        <v>0</v>
      </c>
      <c r="G304" s="153">
        <f t="shared" si="122"/>
        <v>58150</v>
      </c>
      <c r="H304" s="154">
        <f t="shared" si="123"/>
        <v>1093267</v>
      </c>
      <c r="I304" s="155"/>
      <c r="J304" s="156">
        <f t="shared" si="124"/>
        <v>58150</v>
      </c>
      <c r="K304" s="157">
        <f t="shared" si="125"/>
        <v>56457</v>
      </c>
      <c r="L304" s="158">
        <f t="shared" si="108"/>
        <v>114607</v>
      </c>
      <c r="M304" s="155"/>
      <c r="N304" s="159">
        <f t="shared" si="109"/>
        <v>978660</v>
      </c>
      <c r="O304" s="155"/>
      <c r="P304" s="160">
        <f t="shared" si="110"/>
        <v>58150</v>
      </c>
      <c r="Q304" s="153">
        <f t="shared" si="111"/>
        <v>0</v>
      </c>
      <c r="R304" s="153">
        <f t="shared" si="112"/>
        <v>0</v>
      </c>
      <c r="S304" s="153">
        <f t="shared" si="113"/>
        <v>56457</v>
      </c>
      <c r="T304" s="154">
        <f t="shared" si="114"/>
        <v>114607</v>
      </c>
      <c r="U304" s="155"/>
      <c r="V304" s="159">
        <f t="shared" si="115"/>
        <v>134660.6</v>
      </c>
      <c r="Y304" s="161">
        <v>295</v>
      </c>
      <c r="Z304" s="162">
        <v>62.011312782315215</v>
      </c>
      <c r="AA304" s="162">
        <v>0</v>
      </c>
      <c r="AB304" s="162"/>
      <c r="AC304" s="162"/>
      <c r="AD304" s="162">
        <v>0</v>
      </c>
      <c r="AE304" s="163">
        <v>1035117</v>
      </c>
      <c r="AF304" s="163">
        <v>0</v>
      </c>
      <c r="AG304" s="163">
        <v>0</v>
      </c>
      <c r="AH304" s="163">
        <v>1035117</v>
      </c>
      <c r="AI304" s="163">
        <v>0</v>
      </c>
      <c r="AJ304" s="163">
        <v>58150</v>
      </c>
      <c r="AK304" s="163">
        <v>1093267</v>
      </c>
      <c r="AL304" s="163">
        <v>0</v>
      </c>
      <c r="AM304" s="163">
        <v>0</v>
      </c>
      <c r="AN304" s="163">
        <v>0</v>
      </c>
      <c r="AO304" s="163">
        <v>0</v>
      </c>
      <c r="AP304" s="164">
        <v>1093267</v>
      </c>
      <c r="AR304" s="161">
        <v>295</v>
      </c>
      <c r="AS304" s="162">
        <v>0</v>
      </c>
      <c r="AT304" s="163">
        <v>0</v>
      </c>
      <c r="AU304" s="163">
        <v>0</v>
      </c>
      <c r="AV304" s="163">
        <v>0</v>
      </c>
      <c r="AW304" s="164">
        <v>0</v>
      </c>
      <c r="BA304" s="161">
        <v>295</v>
      </c>
      <c r="BB304" s="150">
        <v>295</v>
      </c>
      <c r="BC304" s="151" t="s">
        <v>389</v>
      </c>
      <c r="BD304" s="165">
        <f t="shared" si="126"/>
        <v>1035117</v>
      </c>
      <c r="BE304" s="166">
        <v>978660</v>
      </c>
      <c r="BF304" s="155">
        <f t="shared" si="127"/>
        <v>56457</v>
      </c>
      <c r="BG304" s="155">
        <v>0</v>
      </c>
      <c r="BH304" s="155">
        <v>20053.600000000002</v>
      </c>
      <c r="BI304" s="155"/>
      <c r="BJ304" s="155"/>
      <c r="BK304" s="155"/>
      <c r="BL304" s="155">
        <f t="shared" si="128"/>
        <v>0</v>
      </c>
      <c r="BM304" s="166">
        <f t="shared" si="129"/>
        <v>76510.600000000006</v>
      </c>
      <c r="BN304" s="168">
        <f t="shared" si="130"/>
        <v>56457</v>
      </c>
      <c r="BZ304" s="155"/>
      <c r="CA304" s="161">
        <v>295</v>
      </c>
      <c r="CB304" s="151" t="s">
        <v>389</v>
      </c>
      <c r="CC304" s="153"/>
      <c r="CD304" s="153"/>
      <c r="CE304" s="153"/>
      <c r="CF304" s="153"/>
      <c r="CG304" s="169">
        <f t="shared" si="131"/>
        <v>0</v>
      </c>
      <c r="CH304" s="153"/>
      <c r="CI304" s="153"/>
      <c r="CJ304" s="153"/>
      <c r="CK304" s="169">
        <f t="shared" si="132"/>
        <v>0</v>
      </c>
      <c r="CL304" s="170">
        <f t="shared" si="116"/>
        <v>0</v>
      </c>
      <c r="CM304" s="155"/>
      <c r="CN304" s="170">
        <f t="shared" si="117"/>
        <v>0</v>
      </c>
      <c r="CO304" s="155"/>
      <c r="CP304" s="160">
        <f t="shared" si="118"/>
        <v>56457</v>
      </c>
      <c r="CQ304" s="153">
        <f t="shared" si="119"/>
        <v>56457</v>
      </c>
      <c r="CR304" s="153">
        <f t="shared" si="133"/>
        <v>0</v>
      </c>
      <c r="CS304" s="169"/>
      <c r="CT304" s="170">
        <f t="shared" si="134"/>
        <v>0</v>
      </c>
      <c r="CU304" s="155"/>
      <c r="CV304" s="171"/>
      <c r="CW304" s="172"/>
      <c r="CX304" s="172"/>
      <c r="CY304" s="172"/>
      <c r="CZ304" s="169"/>
      <c r="DA304" s="173"/>
      <c r="DB304" s="174"/>
      <c r="DC304" s="174">
        <f t="shared" si="120"/>
        <v>-295</v>
      </c>
      <c r="DD304" s="173"/>
      <c r="DE304" s="173"/>
      <c r="DF304" s="173"/>
      <c r="DG304" s="173"/>
      <c r="DH304" s="175"/>
      <c r="DI304" s="173"/>
      <c r="DJ304" s="173"/>
      <c r="DK304" s="173"/>
      <c r="DL304" s="173"/>
      <c r="DM304" s="173"/>
    </row>
    <row r="305" spans="1:117" s="39" customFormat="1" ht="12" x14ac:dyDescent="0.2">
      <c r="A305" s="149">
        <v>296</v>
      </c>
      <c r="B305" s="150">
        <v>296</v>
      </c>
      <c r="C305" s="151" t="s">
        <v>390</v>
      </c>
      <c r="D305" s="152">
        <f t="shared" si="121"/>
        <v>33.488372093023258</v>
      </c>
      <c r="E305" s="153">
        <f t="shared" si="122"/>
        <v>875619</v>
      </c>
      <c r="F305" s="153">
        <f t="shared" si="122"/>
        <v>0</v>
      </c>
      <c r="G305" s="153">
        <f t="shared" si="122"/>
        <v>31401</v>
      </c>
      <c r="H305" s="154">
        <f t="shared" si="123"/>
        <v>907020</v>
      </c>
      <c r="I305" s="155"/>
      <c r="J305" s="156">
        <f t="shared" si="124"/>
        <v>31401</v>
      </c>
      <c r="K305" s="157">
        <f t="shared" si="125"/>
        <v>88841.816385966871</v>
      </c>
      <c r="L305" s="158">
        <f t="shared" si="108"/>
        <v>120242.81638596687</v>
      </c>
      <c r="M305" s="155"/>
      <c r="N305" s="159">
        <f t="shared" si="109"/>
        <v>786777.18361403316</v>
      </c>
      <c r="O305" s="155"/>
      <c r="P305" s="160">
        <f t="shared" si="110"/>
        <v>31401</v>
      </c>
      <c r="Q305" s="153">
        <f t="shared" si="111"/>
        <v>0</v>
      </c>
      <c r="R305" s="153">
        <f t="shared" si="112"/>
        <v>0</v>
      </c>
      <c r="S305" s="153">
        <f t="shared" si="113"/>
        <v>88841.816385966871</v>
      </c>
      <c r="T305" s="154">
        <f t="shared" si="114"/>
        <v>120242.81638596687</v>
      </c>
      <c r="U305" s="155"/>
      <c r="V305" s="159">
        <f t="shared" si="115"/>
        <v>209666.8</v>
      </c>
      <c r="Y305" s="161">
        <v>296</v>
      </c>
      <c r="Z305" s="162">
        <v>33.488372093023258</v>
      </c>
      <c r="AA305" s="162">
        <v>0</v>
      </c>
      <c r="AB305" s="162"/>
      <c r="AC305" s="162"/>
      <c r="AD305" s="162">
        <v>0</v>
      </c>
      <c r="AE305" s="163">
        <v>875619</v>
      </c>
      <c r="AF305" s="163">
        <v>0</v>
      </c>
      <c r="AG305" s="163">
        <v>0</v>
      </c>
      <c r="AH305" s="163">
        <v>875619</v>
      </c>
      <c r="AI305" s="163">
        <v>0</v>
      </c>
      <c r="AJ305" s="163">
        <v>31401</v>
      </c>
      <c r="AK305" s="163">
        <v>907020</v>
      </c>
      <c r="AL305" s="163">
        <v>0</v>
      </c>
      <c r="AM305" s="163">
        <v>0</v>
      </c>
      <c r="AN305" s="163">
        <v>0</v>
      </c>
      <c r="AO305" s="163">
        <v>0</v>
      </c>
      <c r="AP305" s="164">
        <v>907020</v>
      </c>
      <c r="AR305" s="161">
        <v>296</v>
      </c>
      <c r="AS305" s="162">
        <v>0</v>
      </c>
      <c r="AT305" s="163">
        <v>0</v>
      </c>
      <c r="AU305" s="163">
        <v>0</v>
      </c>
      <c r="AV305" s="163">
        <v>0</v>
      </c>
      <c r="AW305" s="164">
        <v>0</v>
      </c>
      <c r="BA305" s="161">
        <v>296</v>
      </c>
      <c r="BB305" s="150">
        <v>296</v>
      </c>
      <c r="BC305" s="151" t="s">
        <v>390</v>
      </c>
      <c r="BD305" s="165">
        <f t="shared" si="126"/>
        <v>875619</v>
      </c>
      <c r="BE305" s="166">
        <v>813824</v>
      </c>
      <c r="BF305" s="155">
        <f t="shared" si="127"/>
        <v>61795</v>
      </c>
      <c r="BG305" s="155">
        <v>116470.8</v>
      </c>
      <c r="BH305" s="155">
        <v>0</v>
      </c>
      <c r="BI305" s="155"/>
      <c r="BJ305" s="155"/>
      <c r="BK305" s="155"/>
      <c r="BL305" s="155">
        <f t="shared" si="128"/>
        <v>0</v>
      </c>
      <c r="BM305" s="166">
        <f t="shared" si="129"/>
        <v>178265.8</v>
      </c>
      <c r="BN305" s="168">
        <f t="shared" si="130"/>
        <v>88841.816385966871</v>
      </c>
      <c r="BZ305" s="155"/>
      <c r="CA305" s="161">
        <v>296</v>
      </c>
      <c r="CB305" s="151" t="s">
        <v>390</v>
      </c>
      <c r="CC305" s="153"/>
      <c r="CD305" s="153"/>
      <c r="CE305" s="153"/>
      <c r="CF305" s="153"/>
      <c r="CG305" s="169">
        <f t="shared" si="131"/>
        <v>0</v>
      </c>
      <c r="CH305" s="153"/>
      <c r="CI305" s="153"/>
      <c r="CJ305" s="153"/>
      <c r="CK305" s="169">
        <f t="shared" si="132"/>
        <v>0</v>
      </c>
      <c r="CL305" s="170">
        <f t="shared" si="116"/>
        <v>0</v>
      </c>
      <c r="CM305" s="155"/>
      <c r="CN305" s="170">
        <f t="shared" si="117"/>
        <v>0</v>
      </c>
      <c r="CO305" s="155"/>
      <c r="CP305" s="160">
        <f t="shared" si="118"/>
        <v>61795</v>
      </c>
      <c r="CQ305" s="153">
        <f t="shared" si="119"/>
        <v>61795</v>
      </c>
      <c r="CR305" s="153">
        <f t="shared" si="133"/>
        <v>0</v>
      </c>
      <c r="CS305" s="169"/>
      <c r="CT305" s="170">
        <f t="shared" si="134"/>
        <v>0</v>
      </c>
      <c r="CU305" s="155"/>
      <c r="CV305" s="171"/>
      <c r="CW305" s="172"/>
      <c r="CX305" s="172"/>
      <c r="CY305" s="172"/>
      <c r="CZ305" s="169"/>
      <c r="DA305" s="173"/>
      <c r="DB305" s="174"/>
      <c r="DC305" s="174">
        <f t="shared" si="120"/>
        <v>-296</v>
      </c>
      <c r="DD305" s="173"/>
      <c r="DE305" s="173"/>
      <c r="DF305" s="173"/>
      <c r="DG305" s="173"/>
      <c r="DH305" s="175"/>
      <c r="DI305" s="173"/>
      <c r="DJ305" s="173"/>
      <c r="DK305" s="173"/>
      <c r="DL305" s="173"/>
      <c r="DM305" s="173"/>
    </row>
    <row r="306" spans="1:117" s="39" customFormat="1" ht="12" x14ac:dyDescent="0.2">
      <c r="A306" s="149">
        <v>297</v>
      </c>
      <c r="B306" s="150">
        <v>297</v>
      </c>
      <c r="C306" s="151" t="s">
        <v>391</v>
      </c>
      <c r="D306" s="152">
        <f t="shared" si="121"/>
        <v>0</v>
      </c>
      <c r="E306" s="153">
        <f t="shared" si="122"/>
        <v>0</v>
      </c>
      <c r="F306" s="153">
        <f t="shared" si="122"/>
        <v>0</v>
      </c>
      <c r="G306" s="153">
        <f t="shared" si="122"/>
        <v>0</v>
      </c>
      <c r="H306" s="154">
        <f t="shared" si="123"/>
        <v>0</v>
      </c>
      <c r="I306" s="155"/>
      <c r="J306" s="156">
        <f t="shared" si="124"/>
        <v>0</v>
      </c>
      <c r="K306" s="157">
        <f t="shared" si="125"/>
        <v>0</v>
      </c>
      <c r="L306" s="158">
        <f t="shared" si="108"/>
        <v>0</v>
      </c>
      <c r="M306" s="155"/>
      <c r="N306" s="159">
        <f t="shared" si="109"/>
        <v>0</v>
      </c>
      <c r="O306" s="155"/>
      <c r="P306" s="160">
        <f t="shared" si="110"/>
        <v>0</v>
      </c>
      <c r="Q306" s="153">
        <f t="shared" si="111"/>
        <v>0</v>
      </c>
      <c r="R306" s="153">
        <f t="shared" si="112"/>
        <v>0</v>
      </c>
      <c r="S306" s="153">
        <f t="shared" si="113"/>
        <v>0</v>
      </c>
      <c r="T306" s="154">
        <f t="shared" si="114"/>
        <v>0</v>
      </c>
      <c r="U306" s="155"/>
      <c r="V306" s="159">
        <f t="shared" si="115"/>
        <v>0</v>
      </c>
      <c r="Y306" s="161">
        <v>297</v>
      </c>
      <c r="Z306" s="162"/>
      <c r="AA306" s="162"/>
      <c r="AB306" s="162"/>
      <c r="AC306" s="162"/>
      <c r="AD306" s="162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4"/>
      <c r="AR306" s="161">
        <v>297</v>
      </c>
      <c r="AS306" s="162">
        <v>0</v>
      </c>
      <c r="AT306" s="163">
        <v>0</v>
      </c>
      <c r="AU306" s="163">
        <v>0</v>
      </c>
      <c r="AV306" s="163">
        <v>0</v>
      </c>
      <c r="AW306" s="164">
        <v>0</v>
      </c>
      <c r="BA306" s="161">
        <v>297</v>
      </c>
      <c r="BB306" s="150">
        <v>297</v>
      </c>
      <c r="BC306" s="151" t="s">
        <v>391</v>
      </c>
      <c r="BD306" s="165">
        <f t="shared" si="126"/>
        <v>0</v>
      </c>
      <c r="BE306" s="166">
        <v>0</v>
      </c>
      <c r="BF306" s="155">
        <f t="shared" si="127"/>
        <v>0</v>
      </c>
      <c r="BG306" s="155">
        <v>0</v>
      </c>
      <c r="BH306" s="155">
        <v>0</v>
      </c>
      <c r="BI306" s="155"/>
      <c r="BJ306" s="155"/>
      <c r="BK306" s="155"/>
      <c r="BL306" s="155">
        <f t="shared" si="128"/>
        <v>0</v>
      </c>
      <c r="BM306" s="166">
        <f t="shared" si="129"/>
        <v>0</v>
      </c>
      <c r="BN306" s="168">
        <f t="shared" si="130"/>
        <v>0</v>
      </c>
      <c r="BZ306" s="155"/>
      <c r="CA306" s="161">
        <v>297</v>
      </c>
      <c r="CB306" s="151" t="s">
        <v>391</v>
      </c>
      <c r="CC306" s="153"/>
      <c r="CD306" s="153"/>
      <c r="CE306" s="153"/>
      <c r="CF306" s="153"/>
      <c r="CG306" s="169">
        <f t="shared" si="131"/>
        <v>0</v>
      </c>
      <c r="CH306" s="153"/>
      <c r="CI306" s="153"/>
      <c r="CJ306" s="153"/>
      <c r="CK306" s="169">
        <f t="shared" si="132"/>
        <v>0</v>
      </c>
      <c r="CL306" s="170">
        <f t="shared" si="116"/>
        <v>0</v>
      </c>
      <c r="CM306" s="155"/>
      <c r="CN306" s="170">
        <f t="shared" si="117"/>
        <v>0</v>
      </c>
      <c r="CO306" s="155"/>
      <c r="CP306" s="160">
        <f t="shared" si="118"/>
        <v>0</v>
      </c>
      <c r="CQ306" s="153">
        <f t="shared" si="119"/>
        <v>0</v>
      </c>
      <c r="CR306" s="153">
        <f t="shared" si="133"/>
        <v>0</v>
      </c>
      <c r="CS306" s="169"/>
      <c r="CT306" s="170">
        <f t="shared" si="134"/>
        <v>0</v>
      </c>
      <c r="CU306" s="155"/>
      <c r="CV306" s="171"/>
      <c r="CW306" s="172"/>
      <c r="CX306" s="172"/>
      <c r="CY306" s="172"/>
      <c r="CZ306" s="169"/>
      <c r="DA306" s="173"/>
      <c r="DB306" s="174"/>
      <c r="DC306" s="174">
        <f t="shared" si="120"/>
        <v>-297</v>
      </c>
      <c r="DD306" s="173"/>
      <c r="DE306" s="173"/>
      <c r="DF306" s="173"/>
      <c r="DG306" s="173"/>
      <c r="DH306" s="175"/>
      <c r="DI306" s="173"/>
      <c r="DJ306" s="173"/>
      <c r="DK306" s="173"/>
      <c r="DL306" s="173"/>
      <c r="DM306" s="173"/>
    </row>
    <row r="307" spans="1:117" s="39" customFormat="1" ht="12" x14ac:dyDescent="0.2">
      <c r="A307" s="149">
        <v>298</v>
      </c>
      <c r="B307" s="150">
        <v>298</v>
      </c>
      <c r="C307" s="151" t="s">
        <v>392</v>
      </c>
      <c r="D307" s="152">
        <f t="shared" si="121"/>
        <v>0</v>
      </c>
      <c r="E307" s="153">
        <f t="shared" si="122"/>
        <v>0</v>
      </c>
      <c r="F307" s="153">
        <f t="shared" si="122"/>
        <v>0</v>
      </c>
      <c r="G307" s="153">
        <f t="shared" si="122"/>
        <v>0</v>
      </c>
      <c r="H307" s="154">
        <f t="shared" si="123"/>
        <v>0</v>
      </c>
      <c r="I307" s="155"/>
      <c r="J307" s="156">
        <f t="shared" si="124"/>
        <v>0</v>
      </c>
      <c r="K307" s="157">
        <f t="shared" si="125"/>
        <v>0</v>
      </c>
      <c r="L307" s="158">
        <f t="shared" si="108"/>
        <v>0</v>
      </c>
      <c r="M307" s="155"/>
      <c r="N307" s="159">
        <f t="shared" si="109"/>
        <v>0</v>
      </c>
      <c r="O307" s="155"/>
      <c r="P307" s="160">
        <f t="shared" si="110"/>
        <v>0</v>
      </c>
      <c r="Q307" s="153">
        <f t="shared" si="111"/>
        <v>0</v>
      </c>
      <c r="R307" s="153">
        <f t="shared" si="112"/>
        <v>0</v>
      </c>
      <c r="S307" s="153">
        <f t="shared" si="113"/>
        <v>0</v>
      </c>
      <c r="T307" s="154">
        <f t="shared" si="114"/>
        <v>0</v>
      </c>
      <c r="U307" s="155"/>
      <c r="V307" s="159">
        <f t="shared" si="115"/>
        <v>0</v>
      </c>
      <c r="Y307" s="161">
        <v>298</v>
      </c>
      <c r="Z307" s="162"/>
      <c r="AA307" s="162"/>
      <c r="AB307" s="162"/>
      <c r="AC307" s="162"/>
      <c r="AD307" s="162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4"/>
      <c r="AR307" s="161">
        <v>298</v>
      </c>
      <c r="AS307" s="162">
        <v>0</v>
      </c>
      <c r="AT307" s="163">
        <v>0</v>
      </c>
      <c r="AU307" s="163">
        <v>0</v>
      </c>
      <c r="AV307" s="163">
        <v>0</v>
      </c>
      <c r="AW307" s="164">
        <v>0</v>
      </c>
      <c r="BA307" s="161">
        <v>298</v>
      </c>
      <c r="BB307" s="150">
        <v>298</v>
      </c>
      <c r="BC307" s="151" t="s">
        <v>392</v>
      </c>
      <c r="BD307" s="165">
        <f t="shared" si="126"/>
        <v>0</v>
      </c>
      <c r="BE307" s="166">
        <v>0</v>
      </c>
      <c r="BF307" s="155">
        <f t="shared" si="127"/>
        <v>0</v>
      </c>
      <c r="BG307" s="155">
        <v>0</v>
      </c>
      <c r="BH307" s="155">
        <v>0</v>
      </c>
      <c r="BI307" s="155"/>
      <c r="BJ307" s="155"/>
      <c r="BK307" s="155"/>
      <c r="BL307" s="155">
        <f t="shared" si="128"/>
        <v>0</v>
      </c>
      <c r="BM307" s="166">
        <f t="shared" si="129"/>
        <v>0</v>
      </c>
      <c r="BN307" s="168">
        <f t="shared" si="130"/>
        <v>0</v>
      </c>
      <c r="BZ307" s="155"/>
      <c r="CA307" s="161">
        <v>298</v>
      </c>
      <c r="CB307" s="151" t="s">
        <v>392</v>
      </c>
      <c r="CC307" s="153"/>
      <c r="CD307" s="153"/>
      <c r="CE307" s="153"/>
      <c r="CF307" s="153"/>
      <c r="CG307" s="169">
        <f t="shared" si="131"/>
        <v>0</v>
      </c>
      <c r="CH307" s="153"/>
      <c r="CI307" s="153"/>
      <c r="CJ307" s="153"/>
      <c r="CK307" s="169">
        <f t="shared" si="132"/>
        <v>0</v>
      </c>
      <c r="CL307" s="170">
        <f t="shared" si="116"/>
        <v>0</v>
      </c>
      <c r="CM307" s="155"/>
      <c r="CN307" s="170">
        <f t="shared" si="117"/>
        <v>0</v>
      </c>
      <c r="CO307" s="155"/>
      <c r="CP307" s="160">
        <f t="shared" si="118"/>
        <v>0</v>
      </c>
      <c r="CQ307" s="153">
        <f t="shared" si="119"/>
        <v>0</v>
      </c>
      <c r="CR307" s="153">
        <f t="shared" si="133"/>
        <v>0</v>
      </c>
      <c r="CS307" s="169"/>
      <c r="CT307" s="170">
        <f t="shared" si="134"/>
        <v>0</v>
      </c>
      <c r="CU307" s="155"/>
      <c r="CV307" s="171"/>
      <c r="CW307" s="172"/>
      <c r="CX307" s="172"/>
      <c r="CY307" s="172"/>
      <c r="CZ307" s="169"/>
      <c r="DA307" s="173"/>
      <c r="DB307" s="174"/>
      <c r="DC307" s="174">
        <f t="shared" si="120"/>
        <v>-298</v>
      </c>
      <c r="DD307" s="173"/>
      <c r="DE307" s="173"/>
      <c r="DF307" s="173"/>
      <c r="DG307" s="173"/>
      <c r="DH307" s="175"/>
      <c r="DI307" s="173"/>
      <c r="DJ307" s="173"/>
      <c r="DK307" s="173"/>
      <c r="DL307" s="173"/>
      <c r="DM307" s="173"/>
    </row>
    <row r="308" spans="1:117" s="39" customFormat="1" ht="12" x14ac:dyDescent="0.2">
      <c r="A308" s="149">
        <v>299</v>
      </c>
      <c r="B308" s="150">
        <v>299</v>
      </c>
      <c r="C308" s="151" t="s">
        <v>393</v>
      </c>
      <c r="D308" s="152">
        <f t="shared" si="121"/>
        <v>0</v>
      </c>
      <c r="E308" s="153">
        <f t="shared" si="122"/>
        <v>0</v>
      </c>
      <c r="F308" s="153">
        <f t="shared" si="122"/>
        <v>0</v>
      </c>
      <c r="G308" s="153">
        <f t="shared" si="122"/>
        <v>0</v>
      </c>
      <c r="H308" s="154">
        <f t="shared" si="123"/>
        <v>0</v>
      </c>
      <c r="I308" s="155"/>
      <c r="J308" s="156">
        <f t="shared" si="124"/>
        <v>0</v>
      </c>
      <c r="K308" s="157">
        <f t="shared" si="125"/>
        <v>0</v>
      </c>
      <c r="L308" s="158">
        <f t="shared" si="108"/>
        <v>0</v>
      </c>
      <c r="M308" s="155"/>
      <c r="N308" s="159">
        <f t="shared" si="109"/>
        <v>0</v>
      </c>
      <c r="O308" s="155"/>
      <c r="P308" s="160">
        <f t="shared" si="110"/>
        <v>0</v>
      </c>
      <c r="Q308" s="153">
        <f t="shared" si="111"/>
        <v>0</v>
      </c>
      <c r="R308" s="153">
        <f t="shared" si="112"/>
        <v>0</v>
      </c>
      <c r="S308" s="153">
        <f t="shared" si="113"/>
        <v>0</v>
      </c>
      <c r="T308" s="154">
        <f t="shared" si="114"/>
        <v>0</v>
      </c>
      <c r="U308" s="155"/>
      <c r="V308" s="159">
        <f t="shared" si="115"/>
        <v>0</v>
      </c>
      <c r="Y308" s="161">
        <v>299</v>
      </c>
      <c r="Z308" s="162"/>
      <c r="AA308" s="162"/>
      <c r="AB308" s="162"/>
      <c r="AC308" s="162"/>
      <c r="AD308" s="162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4"/>
      <c r="AR308" s="161">
        <v>299</v>
      </c>
      <c r="AS308" s="162">
        <v>0</v>
      </c>
      <c r="AT308" s="163">
        <v>0</v>
      </c>
      <c r="AU308" s="163">
        <v>0</v>
      </c>
      <c r="AV308" s="163">
        <v>0</v>
      </c>
      <c r="AW308" s="164">
        <v>0</v>
      </c>
      <c r="BA308" s="161">
        <v>299</v>
      </c>
      <c r="BB308" s="150">
        <v>299</v>
      </c>
      <c r="BC308" s="151" t="s">
        <v>393</v>
      </c>
      <c r="BD308" s="165">
        <f t="shared" si="126"/>
        <v>0</v>
      </c>
      <c r="BE308" s="166">
        <v>0</v>
      </c>
      <c r="BF308" s="155">
        <f t="shared" si="127"/>
        <v>0</v>
      </c>
      <c r="BG308" s="155">
        <v>0</v>
      </c>
      <c r="BH308" s="155">
        <v>0</v>
      </c>
      <c r="BI308" s="155"/>
      <c r="BJ308" s="155"/>
      <c r="BK308" s="155"/>
      <c r="BL308" s="155">
        <f t="shared" si="128"/>
        <v>0</v>
      </c>
      <c r="BM308" s="166">
        <f t="shared" si="129"/>
        <v>0</v>
      </c>
      <c r="BN308" s="168">
        <f t="shared" si="130"/>
        <v>0</v>
      </c>
      <c r="BZ308" s="155"/>
      <c r="CA308" s="161">
        <v>299</v>
      </c>
      <c r="CB308" s="151" t="s">
        <v>393</v>
      </c>
      <c r="CC308" s="153"/>
      <c r="CD308" s="153"/>
      <c r="CE308" s="153"/>
      <c r="CF308" s="153"/>
      <c r="CG308" s="169">
        <f t="shared" si="131"/>
        <v>0</v>
      </c>
      <c r="CH308" s="153"/>
      <c r="CI308" s="153"/>
      <c r="CJ308" s="153"/>
      <c r="CK308" s="169">
        <f t="shared" si="132"/>
        <v>0</v>
      </c>
      <c r="CL308" s="170">
        <f t="shared" si="116"/>
        <v>0</v>
      </c>
      <c r="CM308" s="155"/>
      <c r="CN308" s="170">
        <f t="shared" si="117"/>
        <v>0</v>
      </c>
      <c r="CO308" s="155"/>
      <c r="CP308" s="160">
        <f t="shared" si="118"/>
        <v>0</v>
      </c>
      <c r="CQ308" s="153">
        <f t="shared" si="119"/>
        <v>0</v>
      </c>
      <c r="CR308" s="153">
        <f t="shared" si="133"/>
        <v>0</v>
      </c>
      <c r="CS308" s="169"/>
      <c r="CT308" s="170">
        <f t="shared" si="134"/>
        <v>0</v>
      </c>
      <c r="CU308" s="155"/>
      <c r="CV308" s="171"/>
      <c r="CW308" s="172"/>
      <c r="CX308" s="172"/>
      <c r="CY308" s="172"/>
      <c r="CZ308" s="169"/>
      <c r="DA308" s="173"/>
      <c r="DB308" s="174"/>
      <c r="DC308" s="174">
        <f t="shared" si="120"/>
        <v>-299</v>
      </c>
      <c r="DD308" s="173"/>
      <c r="DE308" s="173"/>
      <c r="DF308" s="173"/>
      <c r="DG308" s="173"/>
      <c r="DH308" s="175"/>
      <c r="DI308" s="173"/>
      <c r="DJ308" s="173"/>
      <c r="DK308" s="173"/>
      <c r="DL308" s="173"/>
      <c r="DM308" s="173"/>
    </row>
    <row r="309" spans="1:117" s="39" customFormat="1" ht="12" x14ac:dyDescent="0.2">
      <c r="A309" s="149">
        <v>300</v>
      </c>
      <c r="B309" s="150">
        <v>300</v>
      </c>
      <c r="C309" s="151" t="s">
        <v>394</v>
      </c>
      <c r="D309" s="152">
        <f t="shared" si="121"/>
        <v>4.0816402478274867</v>
      </c>
      <c r="E309" s="153">
        <f t="shared" si="122"/>
        <v>149130</v>
      </c>
      <c r="F309" s="153">
        <f t="shared" si="122"/>
        <v>0</v>
      </c>
      <c r="G309" s="153">
        <f t="shared" si="122"/>
        <v>3826</v>
      </c>
      <c r="H309" s="154">
        <f t="shared" si="123"/>
        <v>152956</v>
      </c>
      <c r="I309" s="155"/>
      <c r="J309" s="156">
        <f t="shared" si="124"/>
        <v>3826</v>
      </c>
      <c r="K309" s="157">
        <f t="shared" si="125"/>
        <v>32377</v>
      </c>
      <c r="L309" s="158">
        <f t="shared" si="108"/>
        <v>36203</v>
      </c>
      <c r="M309" s="155"/>
      <c r="N309" s="159">
        <f t="shared" si="109"/>
        <v>116753</v>
      </c>
      <c r="O309" s="155"/>
      <c r="P309" s="160">
        <f t="shared" si="110"/>
        <v>3826</v>
      </c>
      <c r="Q309" s="153">
        <f t="shared" si="111"/>
        <v>0</v>
      </c>
      <c r="R309" s="153">
        <f t="shared" si="112"/>
        <v>0</v>
      </c>
      <c r="S309" s="153">
        <f t="shared" si="113"/>
        <v>32377</v>
      </c>
      <c r="T309" s="154">
        <f t="shared" si="114"/>
        <v>36203</v>
      </c>
      <c r="U309" s="155"/>
      <c r="V309" s="159">
        <f t="shared" si="115"/>
        <v>42259.8</v>
      </c>
      <c r="Y309" s="161">
        <v>300</v>
      </c>
      <c r="Z309" s="162">
        <v>4.0816402478274867</v>
      </c>
      <c r="AA309" s="162">
        <v>0</v>
      </c>
      <c r="AB309" s="162"/>
      <c r="AC309" s="162"/>
      <c r="AD309" s="162">
        <v>0</v>
      </c>
      <c r="AE309" s="163">
        <v>149130</v>
      </c>
      <c r="AF309" s="163">
        <v>0</v>
      </c>
      <c r="AG309" s="163">
        <v>0</v>
      </c>
      <c r="AH309" s="163">
        <v>149130</v>
      </c>
      <c r="AI309" s="163">
        <v>0</v>
      </c>
      <c r="AJ309" s="163">
        <v>3826</v>
      </c>
      <c r="AK309" s="163">
        <v>152956</v>
      </c>
      <c r="AL309" s="163">
        <v>0</v>
      </c>
      <c r="AM309" s="163">
        <v>0</v>
      </c>
      <c r="AN309" s="163">
        <v>0</v>
      </c>
      <c r="AO309" s="163">
        <v>0</v>
      </c>
      <c r="AP309" s="164">
        <v>152956</v>
      </c>
      <c r="AR309" s="161">
        <v>300</v>
      </c>
      <c r="AS309" s="162">
        <v>0</v>
      </c>
      <c r="AT309" s="163">
        <v>0</v>
      </c>
      <c r="AU309" s="163">
        <v>0</v>
      </c>
      <c r="AV309" s="163">
        <v>0</v>
      </c>
      <c r="AW309" s="164">
        <v>0</v>
      </c>
      <c r="BA309" s="161">
        <v>300</v>
      </c>
      <c r="BB309" s="150">
        <v>300</v>
      </c>
      <c r="BC309" s="151" t="s">
        <v>394</v>
      </c>
      <c r="BD309" s="165">
        <f t="shared" si="126"/>
        <v>149130</v>
      </c>
      <c r="BE309" s="166">
        <v>116753</v>
      </c>
      <c r="BF309" s="155">
        <f t="shared" si="127"/>
        <v>32377</v>
      </c>
      <c r="BG309" s="155">
        <v>0</v>
      </c>
      <c r="BH309" s="155">
        <v>6056.8</v>
      </c>
      <c r="BI309" s="155"/>
      <c r="BJ309" s="155"/>
      <c r="BK309" s="155"/>
      <c r="BL309" s="155">
        <f t="shared" si="128"/>
        <v>0</v>
      </c>
      <c r="BM309" s="166">
        <f t="shared" si="129"/>
        <v>38433.800000000003</v>
      </c>
      <c r="BN309" s="168">
        <f t="shared" si="130"/>
        <v>32377</v>
      </c>
      <c r="BZ309" s="155"/>
      <c r="CA309" s="161">
        <v>300</v>
      </c>
      <c r="CB309" s="151" t="s">
        <v>394</v>
      </c>
      <c r="CC309" s="153"/>
      <c r="CD309" s="153"/>
      <c r="CE309" s="153"/>
      <c r="CF309" s="153"/>
      <c r="CG309" s="169">
        <f t="shared" si="131"/>
        <v>0</v>
      </c>
      <c r="CH309" s="153"/>
      <c r="CI309" s="153"/>
      <c r="CJ309" s="153"/>
      <c r="CK309" s="169">
        <f t="shared" si="132"/>
        <v>0</v>
      </c>
      <c r="CL309" s="170">
        <f t="shared" si="116"/>
        <v>0</v>
      </c>
      <c r="CM309" s="155"/>
      <c r="CN309" s="170">
        <f t="shared" si="117"/>
        <v>0</v>
      </c>
      <c r="CO309" s="155"/>
      <c r="CP309" s="160">
        <f t="shared" si="118"/>
        <v>32377</v>
      </c>
      <c r="CQ309" s="153">
        <f t="shared" si="119"/>
        <v>32377</v>
      </c>
      <c r="CR309" s="153">
        <f t="shared" si="133"/>
        <v>0</v>
      </c>
      <c r="CS309" s="169"/>
      <c r="CT309" s="170">
        <f t="shared" si="134"/>
        <v>0</v>
      </c>
      <c r="CU309" s="155"/>
      <c r="CV309" s="171"/>
      <c r="CW309" s="172"/>
      <c r="CX309" s="172"/>
      <c r="CY309" s="172"/>
      <c r="CZ309" s="169"/>
      <c r="DA309" s="173"/>
      <c r="DB309" s="174"/>
      <c r="DC309" s="174">
        <f t="shared" si="120"/>
        <v>-300</v>
      </c>
      <c r="DD309" s="173"/>
      <c r="DE309" s="173"/>
      <c r="DF309" s="173"/>
      <c r="DG309" s="173"/>
      <c r="DH309" s="175"/>
      <c r="DI309" s="173"/>
      <c r="DJ309" s="173"/>
      <c r="DK309" s="173"/>
      <c r="DL309" s="173"/>
      <c r="DM309" s="173"/>
    </row>
    <row r="310" spans="1:117" s="39" customFormat="1" ht="12" x14ac:dyDescent="0.2">
      <c r="A310" s="149">
        <v>301</v>
      </c>
      <c r="B310" s="150">
        <v>301</v>
      </c>
      <c r="C310" s="151" t="s">
        <v>395</v>
      </c>
      <c r="D310" s="152">
        <f t="shared" si="121"/>
        <v>73.808570298379422</v>
      </c>
      <c r="E310" s="153">
        <f t="shared" si="122"/>
        <v>1169488</v>
      </c>
      <c r="F310" s="153">
        <f t="shared" si="122"/>
        <v>0</v>
      </c>
      <c r="G310" s="153">
        <f t="shared" si="122"/>
        <v>69218</v>
      </c>
      <c r="H310" s="154">
        <f t="shared" si="123"/>
        <v>1238706</v>
      </c>
      <c r="I310" s="155"/>
      <c r="J310" s="156">
        <f t="shared" si="124"/>
        <v>69218</v>
      </c>
      <c r="K310" s="157">
        <f t="shared" si="125"/>
        <v>96555</v>
      </c>
      <c r="L310" s="158">
        <f t="shared" si="108"/>
        <v>165773</v>
      </c>
      <c r="M310" s="155"/>
      <c r="N310" s="159">
        <f t="shared" si="109"/>
        <v>1072933</v>
      </c>
      <c r="O310" s="155"/>
      <c r="P310" s="160">
        <f t="shared" si="110"/>
        <v>69218</v>
      </c>
      <c r="Q310" s="153">
        <f t="shared" si="111"/>
        <v>0</v>
      </c>
      <c r="R310" s="153">
        <f t="shared" si="112"/>
        <v>0</v>
      </c>
      <c r="S310" s="153">
        <f t="shared" si="113"/>
        <v>96555</v>
      </c>
      <c r="T310" s="154">
        <f t="shared" si="114"/>
        <v>165773</v>
      </c>
      <c r="U310" s="155"/>
      <c r="V310" s="159">
        <f t="shared" si="115"/>
        <v>215606.2</v>
      </c>
      <c r="Y310" s="161">
        <v>301</v>
      </c>
      <c r="Z310" s="162">
        <v>73.808570298379422</v>
      </c>
      <c r="AA310" s="162">
        <v>0</v>
      </c>
      <c r="AB310" s="162"/>
      <c r="AC310" s="162"/>
      <c r="AD310" s="162">
        <v>0</v>
      </c>
      <c r="AE310" s="163">
        <v>1169488</v>
      </c>
      <c r="AF310" s="163">
        <v>0</v>
      </c>
      <c r="AG310" s="163">
        <v>0</v>
      </c>
      <c r="AH310" s="163">
        <v>1169488</v>
      </c>
      <c r="AI310" s="163">
        <v>0</v>
      </c>
      <c r="AJ310" s="163">
        <v>69218</v>
      </c>
      <c r="AK310" s="163">
        <v>1238706</v>
      </c>
      <c r="AL310" s="163">
        <v>0</v>
      </c>
      <c r="AM310" s="163">
        <v>0</v>
      </c>
      <c r="AN310" s="163">
        <v>0</v>
      </c>
      <c r="AO310" s="163">
        <v>0</v>
      </c>
      <c r="AP310" s="164">
        <v>1238706</v>
      </c>
      <c r="AR310" s="161">
        <v>301</v>
      </c>
      <c r="AS310" s="162">
        <v>0</v>
      </c>
      <c r="AT310" s="163">
        <v>0</v>
      </c>
      <c r="AU310" s="163">
        <v>0</v>
      </c>
      <c r="AV310" s="163">
        <v>0</v>
      </c>
      <c r="AW310" s="164">
        <v>0</v>
      </c>
      <c r="BA310" s="161">
        <v>301</v>
      </c>
      <c r="BB310" s="150">
        <v>301</v>
      </c>
      <c r="BC310" s="151" t="s">
        <v>395</v>
      </c>
      <c r="BD310" s="165">
        <f t="shared" si="126"/>
        <v>1169488</v>
      </c>
      <c r="BE310" s="166">
        <v>1072933</v>
      </c>
      <c r="BF310" s="155">
        <f t="shared" si="127"/>
        <v>96555</v>
      </c>
      <c r="BG310" s="155">
        <v>0</v>
      </c>
      <c r="BH310" s="155">
        <v>49833.200000000004</v>
      </c>
      <c r="BI310" s="155"/>
      <c r="BJ310" s="155"/>
      <c r="BK310" s="155"/>
      <c r="BL310" s="155">
        <f t="shared" si="128"/>
        <v>0</v>
      </c>
      <c r="BM310" s="166">
        <f t="shared" si="129"/>
        <v>146388.20000000001</v>
      </c>
      <c r="BN310" s="168">
        <f t="shared" si="130"/>
        <v>96555</v>
      </c>
      <c r="BZ310" s="155"/>
      <c r="CA310" s="161">
        <v>301</v>
      </c>
      <c r="CB310" s="151" t="s">
        <v>395</v>
      </c>
      <c r="CC310" s="153"/>
      <c r="CD310" s="153"/>
      <c r="CE310" s="153"/>
      <c r="CF310" s="153"/>
      <c r="CG310" s="169">
        <f t="shared" si="131"/>
        <v>0</v>
      </c>
      <c r="CH310" s="153"/>
      <c r="CI310" s="153"/>
      <c r="CJ310" s="153"/>
      <c r="CK310" s="169">
        <f t="shared" si="132"/>
        <v>0</v>
      </c>
      <c r="CL310" s="170">
        <f t="shared" si="116"/>
        <v>0</v>
      </c>
      <c r="CM310" s="155"/>
      <c r="CN310" s="170">
        <f t="shared" si="117"/>
        <v>0</v>
      </c>
      <c r="CO310" s="155"/>
      <c r="CP310" s="160">
        <f t="shared" si="118"/>
        <v>96555</v>
      </c>
      <c r="CQ310" s="153">
        <f t="shared" si="119"/>
        <v>96555</v>
      </c>
      <c r="CR310" s="153">
        <f t="shared" si="133"/>
        <v>0</v>
      </c>
      <c r="CS310" s="169"/>
      <c r="CT310" s="170">
        <f t="shared" si="134"/>
        <v>0</v>
      </c>
      <c r="CU310" s="155"/>
      <c r="CV310" s="171"/>
      <c r="CW310" s="172"/>
      <c r="CX310" s="172"/>
      <c r="CY310" s="172"/>
      <c r="CZ310" s="169"/>
      <c r="DA310" s="173"/>
      <c r="DB310" s="174"/>
      <c r="DC310" s="174">
        <f t="shared" si="120"/>
        <v>-301</v>
      </c>
      <c r="DD310" s="173"/>
      <c r="DE310" s="173"/>
      <c r="DF310" s="173"/>
      <c r="DG310" s="173"/>
      <c r="DH310" s="175"/>
      <c r="DI310" s="173"/>
      <c r="DJ310" s="173"/>
      <c r="DK310" s="173"/>
      <c r="DL310" s="173"/>
      <c r="DM310" s="173"/>
    </row>
    <row r="311" spans="1:117" s="39" customFormat="1" ht="12" x14ac:dyDescent="0.2">
      <c r="A311" s="149">
        <v>302</v>
      </c>
      <c r="B311" s="150">
        <v>302</v>
      </c>
      <c r="C311" s="151" t="s">
        <v>396</v>
      </c>
      <c r="D311" s="152">
        <f t="shared" si="121"/>
        <v>0</v>
      </c>
      <c r="E311" s="153">
        <f t="shared" si="122"/>
        <v>0</v>
      </c>
      <c r="F311" s="153">
        <f t="shared" si="122"/>
        <v>0</v>
      </c>
      <c r="G311" s="153">
        <f t="shared" si="122"/>
        <v>0</v>
      </c>
      <c r="H311" s="154">
        <f t="shared" si="123"/>
        <v>0</v>
      </c>
      <c r="I311" s="155"/>
      <c r="J311" s="156">
        <f t="shared" si="124"/>
        <v>0</v>
      </c>
      <c r="K311" s="157">
        <f t="shared" si="125"/>
        <v>0</v>
      </c>
      <c r="L311" s="158">
        <f t="shared" si="108"/>
        <v>0</v>
      </c>
      <c r="M311" s="155"/>
      <c r="N311" s="159">
        <f t="shared" si="109"/>
        <v>0</v>
      </c>
      <c r="O311" s="155"/>
      <c r="P311" s="160">
        <f t="shared" si="110"/>
        <v>0</v>
      </c>
      <c r="Q311" s="153">
        <f t="shared" si="111"/>
        <v>0</v>
      </c>
      <c r="R311" s="153">
        <f t="shared" si="112"/>
        <v>0</v>
      </c>
      <c r="S311" s="153">
        <f t="shared" si="113"/>
        <v>0</v>
      </c>
      <c r="T311" s="154">
        <f t="shared" si="114"/>
        <v>0</v>
      </c>
      <c r="U311" s="155"/>
      <c r="V311" s="159">
        <f t="shared" si="115"/>
        <v>0</v>
      </c>
      <c r="Y311" s="161">
        <v>302</v>
      </c>
      <c r="Z311" s="162"/>
      <c r="AA311" s="162"/>
      <c r="AB311" s="162"/>
      <c r="AC311" s="162"/>
      <c r="AD311" s="162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4"/>
      <c r="AR311" s="161">
        <v>302</v>
      </c>
      <c r="AS311" s="162">
        <v>0</v>
      </c>
      <c r="AT311" s="163">
        <v>0</v>
      </c>
      <c r="AU311" s="163">
        <v>0</v>
      </c>
      <c r="AV311" s="163">
        <v>0</v>
      </c>
      <c r="AW311" s="164">
        <v>0</v>
      </c>
      <c r="BA311" s="161">
        <v>302</v>
      </c>
      <c r="BB311" s="150">
        <v>302</v>
      </c>
      <c r="BC311" s="151" t="s">
        <v>396</v>
      </c>
      <c r="BD311" s="165">
        <f t="shared" si="126"/>
        <v>0</v>
      </c>
      <c r="BE311" s="166">
        <v>0</v>
      </c>
      <c r="BF311" s="155">
        <f t="shared" si="127"/>
        <v>0</v>
      </c>
      <c r="BG311" s="155">
        <v>0</v>
      </c>
      <c r="BH311" s="155">
        <v>0</v>
      </c>
      <c r="BI311" s="155"/>
      <c r="BJ311" s="155"/>
      <c r="BK311" s="155"/>
      <c r="BL311" s="155">
        <f t="shared" si="128"/>
        <v>0</v>
      </c>
      <c r="BM311" s="166">
        <f t="shared" si="129"/>
        <v>0</v>
      </c>
      <c r="BN311" s="168">
        <f t="shared" si="130"/>
        <v>0</v>
      </c>
      <c r="BZ311" s="155"/>
      <c r="CA311" s="161">
        <v>302</v>
      </c>
      <c r="CB311" s="151" t="s">
        <v>396</v>
      </c>
      <c r="CC311" s="153"/>
      <c r="CD311" s="153"/>
      <c r="CE311" s="153"/>
      <c r="CF311" s="153"/>
      <c r="CG311" s="169">
        <f t="shared" si="131"/>
        <v>0</v>
      </c>
      <c r="CH311" s="153"/>
      <c r="CI311" s="153"/>
      <c r="CJ311" s="153"/>
      <c r="CK311" s="169">
        <f t="shared" si="132"/>
        <v>0</v>
      </c>
      <c r="CL311" s="170">
        <f t="shared" si="116"/>
        <v>0</v>
      </c>
      <c r="CM311" s="155"/>
      <c r="CN311" s="170">
        <f t="shared" si="117"/>
        <v>0</v>
      </c>
      <c r="CO311" s="155"/>
      <c r="CP311" s="160">
        <f t="shared" si="118"/>
        <v>0</v>
      </c>
      <c r="CQ311" s="153">
        <f t="shared" si="119"/>
        <v>0</v>
      </c>
      <c r="CR311" s="153">
        <f t="shared" si="133"/>
        <v>0</v>
      </c>
      <c r="CS311" s="169"/>
      <c r="CT311" s="170">
        <f t="shared" si="134"/>
        <v>0</v>
      </c>
      <c r="CU311" s="155"/>
      <c r="CV311" s="171"/>
      <c r="CW311" s="172"/>
      <c r="CX311" s="172"/>
      <c r="CY311" s="172"/>
      <c r="CZ311" s="169"/>
      <c r="DA311" s="173"/>
      <c r="DB311" s="174"/>
      <c r="DC311" s="174">
        <f t="shared" si="120"/>
        <v>-302</v>
      </c>
      <c r="DD311" s="173"/>
      <c r="DE311" s="173"/>
      <c r="DF311" s="173"/>
      <c r="DG311" s="173"/>
      <c r="DH311" s="175"/>
      <c r="DI311" s="173"/>
      <c r="DJ311" s="173"/>
      <c r="DK311" s="173"/>
      <c r="DL311" s="173"/>
      <c r="DM311" s="173"/>
    </row>
    <row r="312" spans="1:117" s="39" customFormat="1" ht="12" x14ac:dyDescent="0.2">
      <c r="A312" s="149">
        <v>303</v>
      </c>
      <c r="B312" s="150">
        <v>303</v>
      </c>
      <c r="C312" s="151" t="s">
        <v>397</v>
      </c>
      <c r="D312" s="152">
        <f t="shared" si="121"/>
        <v>0</v>
      </c>
      <c r="E312" s="153">
        <f t="shared" si="122"/>
        <v>0</v>
      </c>
      <c r="F312" s="153">
        <f t="shared" si="122"/>
        <v>0</v>
      </c>
      <c r="G312" s="153">
        <f t="shared" si="122"/>
        <v>0</v>
      </c>
      <c r="H312" s="154">
        <f t="shared" si="123"/>
        <v>0</v>
      </c>
      <c r="I312" s="155"/>
      <c r="J312" s="156">
        <f t="shared" si="124"/>
        <v>0</v>
      </c>
      <c r="K312" s="157">
        <f t="shared" si="125"/>
        <v>0</v>
      </c>
      <c r="L312" s="158">
        <f t="shared" si="108"/>
        <v>0</v>
      </c>
      <c r="M312" s="155"/>
      <c r="N312" s="159">
        <f t="shared" si="109"/>
        <v>0</v>
      </c>
      <c r="O312" s="155"/>
      <c r="P312" s="160">
        <f t="shared" si="110"/>
        <v>0</v>
      </c>
      <c r="Q312" s="153">
        <f t="shared" si="111"/>
        <v>0</v>
      </c>
      <c r="R312" s="153">
        <f t="shared" si="112"/>
        <v>0</v>
      </c>
      <c r="S312" s="153">
        <f t="shared" si="113"/>
        <v>0</v>
      </c>
      <c r="T312" s="154">
        <f t="shared" si="114"/>
        <v>0</v>
      </c>
      <c r="U312" s="155"/>
      <c r="V312" s="159">
        <f t="shared" si="115"/>
        <v>0</v>
      </c>
      <c r="Y312" s="161">
        <v>303</v>
      </c>
      <c r="Z312" s="162"/>
      <c r="AA312" s="162"/>
      <c r="AB312" s="162"/>
      <c r="AC312" s="162"/>
      <c r="AD312" s="162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4"/>
      <c r="AR312" s="161">
        <v>303</v>
      </c>
      <c r="AS312" s="162">
        <v>0</v>
      </c>
      <c r="AT312" s="163">
        <v>0</v>
      </c>
      <c r="AU312" s="163">
        <v>0</v>
      </c>
      <c r="AV312" s="163">
        <v>0</v>
      </c>
      <c r="AW312" s="164">
        <v>0</v>
      </c>
      <c r="BA312" s="161">
        <v>303</v>
      </c>
      <c r="BB312" s="150">
        <v>303</v>
      </c>
      <c r="BC312" s="151" t="s">
        <v>397</v>
      </c>
      <c r="BD312" s="165">
        <f t="shared" si="126"/>
        <v>0</v>
      </c>
      <c r="BE312" s="166">
        <v>0</v>
      </c>
      <c r="BF312" s="155">
        <f t="shared" si="127"/>
        <v>0</v>
      </c>
      <c r="BG312" s="155">
        <v>0</v>
      </c>
      <c r="BH312" s="155">
        <v>0</v>
      </c>
      <c r="BI312" s="155"/>
      <c r="BJ312" s="155"/>
      <c r="BK312" s="155"/>
      <c r="BL312" s="155">
        <f t="shared" si="128"/>
        <v>0</v>
      </c>
      <c r="BM312" s="166">
        <f t="shared" si="129"/>
        <v>0</v>
      </c>
      <c r="BN312" s="168">
        <f t="shared" si="130"/>
        <v>0</v>
      </c>
      <c r="BZ312" s="155"/>
      <c r="CA312" s="161">
        <v>303</v>
      </c>
      <c r="CB312" s="151" t="s">
        <v>397</v>
      </c>
      <c r="CC312" s="153"/>
      <c r="CD312" s="153"/>
      <c r="CE312" s="153"/>
      <c r="CF312" s="153"/>
      <c r="CG312" s="169">
        <f t="shared" si="131"/>
        <v>0</v>
      </c>
      <c r="CH312" s="153"/>
      <c r="CI312" s="153"/>
      <c r="CJ312" s="153"/>
      <c r="CK312" s="169">
        <f t="shared" si="132"/>
        <v>0</v>
      </c>
      <c r="CL312" s="170">
        <f t="shared" si="116"/>
        <v>0</v>
      </c>
      <c r="CM312" s="155"/>
      <c r="CN312" s="170">
        <f t="shared" si="117"/>
        <v>0</v>
      </c>
      <c r="CO312" s="155"/>
      <c r="CP312" s="160">
        <f t="shared" si="118"/>
        <v>0</v>
      </c>
      <c r="CQ312" s="153">
        <f t="shared" si="119"/>
        <v>0</v>
      </c>
      <c r="CR312" s="153">
        <f t="shared" si="133"/>
        <v>0</v>
      </c>
      <c r="CS312" s="169"/>
      <c r="CT312" s="170">
        <f t="shared" si="134"/>
        <v>0</v>
      </c>
      <c r="CU312" s="155"/>
      <c r="CV312" s="171"/>
      <c r="CW312" s="172"/>
      <c r="CX312" s="172"/>
      <c r="CY312" s="172"/>
      <c r="CZ312" s="169"/>
      <c r="DA312" s="173"/>
      <c r="DB312" s="174"/>
      <c r="DC312" s="174">
        <f t="shared" si="120"/>
        <v>-303</v>
      </c>
      <c r="DD312" s="173"/>
      <c r="DE312" s="173"/>
      <c r="DF312" s="173"/>
      <c r="DG312" s="173"/>
      <c r="DH312" s="175"/>
      <c r="DI312" s="173"/>
      <c r="DJ312" s="173"/>
      <c r="DK312" s="173"/>
      <c r="DL312" s="173"/>
      <c r="DM312" s="173"/>
    </row>
    <row r="313" spans="1:117" s="39" customFormat="1" ht="12" x14ac:dyDescent="0.2">
      <c r="A313" s="149">
        <v>304</v>
      </c>
      <c r="B313" s="150">
        <v>304</v>
      </c>
      <c r="C313" s="151" t="s">
        <v>398</v>
      </c>
      <c r="D313" s="152">
        <f t="shared" si="121"/>
        <v>0</v>
      </c>
      <c r="E313" s="153">
        <f t="shared" si="122"/>
        <v>0</v>
      </c>
      <c r="F313" s="153">
        <f t="shared" si="122"/>
        <v>0</v>
      </c>
      <c r="G313" s="153">
        <f t="shared" si="122"/>
        <v>0</v>
      </c>
      <c r="H313" s="154">
        <f t="shared" si="123"/>
        <v>0</v>
      </c>
      <c r="I313" s="155"/>
      <c r="J313" s="156">
        <f t="shared" si="124"/>
        <v>0</v>
      </c>
      <c r="K313" s="157">
        <f t="shared" si="125"/>
        <v>0</v>
      </c>
      <c r="L313" s="158">
        <f t="shared" si="108"/>
        <v>0</v>
      </c>
      <c r="M313" s="155"/>
      <c r="N313" s="159">
        <f t="shared" si="109"/>
        <v>0</v>
      </c>
      <c r="O313" s="155"/>
      <c r="P313" s="160">
        <f t="shared" si="110"/>
        <v>0</v>
      </c>
      <c r="Q313" s="153">
        <f t="shared" si="111"/>
        <v>0</v>
      </c>
      <c r="R313" s="153">
        <f t="shared" si="112"/>
        <v>0</v>
      </c>
      <c r="S313" s="153">
        <f t="shared" si="113"/>
        <v>0</v>
      </c>
      <c r="T313" s="154">
        <f t="shared" si="114"/>
        <v>0</v>
      </c>
      <c r="U313" s="155"/>
      <c r="V313" s="159">
        <f t="shared" si="115"/>
        <v>0</v>
      </c>
      <c r="Y313" s="161">
        <v>304</v>
      </c>
      <c r="Z313" s="162"/>
      <c r="AA313" s="162"/>
      <c r="AB313" s="162"/>
      <c r="AC313" s="162"/>
      <c r="AD313" s="162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4"/>
      <c r="AR313" s="161">
        <v>304</v>
      </c>
      <c r="AS313" s="162">
        <v>0</v>
      </c>
      <c r="AT313" s="163">
        <v>0</v>
      </c>
      <c r="AU313" s="163">
        <v>0</v>
      </c>
      <c r="AV313" s="163">
        <v>0</v>
      </c>
      <c r="AW313" s="164">
        <v>0</v>
      </c>
      <c r="BA313" s="161">
        <v>304</v>
      </c>
      <c r="BB313" s="150">
        <v>304</v>
      </c>
      <c r="BC313" s="151" t="s">
        <v>398</v>
      </c>
      <c r="BD313" s="165">
        <f t="shared" si="126"/>
        <v>0</v>
      </c>
      <c r="BE313" s="166">
        <v>0</v>
      </c>
      <c r="BF313" s="155">
        <f t="shared" si="127"/>
        <v>0</v>
      </c>
      <c r="BG313" s="155">
        <v>0</v>
      </c>
      <c r="BH313" s="155">
        <v>0</v>
      </c>
      <c r="BI313" s="155"/>
      <c r="BJ313" s="155"/>
      <c r="BK313" s="155"/>
      <c r="BL313" s="155">
        <f t="shared" si="128"/>
        <v>0</v>
      </c>
      <c r="BM313" s="166">
        <f t="shared" si="129"/>
        <v>0</v>
      </c>
      <c r="BN313" s="168">
        <f t="shared" si="130"/>
        <v>0</v>
      </c>
      <c r="BZ313" s="155"/>
      <c r="CA313" s="161">
        <v>304</v>
      </c>
      <c r="CB313" s="151" t="s">
        <v>398</v>
      </c>
      <c r="CC313" s="153"/>
      <c r="CD313" s="153"/>
      <c r="CE313" s="153"/>
      <c r="CF313" s="153"/>
      <c r="CG313" s="169">
        <f t="shared" si="131"/>
        <v>0</v>
      </c>
      <c r="CH313" s="153"/>
      <c r="CI313" s="153"/>
      <c r="CJ313" s="153"/>
      <c r="CK313" s="169">
        <f t="shared" si="132"/>
        <v>0</v>
      </c>
      <c r="CL313" s="170">
        <f t="shared" si="116"/>
        <v>0</v>
      </c>
      <c r="CM313" s="155"/>
      <c r="CN313" s="170">
        <f t="shared" si="117"/>
        <v>0</v>
      </c>
      <c r="CO313" s="155"/>
      <c r="CP313" s="160">
        <f t="shared" si="118"/>
        <v>0</v>
      </c>
      <c r="CQ313" s="153">
        <f t="shared" si="119"/>
        <v>0</v>
      </c>
      <c r="CR313" s="153">
        <f t="shared" si="133"/>
        <v>0</v>
      </c>
      <c r="CS313" s="169"/>
      <c r="CT313" s="170">
        <f t="shared" si="134"/>
        <v>0</v>
      </c>
      <c r="CU313" s="155"/>
      <c r="CV313" s="171"/>
      <c r="CW313" s="172"/>
      <c r="CX313" s="172"/>
      <c r="CY313" s="172"/>
      <c r="CZ313" s="169"/>
      <c r="DA313" s="173"/>
      <c r="DB313" s="174"/>
      <c r="DC313" s="174">
        <f t="shared" si="120"/>
        <v>-304</v>
      </c>
      <c r="DD313" s="173"/>
      <c r="DE313" s="173"/>
      <c r="DF313" s="173"/>
      <c r="DG313" s="173"/>
      <c r="DH313" s="175"/>
      <c r="DI313" s="173"/>
      <c r="DJ313" s="173"/>
      <c r="DK313" s="173"/>
      <c r="DL313" s="173"/>
      <c r="DM313" s="173"/>
    </row>
    <row r="314" spans="1:117" s="39" customFormat="1" ht="12" x14ac:dyDescent="0.2">
      <c r="A314" s="149">
        <v>305</v>
      </c>
      <c r="B314" s="150">
        <v>305</v>
      </c>
      <c r="C314" s="151" t="s">
        <v>399</v>
      </c>
      <c r="D314" s="152">
        <f t="shared" si="121"/>
        <v>68.42678200449221</v>
      </c>
      <c r="E314" s="153">
        <f t="shared" si="122"/>
        <v>957116</v>
      </c>
      <c r="F314" s="153">
        <f t="shared" si="122"/>
        <v>0</v>
      </c>
      <c r="G314" s="153">
        <f t="shared" si="122"/>
        <v>64169</v>
      </c>
      <c r="H314" s="154">
        <f t="shared" si="123"/>
        <v>1021285</v>
      </c>
      <c r="I314" s="155"/>
      <c r="J314" s="156">
        <f t="shared" si="124"/>
        <v>64169</v>
      </c>
      <c r="K314" s="157">
        <f t="shared" si="125"/>
        <v>53700.88932610445</v>
      </c>
      <c r="L314" s="158">
        <f t="shared" si="108"/>
        <v>117869.88932610446</v>
      </c>
      <c r="M314" s="155"/>
      <c r="N314" s="159">
        <f t="shared" si="109"/>
        <v>903415.11067389557</v>
      </c>
      <c r="O314" s="155"/>
      <c r="P314" s="160">
        <f t="shared" si="110"/>
        <v>64169</v>
      </c>
      <c r="Q314" s="153">
        <f t="shared" si="111"/>
        <v>0</v>
      </c>
      <c r="R314" s="153">
        <f t="shared" si="112"/>
        <v>0</v>
      </c>
      <c r="S314" s="153">
        <f t="shared" si="113"/>
        <v>53700.88932610445</v>
      </c>
      <c r="T314" s="154">
        <f t="shared" si="114"/>
        <v>117869.88932610446</v>
      </c>
      <c r="U314" s="155"/>
      <c r="V314" s="159">
        <f t="shared" si="115"/>
        <v>219167.8</v>
      </c>
      <c r="Y314" s="161">
        <v>305</v>
      </c>
      <c r="Z314" s="162">
        <v>68.42678200449221</v>
      </c>
      <c r="AA314" s="162">
        <v>0</v>
      </c>
      <c r="AB314" s="162"/>
      <c r="AC314" s="162"/>
      <c r="AD314" s="162">
        <v>0</v>
      </c>
      <c r="AE314" s="163">
        <v>957116</v>
      </c>
      <c r="AF314" s="163">
        <v>0</v>
      </c>
      <c r="AG314" s="163">
        <v>0</v>
      </c>
      <c r="AH314" s="163">
        <v>957116</v>
      </c>
      <c r="AI314" s="163">
        <v>0</v>
      </c>
      <c r="AJ314" s="163">
        <v>64169</v>
      </c>
      <c r="AK314" s="163">
        <v>1021285</v>
      </c>
      <c r="AL314" s="163">
        <v>0</v>
      </c>
      <c r="AM314" s="163">
        <v>0</v>
      </c>
      <c r="AN314" s="163">
        <v>0</v>
      </c>
      <c r="AO314" s="163">
        <v>0</v>
      </c>
      <c r="AP314" s="164">
        <v>1021285</v>
      </c>
      <c r="AR314" s="161">
        <v>305</v>
      </c>
      <c r="AS314" s="162">
        <v>0</v>
      </c>
      <c r="AT314" s="163">
        <v>0</v>
      </c>
      <c r="AU314" s="163">
        <v>0</v>
      </c>
      <c r="AV314" s="163">
        <v>0</v>
      </c>
      <c r="AW314" s="164">
        <v>0</v>
      </c>
      <c r="BA314" s="161">
        <v>305</v>
      </c>
      <c r="BB314" s="150">
        <v>305</v>
      </c>
      <c r="BC314" s="151" t="s">
        <v>399</v>
      </c>
      <c r="BD314" s="165">
        <f t="shared" si="126"/>
        <v>957116</v>
      </c>
      <c r="BE314" s="166">
        <v>911454</v>
      </c>
      <c r="BF314" s="155">
        <f t="shared" si="127"/>
        <v>45662</v>
      </c>
      <c r="BG314" s="155">
        <v>34617.599999999999</v>
      </c>
      <c r="BH314" s="155">
        <v>74719.199999999997</v>
      </c>
      <c r="BI314" s="155"/>
      <c r="BJ314" s="155"/>
      <c r="BK314" s="155"/>
      <c r="BL314" s="155">
        <f t="shared" si="128"/>
        <v>0</v>
      </c>
      <c r="BM314" s="166">
        <f t="shared" si="129"/>
        <v>154998.79999999999</v>
      </c>
      <c r="BN314" s="168">
        <f t="shared" si="130"/>
        <v>53700.88932610445</v>
      </c>
      <c r="BZ314" s="155"/>
      <c r="CA314" s="161">
        <v>305</v>
      </c>
      <c r="CB314" s="151" t="s">
        <v>399</v>
      </c>
      <c r="CC314" s="153"/>
      <c r="CD314" s="153"/>
      <c r="CE314" s="153"/>
      <c r="CF314" s="153"/>
      <c r="CG314" s="169">
        <f t="shared" si="131"/>
        <v>0</v>
      </c>
      <c r="CH314" s="153"/>
      <c r="CI314" s="153"/>
      <c r="CJ314" s="153"/>
      <c r="CK314" s="169">
        <f t="shared" si="132"/>
        <v>0</v>
      </c>
      <c r="CL314" s="170">
        <f t="shared" si="116"/>
        <v>0</v>
      </c>
      <c r="CM314" s="155"/>
      <c r="CN314" s="170">
        <f t="shared" si="117"/>
        <v>0</v>
      </c>
      <c r="CO314" s="155"/>
      <c r="CP314" s="160">
        <f t="shared" si="118"/>
        <v>45662</v>
      </c>
      <c r="CQ314" s="153">
        <f t="shared" si="119"/>
        <v>45662</v>
      </c>
      <c r="CR314" s="153">
        <f t="shared" si="133"/>
        <v>0</v>
      </c>
      <c r="CS314" s="169"/>
      <c r="CT314" s="170">
        <f t="shared" si="134"/>
        <v>0</v>
      </c>
      <c r="CU314" s="155"/>
      <c r="CV314" s="171"/>
      <c r="CW314" s="172"/>
      <c r="CX314" s="172"/>
      <c r="CY314" s="172"/>
      <c r="CZ314" s="169"/>
      <c r="DA314" s="173"/>
      <c r="DB314" s="174"/>
      <c r="DC314" s="174">
        <f t="shared" si="120"/>
        <v>-305</v>
      </c>
      <c r="DD314" s="173"/>
      <c r="DE314" s="173"/>
      <c r="DF314" s="173"/>
      <c r="DG314" s="173"/>
      <c r="DH314" s="175"/>
      <c r="DI314" s="173"/>
      <c r="DJ314" s="173"/>
      <c r="DK314" s="173"/>
      <c r="DL314" s="173"/>
      <c r="DM314" s="173"/>
    </row>
    <row r="315" spans="1:117" s="39" customFormat="1" ht="12" x14ac:dyDescent="0.2">
      <c r="A315" s="149">
        <v>306</v>
      </c>
      <c r="B315" s="150">
        <v>306</v>
      </c>
      <c r="C315" s="151" t="s">
        <v>400</v>
      </c>
      <c r="D315" s="152">
        <f t="shared" si="121"/>
        <v>9.3333333333333357</v>
      </c>
      <c r="E315" s="153">
        <f t="shared" si="122"/>
        <v>131145</v>
      </c>
      <c r="F315" s="153">
        <f t="shared" si="122"/>
        <v>0</v>
      </c>
      <c r="G315" s="153">
        <f t="shared" si="122"/>
        <v>8750</v>
      </c>
      <c r="H315" s="154">
        <f t="shared" si="123"/>
        <v>139895</v>
      </c>
      <c r="I315" s="155"/>
      <c r="J315" s="156">
        <f t="shared" si="124"/>
        <v>8750</v>
      </c>
      <c r="K315" s="157">
        <f t="shared" si="125"/>
        <v>35579.571512879047</v>
      </c>
      <c r="L315" s="158">
        <f t="shared" si="108"/>
        <v>44329.571512879047</v>
      </c>
      <c r="M315" s="155"/>
      <c r="N315" s="159">
        <f t="shared" si="109"/>
        <v>95565.428487120953</v>
      </c>
      <c r="O315" s="155"/>
      <c r="P315" s="160">
        <f t="shared" si="110"/>
        <v>8750</v>
      </c>
      <c r="Q315" s="153">
        <f t="shared" si="111"/>
        <v>0</v>
      </c>
      <c r="R315" s="153">
        <f t="shared" si="112"/>
        <v>0</v>
      </c>
      <c r="S315" s="153">
        <f t="shared" si="113"/>
        <v>35579.571512879047</v>
      </c>
      <c r="T315" s="154">
        <f t="shared" si="114"/>
        <v>44329.571512879047</v>
      </c>
      <c r="U315" s="155"/>
      <c r="V315" s="159">
        <f t="shared" si="115"/>
        <v>78292</v>
      </c>
      <c r="Y315" s="161">
        <v>306</v>
      </c>
      <c r="Z315" s="162">
        <v>9.3333333333333357</v>
      </c>
      <c r="AA315" s="162">
        <v>0</v>
      </c>
      <c r="AB315" s="162"/>
      <c r="AC315" s="162"/>
      <c r="AD315" s="162">
        <v>0</v>
      </c>
      <c r="AE315" s="163">
        <v>131145</v>
      </c>
      <c r="AF315" s="163">
        <v>0</v>
      </c>
      <c r="AG315" s="163">
        <v>0</v>
      </c>
      <c r="AH315" s="163">
        <v>131145</v>
      </c>
      <c r="AI315" s="163">
        <v>0</v>
      </c>
      <c r="AJ315" s="163">
        <v>8750</v>
      </c>
      <c r="AK315" s="163">
        <v>139895</v>
      </c>
      <c r="AL315" s="163">
        <v>0</v>
      </c>
      <c r="AM315" s="163">
        <v>0</v>
      </c>
      <c r="AN315" s="163">
        <v>0</v>
      </c>
      <c r="AO315" s="163">
        <v>0</v>
      </c>
      <c r="AP315" s="164">
        <v>139895</v>
      </c>
      <c r="AR315" s="161">
        <v>306</v>
      </c>
      <c r="AS315" s="162">
        <v>0</v>
      </c>
      <c r="AT315" s="163">
        <v>0</v>
      </c>
      <c r="AU315" s="163">
        <v>0</v>
      </c>
      <c r="AV315" s="163">
        <v>0</v>
      </c>
      <c r="AW315" s="164">
        <v>0</v>
      </c>
      <c r="BA315" s="161">
        <v>306</v>
      </c>
      <c r="BB315" s="150">
        <v>306</v>
      </c>
      <c r="BC315" s="151" t="s">
        <v>400</v>
      </c>
      <c r="BD315" s="165">
        <f t="shared" si="126"/>
        <v>131145</v>
      </c>
      <c r="BE315" s="166">
        <v>103216</v>
      </c>
      <c r="BF315" s="155">
        <f t="shared" si="127"/>
        <v>27929</v>
      </c>
      <c r="BG315" s="155">
        <v>32945.4</v>
      </c>
      <c r="BH315" s="155">
        <v>8667.6</v>
      </c>
      <c r="BI315" s="155"/>
      <c r="BJ315" s="155"/>
      <c r="BK315" s="155"/>
      <c r="BL315" s="155">
        <f t="shared" si="128"/>
        <v>0</v>
      </c>
      <c r="BM315" s="166">
        <f t="shared" si="129"/>
        <v>69542</v>
      </c>
      <c r="BN315" s="168">
        <f t="shared" si="130"/>
        <v>35579.571512879047</v>
      </c>
      <c r="BZ315" s="155"/>
      <c r="CA315" s="161">
        <v>306</v>
      </c>
      <c r="CB315" s="151" t="s">
        <v>400</v>
      </c>
      <c r="CC315" s="153"/>
      <c r="CD315" s="153"/>
      <c r="CE315" s="153"/>
      <c r="CF315" s="153"/>
      <c r="CG315" s="169">
        <f t="shared" si="131"/>
        <v>0</v>
      </c>
      <c r="CH315" s="153"/>
      <c r="CI315" s="153"/>
      <c r="CJ315" s="153"/>
      <c r="CK315" s="169">
        <f t="shared" si="132"/>
        <v>0</v>
      </c>
      <c r="CL315" s="170">
        <f t="shared" si="116"/>
        <v>0</v>
      </c>
      <c r="CM315" s="155"/>
      <c r="CN315" s="170">
        <f t="shared" si="117"/>
        <v>0</v>
      </c>
      <c r="CO315" s="155"/>
      <c r="CP315" s="160">
        <f t="shared" si="118"/>
        <v>27929</v>
      </c>
      <c r="CQ315" s="153">
        <f t="shared" si="119"/>
        <v>27929</v>
      </c>
      <c r="CR315" s="153">
        <f t="shared" si="133"/>
        <v>0</v>
      </c>
      <c r="CS315" s="169"/>
      <c r="CT315" s="170">
        <f t="shared" si="134"/>
        <v>0</v>
      </c>
      <c r="CU315" s="155"/>
      <c r="CV315" s="171"/>
      <c r="CW315" s="172"/>
      <c r="CX315" s="172"/>
      <c r="CY315" s="172"/>
      <c r="CZ315" s="169"/>
      <c r="DA315" s="173"/>
      <c r="DB315" s="174"/>
      <c r="DC315" s="174">
        <f t="shared" si="120"/>
        <v>-306</v>
      </c>
      <c r="DD315" s="173"/>
      <c r="DE315" s="173"/>
      <c r="DF315" s="173"/>
      <c r="DG315" s="173"/>
      <c r="DH315" s="175"/>
      <c r="DI315" s="173"/>
      <c r="DJ315" s="173"/>
      <c r="DK315" s="173"/>
      <c r="DL315" s="173"/>
      <c r="DM315" s="173"/>
    </row>
    <row r="316" spans="1:117" s="39" customFormat="1" ht="12" x14ac:dyDescent="0.2">
      <c r="A316" s="149">
        <v>307</v>
      </c>
      <c r="B316" s="150">
        <v>307</v>
      </c>
      <c r="C316" s="151" t="s">
        <v>401</v>
      </c>
      <c r="D316" s="152">
        <f t="shared" si="121"/>
        <v>43.031104606175134</v>
      </c>
      <c r="E316" s="153">
        <f t="shared" si="122"/>
        <v>746711</v>
      </c>
      <c r="F316" s="153">
        <f t="shared" si="122"/>
        <v>0</v>
      </c>
      <c r="G316" s="153">
        <f t="shared" si="122"/>
        <v>40339</v>
      </c>
      <c r="H316" s="154">
        <f t="shared" si="123"/>
        <v>787050</v>
      </c>
      <c r="I316" s="155"/>
      <c r="J316" s="156">
        <f t="shared" si="124"/>
        <v>40339</v>
      </c>
      <c r="K316" s="157">
        <f t="shared" si="125"/>
        <v>116096.2203205337</v>
      </c>
      <c r="L316" s="158">
        <f t="shared" si="108"/>
        <v>156435.2203205337</v>
      </c>
      <c r="M316" s="155"/>
      <c r="N316" s="159">
        <f t="shared" si="109"/>
        <v>630614.77967946627</v>
      </c>
      <c r="O316" s="155"/>
      <c r="P316" s="160">
        <f t="shared" si="110"/>
        <v>40339</v>
      </c>
      <c r="Q316" s="153">
        <f t="shared" si="111"/>
        <v>0</v>
      </c>
      <c r="R316" s="153">
        <f t="shared" si="112"/>
        <v>0</v>
      </c>
      <c r="S316" s="153">
        <f t="shared" si="113"/>
        <v>116096.2203205337</v>
      </c>
      <c r="T316" s="154">
        <f t="shared" si="114"/>
        <v>156435.2203205337</v>
      </c>
      <c r="U316" s="155"/>
      <c r="V316" s="159">
        <f t="shared" si="115"/>
        <v>248897.6</v>
      </c>
      <c r="Y316" s="161">
        <v>307</v>
      </c>
      <c r="Z316" s="162">
        <v>43.031104606175134</v>
      </c>
      <c r="AA316" s="162">
        <v>0</v>
      </c>
      <c r="AB316" s="162"/>
      <c r="AC316" s="162"/>
      <c r="AD316" s="162">
        <v>0</v>
      </c>
      <c r="AE316" s="163">
        <v>746711</v>
      </c>
      <c r="AF316" s="163">
        <v>0</v>
      </c>
      <c r="AG316" s="163">
        <v>0</v>
      </c>
      <c r="AH316" s="163">
        <v>746711</v>
      </c>
      <c r="AI316" s="163">
        <v>0</v>
      </c>
      <c r="AJ316" s="163">
        <v>40339</v>
      </c>
      <c r="AK316" s="163">
        <v>787050</v>
      </c>
      <c r="AL316" s="163">
        <v>0</v>
      </c>
      <c r="AM316" s="163">
        <v>0</v>
      </c>
      <c r="AN316" s="163">
        <v>0</v>
      </c>
      <c r="AO316" s="163">
        <v>0</v>
      </c>
      <c r="AP316" s="164">
        <v>787050</v>
      </c>
      <c r="AR316" s="161">
        <v>307</v>
      </c>
      <c r="AS316" s="162">
        <v>0</v>
      </c>
      <c r="AT316" s="163">
        <v>0</v>
      </c>
      <c r="AU316" s="163">
        <v>0</v>
      </c>
      <c r="AV316" s="163">
        <v>0</v>
      </c>
      <c r="AW316" s="164">
        <v>0</v>
      </c>
      <c r="BA316" s="161">
        <v>307</v>
      </c>
      <c r="BB316" s="150">
        <v>307</v>
      </c>
      <c r="BC316" s="151" t="s">
        <v>401</v>
      </c>
      <c r="BD316" s="165">
        <f t="shared" si="126"/>
        <v>746711</v>
      </c>
      <c r="BE316" s="166">
        <v>657544</v>
      </c>
      <c r="BF316" s="155">
        <f t="shared" si="127"/>
        <v>89167</v>
      </c>
      <c r="BG316" s="155">
        <v>115964.4</v>
      </c>
      <c r="BH316" s="155">
        <v>3427.2000000000003</v>
      </c>
      <c r="BI316" s="155"/>
      <c r="BJ316" s="155"/>
      <c r="BK316" s="155"/>
      <c r="BL316" s="155">
        <f t="shared" si="128"/>
        <v>0</v>
      </c>
      <c r="BM316" s="166">
        <f t="shared" si="129"/>
        <v>208558.6</v>
      </c>
      <c r="BN316" s="168">
        <f t="shared" si="130"/>
        <v>116096.2203205337</v>
      </c>
      <c r="BZ316" s="155"/>
      <c r="CA316" s="161">
        <v>307</v>
      </c>
      <c r="CB316" s="151" t="s">
        <v>401</v>
      </c>
      <c r="CC316" s="153"/>
      <c r="CD316" s="153"/>
      <c r="CE316" s="153"/>
      <c r="CF316" s="153"/>
      <c r="CG316" s="169">
        <f t="shared" si="131"/>
        <v>0</v>
      </c>
      <c r="CH316" s="153"/>
      <c r="CI316" s="153"/>
      <c r="CJ316" s="153"/>
      <c r="CK316" s="169">
        <f t="shared" si="132"/>
        <v>0</v>
      </c>
      <c r="CL316" s="170">
        <f t="shared" si="116"/>
        <v>0</v>
      </c>
      <c r="CM316" s="155"/>
      <c r="CN316" s="170">
        <f t="shared" si="117"/>
        <v>0</v>
      </c>
      <c r="CO316" s="155"/>
      <c r="CP316" s="160">
        <f t="shared" si="118"/>
        <v>89167</v>
      </c>
      <c r="CQ316" s="153">
        <f t="shared" si="119"/>
        <v>89167</v>
      </c>
      <c r="CR316" s="153">
        <f t="shared" si="133"/>
        <v>0</v>
      </c>
      <c r="CS316" s="169"/>
      <c r="CT316" s="170">
        <f t="shared" si="134"/>
        <v>0</v>
      </c>
      <c r="CU316" s="155"/>
      <c r="CV316" s="171"/>
      <c r="CW316" s="172"/>
      <c r="CX316" s="172"/>
      <c r="CY316" s="172"/>
      <c r="CZ316" s="169"/>
      <c r="DA316" s="173"/>
      <c r="DB316" s="174"/>
      <c r="DC316" s="174">
        <f t="shared" si="120"/>
        <v>-307</v>
      </c>
      <c r="DD316" s="173"/>
      <c r="DE316" s="173"/>
      <c r="DF316" s="173"/>
      <c r="DG316" s="173"/>
      <c r="DH316" s="175"/>
      <c r="DI316" s="173"/>
      <c r="DJ316" s="173"/>
      <c r="DK316" s="173"/>
      <c r="DL316" s="173"/>
      <c r="DM316" s="173"/>
    </row>
    <row r="317" spans="1:117" s="39" customFormat="1" ht="12" x14ac:dyDescent="0.2">
      <c r="A317" s="149">
        <v>308</v>
      </c>
      <c r="B317" s="150">
        <v>308</v>
      </c>
      <c r="C317" s="151" t="s">
        <v>402</v>
      </c>
      <c r="D317" s="152">
        <f t="shared" si="121"/>
        <v>17.688006328405503</v>
      </c>
      <c r="E317" s="153">
        <f t="shared" si="122"/>
        <v>361713</v>
      </c>
      <c r="F317" s="153">
        <f t="shared" si="122"/>
        <v>0</v>
      </c>
      <c r="G317" s="153">
        <f t="shared" si="122"/>
        <v>16581</v>
      </c>
      <c r="H317" s="154">
        <f t="shared" si="123"/>
        <v>378294</v>
      </c>
      <c r="I317" s="155"/>
      <c r="J317" s="156">
        <f t="shared" si="124"/>
        <v>16581</v>
      </c>
      <c r="K317" s="157">
        <f t="shared" si="125"/>
        <v>63573.803745427038</v>
      </c>
      <c r="L317" s="158">
        <f t="shared" si="108"/>
        <v>80154.803745427038</v>
      </c>
      <c r="M317" s="155"/>
      <c r="N317" s="159">
        <f t="shared" si="109"/>
        <v>298139.19625457295</v>
      </c>
      <c r="O317" s="155"/>
      <c r="P317" s="160">
        <f t="shared" si="110"/>
        <v>16581</v>
      </c>
      <c r="Q317" s="153">
        <f t="shared" si="111"/>
        <v>0</v>
      </c>
      <c r="R317" s="153">
        <f t="shared" si="112"/>
        <v>0</v>
      </c>
      <c r="S317" s="153">
        <f t="shared" si="113"/>
        <v>63573.803745427038</v>
      </c>
      <c r="T317" s="154">
        <f t="shared" si="114"/>
        <v>80154.803745427038</v>
      </c>
      <c r="U317" s="155"/>
      <c r="V317" s="159">
        <f t="shared" si="115"/>
        <v>118977.2</v>
      </c>
      <c r="Y317" s="161">
        <v>308</v>
      </c>
      <c r="Z317" s="162">
        <v>17.688006328405503</v>
      </c>
      <c r="AA317" s="162">
        <v>0</v>
      </c>
      <c r="AB317" s="162"/>
      <c r="AC317" s="162"/>
      <c r="AD317" s="162">
        <v>0</v>
      </c>
      <c r="AE317" s="163">
        <v>361713</v>
      </c>
      <c r="AF317" s="163">
        <v>0</v>
      </c>
      <c r="AG317" s="163">
        <v>0</v>
      </c>
      <c r="AH317" s="163">
        <v>361713</v>
      </c>
      <c r="AI317" s="163">
        <v>0</v>
      </c>
      <c r="AJ317" s="163">
        <v>16581</v>
      </c>
      <c r="AK317" s="163">
        <v>378294</v>
      </c>
      <c r="AL317" s="163">
        <v>0</v>
      </c>
      <c r="AM317" s="163">
        <v>0</v>
      </c>
      <c r="AN317" s="163">
        <v>0</v>
      </c>
      <c r="AO317" s="163">
        <v>0</v>
      </c>
      <c r="AP317" s="164">
        <v>378294</v>
      </c>
      <c r="AR317" s="161">
        <v>308</v>
      </c>
      <c r="AS317" s="162">
        <v>0</v>
      </c>
      <c r="AT317" s="163">
        <v>0</v>
      </c>
      <c r="AU317" s="163">
        <v>0</v>
      </c>
      <c r="AV317" s="163">
        <v>0</v>
      </c>
      <c r="AW317" s="164">
        <v>0</v>
      </c>
      <c r="BA317" s="161">
        <v>308</v>
      </c>
      <c r="BB317" s="150">
        <v>308</v>
      </c>
      <c r="BC317" s="151" t="s">
        <v>402</v>
      </c>
      <c r="BD317" s="165">
        <f t="shared" si="126"/>
        <v>361713</v>
      </c>
      <c r="BE317" s="166">
        <v>308056</v>
      </c>
      <c r="BF317" s="155">
        <f t="shared" si="127"/>
        <v>53657</v>
      </c>
      <c r="BG317" s="155">
        <v>42704.4</v>
      </c>
      <c r="BH317" s="155">
        <v>6034.8</v>
      </c>
      <c r="BI317" s="155"/>
      <c r="BJ317" s="155"/>
      <c r="BK317" s="155"/>
      <c r="BL317" s="155">
        <f t="shared" si="128"/>
        <v>0</v>
      </c>
      <c r="BM317" s="166">
        <f t="shared" si="129"/>
        <v>102396.2</v>
      </c>
      <c r="BN317" s="168">
        <f t="shared" si="130"/>
        <v>63573.803745427038</v>
      </c>
      <c r="BZ317" s="155"/>
      <c r="CA317" s="161">
        <v>308</v>
      </c>
      <c r="CB317" s="151" t="s">
        <v>402</v>
      </c>
      <c r="CC317" s="153"/>
      <c r="CD317" s="153"/>
      <c r="CE317" s="153"/>
      <c r="CF317" s="153"/>
      <c r="CG317" s="169">
        <f t="shared" si="131"/>
        <v>0</v>
      </c>
      <c r="CH317" s="153"/>
      <c r="CI317" s="153"/>
      <c r="CJ317" s="153"/>
      <c r="CK317" s="169">
        <f t="shared" si="132"/>
        <v>0</v>
      </c>
      <c r="CL317" s="170">
        <f t="shared" si="116"/>
        <v>0</v>
      </c>
      <c r="CM317" s="155"/>
      <c r="CN317" s="170">
        <f t="shared" si="117"/>
        <v>0</v>
      </c>
      <c r="CO317" s="155"/>
      <c r="CP317" s="160">
        <f t="shared" si="118"/>
        <v>53657</v>
      </c>
      <c r="CQ317" s="153">
        <f t="shared" si="119"/>
        <v>53657</v>
      </c>
      <c r="CR317" s="153">
        <f t="shared" si="133"/>
        <v>0</v>
      </c>
      <c r="CS317" s="169"/>
      <c r="CT317" s="170">
        <f t="shared" si="134"/>
        <v>0</v>
      </c>
      <c r="CU317" s="155"/>
      <c r="CV317" s="171"/>
      <c r="CW317" s="172"/>
      <c r="CX317" s="172"/>
      <c r="CY317" s="172"/>
      <c r="CZ317" s="169"/>
      <c r="DA317" s="173"/>
      <c r="DB317" s="174"/>
      <c r="DC317" s="174">
        <f t="shared" si="120"/>
        <v>-308</v>
      </c>
      <c r="DD317" s="173"/>
      <c r="DE317" s="173"/>
      <c r="DF317" s="173"/>
      <c r="DG317" s="173"/>
      <c r="DH317" s="175"/>
      <c r="DI317" s="173"/>
      <c r="DJ317" s="173"/>
      <c r="DK317" s="173"/>
      <c r="DL317" s="173"/>
      <c r="DM317" s="173"/>
    </row>
    <row r="318" spans="1:117" s="39" customFormat="1" ht="12" x14ac:dyDescent="0.2">
      <c r="A318" s="149">
        <v>309</v>
      </c>
      <c r="B318" s="150">
        <v>309</v>
      </c>
      <c r="C318" s="151" t="s">
        <v>403</v>
      </c>
      <c r="D318" s="152">
        <f t="shared" si="121"/>
        <v>3.0303030303030303</v>
      </c>
      <c r="E318" s="153">
        <f t="shared" si="122"/>
        <v>42336</v>
      </c>
      <c r="F318" s="153">
        <f t="shared" si="122"/>
        <v>0</v>
      </c>
      <c r="G318" s="153">
        <f t="shared" si="122"/>
        <v>2844</v>
      </c>
      <c r="H318" s="154">
        <f t="shared" si="123"/>
        <v>45180</v>
      </c>
      <c r="I318" s="155"/>
      <c r="J318" s="156">
        <f t="shared" si="124"/>
        <v>2844</v>
      </c>
      <c r="K318" s="157">
        <f t="shared" si="125"/>
        <v>3110.8617925668004</v>
      </c>
      <c r="L318" s="158">
        <f t="shared" si="108"/>
        <v>5954.8617925668004</v>
      </c>
      <c r="M318" s="155"/>
      <c r="N318" s="159">
        <f t="shared" si="109"/>
        <v>39225.1382074332</v>
      </c>
      <c r="O318" s="155"/>
      <c r="P318" s="160">
        <f t="shared" si="110"/>
        <v>2844</v>
      </c>
      <c r="Q318" s="153">
        <f t="shared" si="111"/>
        <v>0</v>
      </c>
      <c r="R318" s="153">
        <f t="shared" si="112"/>
        <v>0</v>
      </c>
      <c r="S318" s="153">
        <f t="shared" si="113"/>
        <v>3110.8617925668004</v>
      </c>
      <c r="T318" s="154">
        <f t="shared" si="114"/>
        <v>5954.8617925668004</v>
      </c>
      <c r="U318" s="155"/>
      <c r="V318" s="159">
        <f t="shared" si="115"/>
        <v>16708.599999999999</v>
      </c>
      <c r="Y318" s="161">
        <v>309</v>
      </c>
      <c r="Z318" s="162">
        <v>3.0303030303030303</v>
      </c>
      <c r="AA318" s="162">
        <v>0</v>
      </c>
      <c r="AB318" s="162"/>
      <c r="AC318" s="162"/>
      <c r="AD318" s="162">
        <v>0</v>
      </c>
      <c r="AE318" s="163">
        <v>42336</v>
      </c>
      <c r="AF318" s="163">
        <v>0</v>
      </c>
      <c r="AG318" s="163">
        <v>0</v>
      </c>
      <c r="AH318" s="163">
        <v>42336</v>
      </c>
      <c r="AI318" s="163">
        <v>0</v>
      </c>
      <c r="AJ318" s="163">
        <v>2844</v>
      </c>
      <c r="AK318" s="163">
        <v>45180</v>
      </c>
      <c r="AL318" s="163">
        <v>0</v>
      </c>
      <c r="AM318" s="163">
        <v>0</v>
      </c>
      <c r="AN318" s="163">
        <v>0</v>
      </c>
      <c r="AO318" s="163">
        <v>0</v>
      </c>
      <c r="AP318" s="164">
        <v>45180</v>
      </c>
      <c r="AR318" s="161">
        <v>309</v>
      </c>
      <c r="AS318" s="162">
        <v>0</v>
      </c>
      <c r="AT318" s="163">
        <v>0</v>
      </c>
      <c r="AU318" s="163">
        <v>0</v>
      </c>
      <c r="AV318" s="163">
        <v>0</v>
      </c>
      <c r="AW318" s="164">
        <v>0</v>
      </c>
      <c r="BA318" s="161">
        <v>309</v>
      </c>
      <c r="BB318" s="150">
        <v>309</v>
      </c>
      <c r="BC318" s="151" t="s">
        <v>403</v>
      </c>
      <c r="BD318" s="165">
        <f t="shared" si="126"/>
        <v>42336</v>
      </c>
      <c r="BE318" s="166">
        <v>49458</v>
      </c>
      <c r="BF318" s="155">
        <f t="shared" si="127"/>
        <v>0</v>
      </c>
      <c r="BG318" s="155">
        <v>13396.199999999999</v>
      </c>
      <c r="BH318" s="155">
        <v>468.40000000000003</v>
      </c>
      <c r="BI318" s="155"/>
      <c r="BJ318" s="155"/>
      <c r="BK318" s="155"/>
      <c r="BL318" s="155">
        <f t="shared" si="128"/>
        <v>0</v>
      </c>
      <c r="BM318" s="166">
        <f t="shared" si="129"/>
        <v>13864.599999999999</v>
      </c>
      <c r="BN318" s="168">
        <f t="shared" si="130"/>
        <v>3110.8617925668004</v>
      </c>
      <c r="BZ318" s="155"/>
      <c r="CA318" s="161">
        <v>309</v>
      </c>
      <c r="CB318" s="151" t="s">
        <v>403</v>
      </c>
      <c r="CC318" s="153"/>
      <c r="CD318" s="153"/>
      <c r="CE318" s="153"/>
      <c r="CF318" s="153"/>
      <c r="CG318" s="169">
        <f t="shared" si="131"/>
        <v>0</v>
      </c>
      <c r="CH318" s="153"/>
      <c r="CI318" s="153"/>
      <c r="CJ318" s="153"/>
      <c r="CK318" s="169">
        <f t="shared" si="132"/>
        <v>0</v>
      </c>
      <c r="CL318" s="170">
        <f t="shared" si="116"/>
        <v>0</v>
      </c>
      <c r="CM318" s="155"/>
      <c r="CN318" s="170">
        <f t="shared" si="117"/>
        <v>0</v>
      </c>
      <c r="CO318" s="155"/>
      <c r="CP318" s="160">
        <f t="shared" si="118"/>
        <v>0</v>
      </c>
      <c r="CQ318" s="153">
        <f t="shared" si="119"/>
        <v>0</v>
      </c>
      <c r="CR318" s="153">
        <f t="shared" si="133"/>
        <v>0</v>
      </c>
      <c r="CS318" s="169"/>
      <c r="CT318" s="170">
        <f t="shared" si="134"/>
        <v>0</v>
      </c>
      <c r="CU318" s="155"/>
      <c r="CV318" s="171"/>
      <c r="CW318" s="172"/>
      <c r="CX318" s="172"/>
      <c r="CY318" s="172"/>
      <c r="CZ318" s="169"/>
      <c r="DA318" s="173"/>
      <c r="DB318" s="174"/>
      <c r="DC318" s="174">
        <f t="shared" si="120"/>
        <v>-309</v>
      </c>
      <c r="DD318" s="173"/>
      <c r="DE318" s="173"/>
      <c r="DF318" s="173"/>
      <c r="DG318" s="173"/>
      <c r="DH318" s="175"/>
      <c r="DI318" s="173"/>
      <c r="DJ318" s="173"/>
      <c r="DK318" s="173"/>
      <c r="DL318" s="173"/>
      <c r="DM318" s="173"/>
    </row>
    <row r="319" spans="1:117" s="39" customFormat="1" ht="12" x14ac:dyDescent="0.2">
      <c r="A319" s="149">
        <v>310</v>
      </c>
      <c r="B319" s="150">
        <v>310</v>
      </c>
      <c r="C319" s="151" t="s">
        <v>404</v>
      </c>
      <c r="D319" s="152">
        <f t="shared" si="121"/>
        <v>98.832752911580371</v>
      </c>
      <c r="E319" s="153">
        <f t="shared" si="122"/>
        <v>1488045</v>
      </c>
      <c r="F319" s="153">
        <f t="shared" si="122"/>
        <v>0</v>
      </c>
      <c r="G319" s="153">
        <f t="shared" si="122"/>
        <v>92669</v>
      </c>
      <c r="H319" s="154">
        <f t="shared" si="123"/>
        <v>1580714</v>
      </c>
      <c r="I319" s="155"/>
      <c r="J319" s="156">
        <f t="shared" si="124"/>
        <v>92669</v>
      </c>
      <c r="K319" s="157">
        <f t="shared" si="125"/>
        <v>152706.96353085028</v>
      </c>
      <c r="L319" s="158">
        <f t="shared" si="108"/>
        <v>245375.96353085028</v>
      </c>
      <c r="M319" s="155"/>
      <c r="N319" s="159">
        <f t="shared" si="109"/>
        <v>1335338.0364691496</v>
      </c>
      <c r="O319" s="155"/>
      <c r="P319" s="160">
        <f t="shared" si="110"/>
        <v>92669</v>
      </c>
      <c r="Q319" s="153">
        <f t="shared" si="111"/>
        <v>0</v>
      </c>
      <c r="R319" s="153">
        <f t="shared" si="112"/>
        <v>0</v>
      </c>
      <c r="S319" s="153">
        <f t="shared" si="113"/>
        <v>152706.96353085028</v>
      </c>
      <c r="T319" s="154">
        <f t="shared" si="114"/>
        <v>245375.96353085028</v>
      </c>
      <c r="U319" s="155"/>
      <c r="V319" s="159">
        <f t="shared" si="115"/>
        <v>493840.6</v>
      </c>
      <c r="Y319" s="161">
        <v>310</v>
      </c>
      <c r="Z319" s="162">
        <v>98.832752911580371</v>
      </c>
      <c r="AA319" s="162">
        <v>0</v>
      </c>
      <c r="AB319" s="162"/>
      <c r="AC319" s="162"/>
      <c r="AD319" s="162">
        <v>0</v>
      </c>
      <c r="AE319" s="163">
        <v>1488045</v>
      </c>
      <c r="AF319" s="163">
        <v>0</v>
      </c>
      <c r="AG319" s="163">
        <v>0</v>
      </c>
      <c r="AH319" s="163">
        <v>1488045</v>
      </c>
      <c r="AI319" s="163">
        <v>0</v>
      </c>
      <c r="AJ319" s="163">
        <v>92669</v>
      </c>
      <c r="AK319" s="163">
        <v>1580714</v>
      </c>
      <c r="AL319" s="163">
        <v>0</v>
      </c>
      <c r="AM319" s="163">
        <v>0</v>
      </c>
      <c r="AN319" s="163">
        <v>0</v>
      </c>
      <c r="AO319" s="163">
        <v>0</v>
      </c>
      <c r="AP319" s="164">
        <v>1580714</v>
      </c>
      <c r="AR319" s="161">
        <v>310</v>
      </c>
      <c r="AS319" s="162">
        <v>0</v>
      </c>
      <c r="AT319" s="163">
        <v>0</v>
      </c>
      <c r="AU319" s="163">
        <v>0</v>
      </c>
      <c r="AV319" s="163">
        <v>0</v>
      </c>
      <c r="AW319" s="164">
        <v>0</v>
      </c>
      <c r="BA319" s="161">
        <v>310</v>
      </c>
      <c r="BB319" s="150">
        <v>310</v>
      </c>
      <c r="BC319" s="151" t="s">
        <v>404</v>
      </c>
      <c r="BD319" s="165">
        <f t="shared" si="126"/>
        <v>1488045</v>
      </c>
      <c r="BE319" s="166">
        <v>1373965</v>
      </c>
      <c r="BF319" s="155">
        <f t="shared" si="127"/>
        <v>114080</v>
      </c>
      <c r="BG319" s="155">
        <v>166338</v>
      </c>
      <c r="BH319" s="155">
        <v>120753.60000000001</v>
      </c>
      <c r="BI319" s="155"/>
      <c r="BJ319" s="155"/>
      <c r="BK319" s="155"/>
      <c r="BL319" s="155">
        <f t="shared" si="128"/>
        <v>0</v>
      </c>
      <c r="BM319" s="166">
        <f t="shared" si="129"/>
        <v>401171.6</v>
      </c>
      <c r="BN319" s="168">
        <f t="shared" si="130"/>
        <v>152706.96353085028</v>
      </c>
      <c r="BZ319" s="155"/>
      <c r="CA319" s="161">
        <v>310</v>
      </c>
      <c r="CB319" s="151" t="s">
        <v>404</v>
      </c>
      <c r="CC319" s="153"/>
      <c r="CD319" s="153"/>
      <c r="CE319" s="153"/>
      <c r="CF319" s="153"/>
      <c r="CG319" s="169">
        <f t="shared" si="131"/>
        <v>0</v>
      </c>
      <c r="CH319" s="153"/>
      <c r="CI319" s="153"/>
      <c r="CJ319" s="153"/>
      <c r="CK319" s="169">
        <f t="shared" si="132"/>
        <v>0</v>
      </c>
      <c r="CL319" s="170">
        <f t="shared" si="116"/>
        <v>0</v>
      </c>
      <c r="CM319" s="155"/>
      <c r="CN319" s="170">
        <f t="shared" si="117"/>
        <v>0</v>
      </c>
      <c r="CO319" s="155"/>
      <c r="CP319" s="160">
        <f t="shared" si="118"/>
        <v>114080</v>
      </c>
      <c r="CQ319" s="153">
        <f t="shared" si="119"/>
        <v>114080</v>
      </c>
      <c r="CR319" s="153">
        <f t="shared" si="133"/>
        <v>0</v>
      </c>
      <c r="CS319" s="169"/>
      <c r="CT319" s="170">
        <f t="shared" si="134"/>
        <v>0</v>
      </c>
      <c r="CU319" s="155"/>
      <c r="CV319" s="171"/>
      <c r="CW319" s="172"/>
      <c r="CX319" s="172"/>
      <c r="CY319" s="172"/>
      <c r="CZ319" s="169"/>
      <c r="DA319" s="173"/>
      <c r="DB319" s="174"/>
      <c r="DC319" s="174">
        <f t="shared" si="120"/>
        <v>-310</v>
      </c>
      <c r="DD319" s="173"/>
      <c r="DE319" s="173"/>
      <c r="DF319" s="173"/>
      <c r="DG319" s="173"/>
      <c r="DH319" s="175"/>
      <c r="DI319" s="173"/>
      <c r="DJ319" s="173"/>
      <c r="DK319" s="173"/>
      <c r="DL319" s="173"/>
      <c r="DM319" s="173"/>
    </row>
    <row r="320" spans="1:117" s="39" customFormat="1" ht="12" x14ac:dyDescent="0.2">
      <c r="A320" s="149">
        <v>311</v>
      </c>
      <c r="B320" s="150">
        <v>311</v>
      </c>
      <c r="C320" s="151" t="s">
        <v>405</v>
      </c>
      <c r="D320" s="152">
        <f t="shared" si="121"/>
        <v>0</v>
      </c>
      <c r="E320" s="153">
        <f t="shared" si="122"/>
        <v>0</v>
      </c>
      <c r="F320" s="153">
        <f t="shared" si="122"/>
        <v>0</v>
      </c>
      <c r="G320" s="153">
        <f t="shared" si="122"/>
        <v>0</v>
      </c>
      <c r="H320" s="154">
        <f t="shared" si="123"/>
        <v>0</v>
      </c>
      <c r="I320" s="155"/>
      <c r="J320" s="156">
        <f t="shared" si="124"/>
        <v>0</v>
      </c>
      <c r="K320" s="157">
        <f t="shared" si="125"/>
        <v>0</v>
      </c>
      <c r="L320" s="158">
        <f t="shared" si="108"/>
        <v>0</v>
      </c>
      <c r="M320" s="155"/>
      <c r="N320" s="159">
        <f t="shared" si="109"/>
        <v>0</v>
      </c>
      <c r="O320" s="155"/>
      <c r="P320" s="160">
        <f t="shared" si="110"/>
        <v>0</v>
      </c>
      <c r="Q320" s="153">
        <f t="shared" si="111"/>
        <v>0</v>
      </c>
      <c r="R320" s="153">
        <f t="shared" si="112"/>
        <v>0</v>
      </c>
      <c r="S320" s="153">
        <f t="shared" si="113"/>
        <v>0</v>
      </c>
      <c r="T320" s="154">
        <f t="shared" si="114"/>
        <v>0</v>
      </c>
      <c r="U320" s="155"/>
      <c r="V320" s="159">
        <f t="shared" si="115"/>
        <v>0</v>
      </c>
      <c r="Y320" s="161">
        <v>311</v>
      </c>
      <c r="Z320" s="162"/>
      <c r="AA320" s="162"/>
      <c r="AB320" s="162"/>
      <c r="AC320" s="162"/>
      <c r="AD320" s="162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4"/>
      <c r="AR320" s="161">
        <v>311</v>
      </c>
      <c r="AS320" s="162">
        <v>0</v>
      </c>
      <c r="AT320" s="163">
        <v>0</v>
      </c>
      <c r="AU320" s="163">
        <v>0</v>
      </c>
      <c r="AV320" s="163">
        <v>0</v>
      </c>
      <c r="AW320" s="164">
        <v>0</v>
      </c>
      <c r="BA320" s="161">
        <v>311</v>
      </c>
      <c r="BB320" s="150">
        <v>311</v>
      </c>
      <c r="BC320" s="151" t="s">
        <v>405</v>
      </c>
      <c r="BD320" s="165">
        <f t="shared" si="126"/>
        <v>0</v>
      </c>
      <c r="BE320" s="166">
        <v>0</v>
      </c>
      <c r="BF320" s="155">
        <f t="shared" si="127"/>
        <v>0</v>
      </c>
      <c r="BG320" s="155">
        <v>0</v>
      </c>
      <c r="BH320" s="155">
        <v>0</v>
      </c>
      <c r="BI320" s="155"/>
      <c r="BJ320" s="155"/>
      <c r="BK320" s="155"/>
      <c r="BL320" s="155">
        <f t="shared" si="128"/>
        <v>0</v>
      </c>
      <c r="BM320" s="166">
        <f t="shared" si="129"/>
        <v>0</v>
      </c>
      <c r="BN320" s="168">
        <f t="shared" si="130"/>
        <v>0</v>
      </c>
      <c r="BZ320" s="155"/>
      <c r="CA320" s="161">
        <v>311</v>
      </c>
      <c r="CB320" s="151" t="s">
        <v>405</v>
      </c>
      <c r="CC320" s="153"/>
      <c r="CD320" s="153"/>
      <c r="CE320" s="153"/>
      <c r="CF320" s="153"/>
      <c r="CG320" s="169">
        <f t="shared" si="131"/>
        <v>0</v>
      </c>
      <c r="CH320" s="153"/>
      <c r="CI320" s="153"/>
      <c r="CJ320" s="153"/>
      <c r="CK320" s="169">
        <f t="shared" si="132"/>
        <v>0</v>
      </c>
      <c r="CL320" s="170">
        <f t="shared" si="116"/>
        <v>0</v>
      </c>
      <c r="CM320" s="155"/>
      <c r="CN320" s="170">
        <f t="shared" si="117"/>
        <v>0</v>
      </c>
      <c r="CO320" s="155"/>
      <c r="CP320" s="160">
        <f t="shared" si="118"/>
        <v>0</v>
      </c>
      <c r="CQ320" s="153">
        <f t="shared" si="119"/>
        <v>0</v>
      </c>
      <c r="CR320" s="153">
        <f t="shared" si="133"/>
        <v>0</v>
      </c>
      <c r="CS320" s="169"/>
      <c r="CT320" s="170">
        <f t="shared" si="134"/>
        <v>0</v>
      </c>
      <c r="CU320" s="155"/>
      <c r="CV320" s="171"/>
      <c r="CW320" s="172"/>
      <c r="CX320" s="172"/>
      <c r="CY320" s="172"/>
      <c r="CZ320" s="169"/>
      <c r="DA320" s="173"/>
      <c r="DB320" s="174"/>
      <c r="DC320" s="174">
        <f t="shared" si="120"/>
        <v>-311</v>
      </c>
      <c r="DD320" s="173"/>
      <c r="DE320" s="173"/>
      <c r="DF320" s="173"/>
      <c r="DG320" s="173"/>
      <c r="DH320" s="175"/>
      <c r="DI320" s="173"/>
      <c r="DJ320" s="173"/>
      <c r="DK320" s="173"/>
      <c r="DL320" s="173"/>
      <c r="DM320" s="173"/>
    </row>
    <row r="321" spans="1:117" s="39" customFormat="1" ht="12" x14ac:dyDescent="0.2">
      <c r="A321" s="149">
        <v>312</v>
      </c>
      <c r="B321" s="150">
        <v>312</v>
      </c>
      <c r="C321" s="151" t="s">
        <v>406</v>
      </c>
      <c r="D321" s="152">
        <f t="shared" si="121"/>
        <v>0</v>
      </c>
      <c r="E321" s="153">
        <f t="shared" si="122"/>
        <v>0</v>
      </c>
      <c r="F321" s="153">
        <f t="shared" si="122"/>
        <v>0</v>
      </c>
      <c r="G321" s="153">
        <f t="shared" si="122"/>
        <v>0</v>
      </c>
      <c r="H321" s="154">
        <f t="shared" si="123"/>
        <v>0</v>
      </c>
      <c r="I321" s="155"/>
      <c r="J321" s="156">
        <f t="shared" si="124"/>
        <v>0</v>
      </c>
      <c r="K321" s="157">
        <f t="shared" si="125"/>
        <v>0</v>
      </c>
      <c r="L321" s="158">
        <f t="shared" si="108"/>
        <v>0</v>
      </c>
      <c r="M321" s="155"/>
      <c r="N321" s="159">
        <f t="shared" si="109"/>
        <v>0</v>
      </c>
      <c r="O321" s="155"/>
      <c r="P321" s="160">
        <f t="shared" si="110"/>
        <v>0</v>
      </c>
      <c r="Q321" s="153">
        <f t="shared" si="111"/>
        <v>0</v>
      </c>
      <c r="R321" s="153">
        <f t="shared" si="112"/>
        <v>0</v>
      </c>
      <c r="S321" s="153">
        <f t="shared" si="113"/>
        <v>0</v>
      </c>
      <c r="T321" s="154">
        <f t="shared" si="114"/>
        <v>0</v>
      </c>
      <c r="U321" s="155"/>
      <c r="V321" s="159">
        <f t="shared" si="115"/>
        <v>0</v>
      </c>
      <c r="Y321" s="161">
        <v>312</v>
      </c>
      <c r="Z321" s="162"/>
      <c r="AA321" s="162"/>
      <c r="AB321" s="162"/>
      <c r="AC321" s="162"/>
      <c r="AD321" s="162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4"/>
      <c r="AR321" s="161">
        <v>312</v>
      </c>
      <c r="AS321" s="162">
        <v>0</v>
      </c>
      <c r="AT321" s="163">
        <v>0</v>
      </c>
      <c r="AU321" s="163">
        <v>0</v>
      </c>
      <c r="AV321" s="163">
        <v>0</v>
      </c>
      <c r="AW321" s="164">
        <v>0</v>
      </c>
      <c r="BA321" s="161">
        <v>312</v>
      </c>
      <c r="BB321" s="150">
        <v>312</v>
      </c>
      <c r="BC321" s="151" t="s">
        <v>406</v>
      </c>
      <c r="BD321" s="165">
        <f t="shared" si="126"/>
        <v>0</v>
      </c>
      <c r="BE321" s="166">
        <v>0</v>
      </c>
      <c r="BF321" s="155">
        <f t="shared" si="127"/>
        <v>0</v>
      </c>
      <c r="BG321" s="155">
        <v>0</v>
      </c>
      <c r="BH321" s="155">
        <v>0</v>
      </c>
      <c r="BI321" s="155"/>
      <c r="BJ321" s="155"/>
      <c r="BK321" s="155"/>
      <c r="BL321" s="155">
        <f t="shared" si="128"/>
        <v>0</v>
      </c>
      <c r="BM321" s="166">
        <f t="shared" si="129"/>
        <v>0</v>
      </c>
      <c r="BN321" s="168">
        <f t="shared" si="130"/>
        <v>0</v>
      </c>
      <c r="BZ321" s="155"/>
      <c r="CA321" s="161">
        <v>312</v>
      </c>
      <c r="CB321" s="151" t="s">
        <v>406</v>
      </c>
      <c r="CC321" s="153"/>
      <c r="CD321" s="153"/>
      <c r="CE321" s="153"/>
      <c r="CF321" s="153"/>
      <c r="CG321" s="169">
        <f t="shared" si="131"/>
        <v>0</v>
      </c>
      <c r="CH321" s="153"/>
      <c r="CI321" s="153"/>
      <c r="CJ321" s="153"/>
      <c r="CK321" s="169">
        <f t="shared" si="132"/>
        <v>0</v>
      </c>
      <c r="CL321" s="170">
        <f t="shared" si="116"/>
        <v>0</v>
      </c>
      <c r="CM321" s="155"/>
      <c r="CN321" s="170">
        <f t="shared" si="117"/>
        <v>0</v>
      </c>
      <c r="CO321" s="155"/>
      <c r="CP321" s="160">
        <f t="shared" si="118"/>
        <v>0</v>
      </c>
      <c r="CQ321" s="153">
        <f t="shared" si="119"/>
        <v>0</v>
      </c>
      <c r="CR321" s="153">
        <f t="shared" si="133"/>
        <v>0</v>
      </c>
      <c r="CS321" s="169"/>
      <c r="CT321" s="170">
        <f t="shared" si="134"/>
        <v>0</v>
      </c>
      <c r="CU321" s="155"/>
      <c r="CV321" s="171"/>
      <c r="CW321" s="172"/>
      <c r="CX321" s="172"/>
      <c r="CY321" s="172"/>
      <c r="CZ321" s="169"/>
      <c r="DA321" s="173"/>
      <c r="DB321" s="174"/>
      <c r="DC321" s="174">
        <f t="shared" si="120"/>
        <v>-312</v>
      </c>
      <c r="DD321" s="173"/>
      <c r="DE321" s="173"/>
      <c r="DF321" s="173"/>
      <c r="DG321" s="173"/>
      <c r="DH321" s="175"/>
      <c r="DI321" s="173"/>
      <c r="DJ321" s="173"/>
      <c r="DK321" s="173"/>
      <c r="DL321" s="173"/>
      <c r="DM321" s="173"/>
    </row>
    <row r="322" spans="1:117" s="39" customFormat="1" ht="12" x14ac:dyDescent="0.2">
      <c r="A322" s="149">
        <v>313</v>
      </c>
      <c r="B322" s="150">
        <v>313</v>
      </c>
      <c r="C322" s="151" t="s">
        <v>407</v>
      </c>
      <c r="D322" s="152">
        <f t="shared" si="121"/>
        <v>0</v>
      </c>
      <c r="E322" s="153">
        <f t="shared" si="122"/>
        <v>0</v>
      </c>
      <c r="F322" s="153">
        <f t="shared" si="122"/>
        <v>0</v>
      </c>
      <c r="G322" s="153">
        <f t="shared" si="122"/>
        <v>0</v>
      </c>
      <c r="H322" s="154">
        <f t="shared" si="123"/>
        <v>0</v>
      </c>
      <c r="I322" s="155"/>
      <c r="J322" s="156">
        <f t="shared" si="124"/>
        <v>0</v>
      </c>
      <c r="K322" s="157">
        <f t="shared" si="125"/>
        <v>0</v>
      </c>
      <c r="L322" s="158">
        <f t="shared" si="108"/>
        <v>0</v>
      </c>
      <c r="M322" s="155"/>
      <c r="N322" s="159">
        <f t="shared" si="109"/>
        <v>0</v>
      </c>
      <c r="O322" s="155"/>
      <c r="P322" s="160">
        <f t="shared" si="110"/>
        <v>0</v>
      </c>
      <c r="Q322" s="153">
        <f t="shared" si="111"/>
        <v>0</v>
      </c>
      <c r="R322" s="153">
        <f t="shared" si="112"/>
        <v>0</v>
      </c>
      <c r="S322" s="153">
        <f t="shared" si="113"/>
        <v>0</v>
      </c>
      <c r="T322" s="154">
        <f t="shared" si="114"/>
        <v>0</v>
      </c>
      <c r="U322" s="155"/>
      <c r="V322" s="159">
        <f t="shared" si="115"/>
        <v>0</v>
      </c>
      <c r="Y322" s="161">
        <v>313</v>
      </c>
      <c r="Z322" s="162"/>
      <c r="AA322" s="162"/>
      <c r="AB322" s="162"/>
      <c r="AC322" s="162"/>
      <c r="AD322" s="162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4"/>
      <c r="AR322" s="161">
        <v>313</v>
      </c>
      <c r="AS322" s="162">
        <v>0</v>
      </c>
      <c r="AT322" s="163">
        <v>0</v>
      </c>
      <c r="AU322" s="163">
        <v>0</v>
      </c>
      <c r="AV322" s="163">
        <v>0</v>
      </c>
      <c r="AW322" s="164">
        <v>0</v>
      </c>
      <c r="BA322" s="161">
        <v>313</v>
      </c>
      <c r="BB322" s="150">
        <v>313</v>
      </c>
      <c r="BC322" s="151" t="s">
        <v>407</v>
      </c>
      <c r="BD322" s="165">
        <f t="shared" si="126"/>
        <v>0</v>
      </c>
      <c r="BE322" s="166">
        <v>0</v>
      </c>
      <c r="BF322" s="155">
        <f t="shared" si="127"/>
        <v>0</v>
      </c>
      <c r="BG322" s="155">
        <v>0</v>
      </c>
      <c r="BH322" s="155">
        <v>0</v>
      </c>
      <c r="BI322" s="155"/>
      <c r="BJ322" s="155"/>
      <c r="BK322" s="155"/>
      <c r="BL322" s="155">
        <f t="shared" si="128"/>
        <v>0</v>
      </c>
      <c r="BM322" s="166">
        <f t="shared" si="129"/>
        <v>0</v>
      </c>
      <c r="BN322" s="168">
        <f t="shared" si="130"/>
        <v>0</v>
      </c>
      <c r="BZ322" s="155"/>
      <c r="CA322" s="161">
        <v>313</v>
      </c>
      <c r="CB322" s="151" t="s">
        <v>407</v>
      </c>
      <c r="CC322" s="153"/>
      <c r="CD322" s="153"/>
      <c r="CE322" s="153"/>
      <c r="CF322" s="153"/>
      <c r="CG322" s="169">
        <f t="shared" si="131"/>
        <v>0</v>
      </c>
      <c r="CH322" s="153"/>
      <c r="CI322" s="153"/>
      <c r="CJ322" s="153"/>
      <c r="CK322" s="169">
        <f t="shared" si="132"/>
        <v>0</v>
      </c>
      <c r="CL322" s="170">
        <f t="shared" si="116"/>
        <v>0</v>
      </c>
      <c r="CM322" s="155"/>
      <c r="CN322" s="170">
        <f t="shared" si="117"/>
        <v>0</v>
      </c>
      <c r="CO322" s="155"/>
      <c r="CP322" s="160">
        <f t="shared" si="118"/>
        <v>0</v>
      </c>
      <c r="CQ322" s="153">
        <f t="shared" si="119"/>
        <v>0</v>
      </c>
      <c r="CR322" s="153">
        <f t="shared" si="133"/>
        <v>0</v>
      </c>
      <c r="CS322" s="169"/>
      <c r="CT322" s="170">
        <f t="shared" si="134"/>
        <v>0</v>
      </c>
      <c r="CU322" s="155"/>
      <c r="CV322" s="171"/>
      <c r="CW322" s="172"/>
      <c r="CX322" s="172"/>
      <c r="CY322" s="172"/>
      <c r="CZ322" s="169"/>
      <c r="DA322" s="173"/>
      <c r="DB322" s="174"/>
      <c r="DC322" s="174">
        <f t="shared" si="120"/>
        <v>-313</v>
      </c>
      <c r="DD322" s="173"/>
      <c r="DE322" s="173"/>
      <c r="DF322" s="173"/>
      <c r="DG322" s="173"/>
      <c r="DH322" s="175"/>
      <c r="DI322" s="173"/>
      <c r="DJ322" s="173"/>
      <c r="DK322" s="173"/>
      <c r="DL322" s="173"/>
      <c r="DM322" s="173"/>
    </row>
    <row r="323" spans="1:117" s="39" customFormat="1" ht="12" x14ac:dyDescent="0.2">
      <c r="A323" s="149">
        <v>314</v>
      </c>
      <c r="B323" s="150">
        <v>314</v>
      </c>
      <c r="C323" s="151" t="s">
        <v>408</v>
      </c>
      <c r="D323" s="152">
        <f t="shared" si="121"/>
        <v>6.2135250237660502</v>
      </c>
      <c r="E323" s="153">
        <f t="shared" si="122"/>
        <v>160137</v>
      </c>
      <c r="F323" s="153">
        <f t="shared" si="122"/>
        <v>0</v>
      </c>
      <c r="G323" s="153">
        <f t="shared" si="122"/>
        <v>5818</v>
      </c>
      <c r="H323" s="154">
        <f t="shared" si="123"/>
        <v>165955</v>
      </c>
      <c r="I323" s="155"/>
      <c r="J323" s="156">
        <f t="shared" si="124"/>
        <v>5818</v>
      </c>
      <c r="K323" s="157">
        <f t="shared" si="125"/>
        <v>28784.229610786391</v>
      </c>
      <c r="L323" s="158">
        <f t="shared" si="108"/>
        <v>34602.229610786395</v>
      </c>
      <c r="M323" s="155"/>
      <c r="N323" s="159">
        <f t="shared" si="109"/>
        <v>131352.77038921361</v>
      </c>
      <c r="O323" s="155"/>
      <c r="P323" s="160">
        <f t="shared" si="110"/>
        <v>5818</v>
      </c>
      <c r="Q323" s="153">
        <f t="shared" si="111"/>
        <v>0</v>
      </c>
      <c r="R323" s="153">
        <f t="shared" si="112"/>
        <v>0</v>
      </c>
      <c r="S323" s="153">
        <f t="shared" si="113"/>
        <v>28784.229610786391</v>
      </c>
      <c r="T323" s="154">
        <f t="shared" si="114"/>
        <v>34602.229610786395</v>
      </c>
      <c r="U323" s="155"/>
      <c r="V323" s="159">
        <f t="shared" si="115"/>
        <v>43103.4</v>
      </c>
      <c r="Y323" s="161">
        <v>314</v>
      </c>
      <c r="Z323" s="162">
        <v>6.2135250237660502</v>
      </c>
      <c r="AA323" s="162">
        <v>0</v>
      </c>
      <c r="AB323" s="162"/>
      <c r="AC323" s="162"/>
      <c r="AD323" s="162">
        <v>0</v>
      </c>
      <c r="AE323" s="163">
        <v>160137</v>
      </c>
      <c r="AF323" s="163">
        <v>0</v>
      </c>
      <c r="AG323" s="163">
        <v>0</v>
      </c>
      <c r="AH323" s="163">
        <v>160137</v>
      </c>
      <c r="AI323" s="163">
        <v>0</v>
      </c>
      <c r="AJ323" s="163">
        <v>5818</v>
      </c>
      <c r="AK323" s="163">
        <v>165955</v>
      </c>
      <c r="AL323" s="163">
        <v>0</v>
      </c>
      <c r="AM323" s="163">
        <v>0</v>
      </c>
      <c r="AN323" s="163">
        <v>0</v>
      </c>
      <c r="AO323" s="163">
        <v>0</v>
      </c>
      <c r="AP323" s="164">
        <v>165955</v>
      </c>
      <c r="AR323" s="161">
        <v>314</v>
      </c>
      <c r="AS323" s="162">
        <v>0</v>
      </c>
      <c r="AT323" s="163">
        <v>0</v>
      </c>
      <c r="AU323" s="163">
        <v>0</v>
      </c>
      <c r="AV323" s="163">
        <v>0</v>
      </c>
      <c r="AW323" s="164">
        <v>0</v>
      </c>
      <c r="BA323" s="161">
        <v>314</v>
      </c>
      <c r="BB323" s="150">
        <v>314</v>
      </c>
      <c r="BC323" s="151" t="s">
        <v>408</v>
      </c>
      <c r="BD323" s="165">
        <f t="shared" si="126"/>
        <v>160137</v>
      </c>
      <c r="BE323" s="166">
        <v>133924</v>
      </c>
      <c r="BF323" s="155">
        <f t="shared" si="127"/>
        <v>26213</v>
      </c>
      <c r="BG323" s="155">
        <v>11072.4</v>
      </c>
      <c r="BH323" s="155">
        <v>0</v>
      </c>
      <c r="BI323" s="155"/>
      <c r="BJ323" s="155"/>
      <c r="BK323" s="155"/>
      <c r="BL323" s="155">
        <f t="shared" si="128"/>
        <v>0</v>
      </c>
      <c r="BM323" s="166">
        <f t="shared" si="129"/>
        <v>37285.4</v>
      </c>
      <c r="BN323" s="168">
        <f t="shared" si="130"/>
        <v>28784.229610786391</v>
      </c>
      <c r="BZ323" s="155"/>
      <c r="CA323" s="161">
        <v>314</v>
      </c>
      <c r="CB323" s="151" t="s">
        <v>408</v>
      </c>
      <c r="CC323" s="153"/>
      <c r="CD323" s="153"/>
      <c r="CE323" s="153"/>
      <c r="CF323" s="153"/>
      <c r="CG323" s="169">
        <f t="shared" si="131"/>
        <v>0</v>
      </c>
      <c r="CH323" s="153"/>
      <c r="CI323" s="153"/>
      <c r="CJ323" s="153"/>
      <c r="CK323" s="169">
        <f t="shared" si="132"/>
        <v>0</v>
      </c>
      <c r="CL323" s="170">
        <f t="shared" si="116"/>
        <v>0</v>
      </c>
      <c r="CM323" s="155"/>
      <c r="CN323" s="170">
        <f t="shared" si="117"/>
        <v>0</v>
      </c>
      <c r="CO323" s="155"/>
      <c r="CP323" s="160">
        <f t="shared" si="118"/>
        <v>26213</v>
      </c>
      <c r="CQ323" s="153">
        <f t="shared" si="119"/>
        <v>26213</v>
      </c>
      <c r="CR323" s="153">
        <f t="shared" si="133"/>
        <v>0</v>
      </c>
      <c r="CS323" s="169"/>
      <c r="CT323" s="170">
        <f t="shared" si="134"/>
        <v>0</v>
      </c>
      <c r="CU323" s="155"/>
      <c r="CV323" s="171"/>
      <c r="CW323" s="172"/>
      <c r="CX323" s="172"/>
      <c r="CY323" s="172"/>
      <c r="CZ323" s="169"/>
      <c r="DA323" s="173"/>
      <c r="DB323" s="174"/>
      <c r="DC323" s="174">
        <f t="shared" si="120"/>
        <v>-314</v>
      </c>
      <c r="DD323" s="173"/>
      <c r="DE323" s="173"/>
      <c r="DF323" s="173"/>
      <c r="DG323" s="173"/>
      <c r="DH323" s="175"/>
      <c r="DI323" s="173"/>
      <c r="DJ323" s="173"/>
      <c r="DK323" s="173"/>
      <c r="DL323" s="173"/>
      <c r="DM323" s="173"/>
    </row>
    <row r="324" spans="1:117" s="39" customFormat="1" ht="12" x14ac:dyDescent="0.2">
      <c r="A324" s="149">
        <v>315</v>
      </c>
      <c r="B324" s="150">
        <v>315</v>
      </c>
      <c r="C324" s="151" t="s">
        <v>409</v>
      </c>
      <c r="D324" s="152">
        <f t="shared" si="121"/>
        <v>0</v>
      </c>
      <c r="E324" s="153">
        <f t="shared" si="122"/>
        <v>0</v>
      </c>
      <c r="F324" s="153">
        <f t="shared" si="122"/>
        <v>0</v>
      </c>
      <c r="G324" s="153">
        <f t="shared" si="122"/>
        <v>0</v>
      </c>
      <c r="H324" s="154">
        <f t="shared" si="123"/>
        <v>0</v>
      </c>
      <c r="I324" s="155"/>
      <c r="J324" s="156">
        <f t="shared" si="124"/>
        <v>0</v>
      </c>
      <c r="K324" s="157">
        <f t="shared" si="125"/>
        <v>0</v>
      </c>
      <c r="L324" s="158">
        <f t="shared" si="108"/>
        <v>0</v>
      </c>
      <c r="M324" s="155"/>
      <c r="N324" s="159">
        <f t="shared" si="109"/>
        <v>0</v>
      </c>
      <c r="O324" s="155"/>
      <c r="P324" s="160">
        <f t="shared" si="110"/>
        <v>0</v>
      </c>
      <c r="Q324" s="153">
        <f t="shared" si="111"/>
        <v>0</v>
      </c>
      <c r="R324" s="153">
        <f t="shared" si="112"/>
        <v>0</v>
      </c>
      <c r="S324" s="153">
        <f t="shared" si="113"/>
        <v>0</v>
      </c>
      <c r="T324" s="154">
        <f t="shared" si="114"/>
        <v>0</v>
      </c>
      <c r="U324" s="155"/>
      <c r="V324" s="159">
        <f t="shared" si="115"/>
        <v>0</v>
      </c>
      <c r="Y324" s="161">
        <v>315</v>
      </c>
      <c r="Z324" s="162"/>
      <c r="AA324" s="162"/>
      <c r="AB324" s="162"/>
      <c r="AC324" s="162"/>
      <c r="AD324" s="162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4"/>
      <c r="AR324" s="161">
        <v>315</v>
      </c>
      <c r="AS324" s="162">
        <v>0</v>
      </c>
      <c r="AT324" s="163">
        <v>0</v>
      </c>
      <c r="AU324" s="163">
        <v>0</v>
      </c>
      <c r="AV324" s="163">
        <v>0</v>
      </c>
      <c r="AW324" s="164">
        <v>0</v>
      </c>
      <c r="BA324" s="161">
        <v>315</v>
      </c>
      <c r="BB324" s="150">
        <v>315</v>
      </c>
      <c r="BC324" s="151" t="s">
        <v>409</v>
      </c>
      <c r="BD324" s="165">
        <f t="shared" si="126"/>
        <v>0</v>
      </c>
      <c r="BE324" s="166">
        <v>0</v>
      </c>
      <c r="BF324" s="155">
        <f t="shared" si="127"/>
        <v>0</v>
      </c>
      <c r="BG324" s="155">
        <v>0</v>
      </c>
      <c r="BH324" s="155">
        <v>0</v>
      </c>
      <c r="BI324" s="155"/>
      <c r="BJ324" s="155"/>
      <c r="BK324" s="155"/>
      <c r="BL324" s="155">
        <f t="shared" si="128"/>
        <v>0</v>
      </c>
      <c r="BM324" s="166">
        <f t="shared" si="129"/>
        <v>0</v>
      </c>
      <c r="BN324" s="168">
        <f t="shared" si="130"/>
        <v>0</v>
      </c>
      <c r="BZ324" s="155"/>
      <c r="CA324" s="161">
        <v>315</v>
      </c>
      <c r="CB324" s="151" t="s">
        <v>409</v>
      </c>
      <c r="CC324" s="153"/>
      <c r="CD324" s="153"/>
      <c r="CE324" s="153"/>
      <c r="CF324" s="153"/>
      <c r="CG324" s="169">
        <f t="shared" si="131"/>
        <v>0</v>
      </c>
      <c r="CH324" s="153"/>
      <c r="CI324" s="153"/>
      <c r="CJ324" s="153"/>
      <c r="CK324" s="169">
        <f t="shared" si="132"/>
        <v>0</v>
      </c>
      <c r="CL324" s="170">
        <f t="shared" si="116"/>
        <v>0</v>
      </c>
      <c r="CM324" s="155"/>
      <c r="CN324" s="170">
        <f t="shared" si="117"/>
        <v>0</v>
      </c>
      <c r="CO324" s="155"/>
      <c r="CP324" s="160">
        <f t="shared" si="118"/>
        <v>0</v>
      </c>
      <c r="CQ324" s="153">
        <f t="shared" si="119"/>
        <v>0</v>
      </c>
      <c r="CR324" s="153">
        <f t="shared" si="133"/>
        <v>0</v>
      </c>
      <c r="CS324" s="169"/>
      <c r="CT324" s="170">
        <f t="shared" si="134"/>
        <v>0</v>
      </c>
      <c r="CU324" s="155"/>
      <c r="CV324" s="171"/>
      <c r="CW324" s="172"/>
      <c r="CX324" s="172"/>
      <c r="CY324" s="172"/>
      <c r="CZ324" s="169"/>
      <c r="DA324" s="173"/>
      <c r="DB324" s="174"/>
      <c r="DC324" s="174">
        <f t="shared" si="120"/>
        <v>-315</v>
      </c>
      <c r="DD324" s="173"/>
      <c r="DE324" s="173"/>
      <c r="DF324" s="173"/>
      <c r="DG324" s="173"/>
      <c r="DH324" s="175"/>
      <c r="DI324" s="173"/>
      <c r="DJ324" s="173"/>
      <c r="DK324" s="173"/>
      <c r="DL324" s="173"/>
      <c r="DM324" s="173"/>
    </row>
    <row r="325" spans="1:117" s="39" customFormat="1" ht="12" x14ac:dyDescent="0.2">
      <c r="A325" s="149">
        <v>316</v>
      </c>
      <c r="B325" s="150">
        <v>316</v>
      </c>
      <c r="C325" s="151" t="s">
        <v>410</v>
      </c>
      <c r="D325" s="152">
        <f t="shared" si="121"/>
        <v>24.302371174573199</v>
      </c>
      <c r="E325" s="153">
        <f t="shared" si="122"/>
        <v>351543</v>
      </c>
      <c r="F325" s="153">
        <f t="shared" si="122"/>
        <v>0</v>
      </c>
      <c r="G325" s="153">
        <f t="shared" si="122"/>
        <v>22785</v>
      </c>
      <c r="H325" s="154">
        <f t="shared" si="123"/>
        <v>374328</v>
      </c>
      <c r="I325" s="155"/>
      <c r="J325" s="156">
        <f t="shared" si="124"/>
        <v>22785</v>
      </c>
      <c r="K325" s="157">
        <f t="shared" si="125"/>
        <v>96950.681876122908</v>
      </c>
      <c r="L325" s="158">
        <f t="shared" si="108"/>
        <v>119735.68187612291</v>
      </c>
      <c r="M325" s="155"/>
      <c r="N325" s="159">
        <f t="shared" si="109"/>
        <v>254592.31812387711</v>
      </c>
      <c r="O325" s="155"/>
      <c r="P325" s="160">
        <f t="shared" si="110"/>
        <v>22785</v>
      </c>
      <c r="Q325" s="153">
        <f t="shared" si="111"/>
        <v>0</v>
      </c>
      <c r="R325" s="153">
        <f t="shared" si="112"/>
        <v>0</v>
      </c>
      <c r="S325" s="153">
        <f t="shared" si="113"/>
        <v>96950.681876122908</v>
      </c>
      <c r="T325" s="154">
        <f t="shared" si="114"/>
        <v>119735.68187612291</v>
      </c>
      <c r="U325" s="155"/>
      <c r="V325" s="159">
        <f t="shared" si="115"/>
        <v>157242</v>
      </c>
      <c r="Y325" s="161">
        <v>316</v>
      </c>
      <c r="Z325" s="162">
        <v>24.302371174573199</v>
      </c>
      <c r="AA325" s="162">
        <v>0</v>
      </c>
      <c r="AB325" s="162"/>
      <c r="AC325" s="162"/>
      <c r="AD325" s="162">
        <v>0</v>
      </c>
      <c r="AE325" s="163">
        <v>351543</v>
      </c>
      <c r="AF325" s="163">
        <v>0</v>
      </c>
      <c r="AG325" s="163">
        <v>0</v>
      </c>
      <c r="AH325" s="163">
        <v>351543</v>
      </c>
      <c r="AI325" s="163">
        <v>0</v>
      </c>
      <c r="AJ325" s="163">
        <v>22785</v>
      </c>
      <c r="AK325" s="163">
        <v>374328</v>
      </c>
      <c r="AL325" s="163">
        <v>0</v>
      </c>
      <c r="AM325" s="163">
        <v>0</v>
      </c>
      <c r="AN325" s="163">
        <v>0</v>
      </c>
      <c r="AO325" s="163">
        <v>0</v>
      </c>
      <c r="AP325" s="164">
        <v>374328</v>
      </c>
      <c r="AR325" s="161">
        <v>316</v>
      </c>
      <c r="AS325" s="162">
        <v>0</v>
      </c>
      <c r="AT325" s="163">
        <v>0</v>
      </c>
      <c r="AU325" s="163">
        <v>0</v>
      </c>
      <c r="AV325" s="163">
        <v>0</v>
      </c>
      <c r="AW325" s="164">
        <v>0</v>
      </c>
      <c r="BA325" s="161">
        <v>316</v>
      </c>
      <c r="BB325" s="150">
        <v>316</v>
      </c>
      <c r="BC325" s="151" t="s">
        <v>410</v>
      </c>
      <c r="BD325" s="165">
        <f t="shared" si="126"/>
        <v>351543</v>
      </c>
      <c r="BE325" s="166">
        <v>264497</v>
      </c>
      <c r="BF325" s="155">
        <f t="shared" si="127"/>
        <v>87046</v>
      </c>
      <c r="BG325" s="155">
        <v>42652.2</v>
      </c>
      <c r="BH325" s="155">
        <v>4758.8</v>
      </c>
      <c r="BI325" s="155"/>
      <c r="BJ325" s="155"/>
      <c r="BK325" s="155"/>
      <c r="BL325" s="155">
        <f t="shared" si="128"/>
        <v>0</v>
      </c>
      <c r="BM325" s="166">
        <f t="shared" si="129"/>
        <v>134457</v>
      </c>
      <c r="BN325" s="168">
        <f t="shared" si="130"/>
        <v>96950.681876122908</v>
      </c>
      <c r="BZ325" s="155"/>
      <c r="CA325" s="161">
        <v>316</v>
      </c>
      <c r="CB325" s="151" t="s">
        <v>410</v>
      </c>
      <c r="CC325" s="153"/>
      <c r="CD325" s="153"/>
      <c r="CE325" s="153"/>
      <c r="CF325" s="153"/>
      <c r="CG325" s="169">
        <f t="shared" si="131"/>
        <v>0</v>
      </c>
      <c r="CH325" s="153"/>
      <c r="CI325" s="153"/>
      <c r="CJ325" s="153"/>
      <c r="CK325" s="169">
        <f t="shared" si="132"/>
        <v>0</v>
      </c>
      <c r="CL325" s="170">
        <f t="shared" si="116"/>
        <v>0</v>
      </c>
      <c r="CM325" s="155"/>
      <c r="CN325" s="170">
        <f t="shared" si="117"/>
        <v>0</v>
      </c>
      <c r="CO325" s="155"/>
      <c r="CP325" s="160">
        <f t="shared" si="118"/>
        <v>87046</v>
      </c>
      <c r="CQ325" s="153">
        <f t="shared" si="119"/>
        <v>87046</v>
      </c>
      <c r="CR325" s="153">
        <f t="shared" si="133"/>
        <v>0</v>
      </c>
      <c r="CS325" s="169"/>
      <c r="CT325" s="170">
        <f t="shared" si="134"/>
        <v>0</v>
      </c>
      <c r="CU325" s="155"/>
      <c r="CV325" s="171"/>
      <c r="CW325" s="172"/>
      <c r="CX325" s="172"/>
      <c r="CY325" s="172"/>
      <c r="CZ325" s="169"/>
      <c r="DA325" s="173"/>
      <c r="DB325" s="174"/>
      <c r="DC325" s="174">
        <f t="shared" si="120"/>
        <v>-316</v>
      </c>
      <c r="DD325" s="173"/>
      <c r="DE325" s="173"/>
      <c r="DF325" s="173"/>
      <c r="DG325" s="173"/>
      <c r="DH325" s="175"/>
      <c r="DI325" s="173"/>
      <c r="DJ325" s="173"/>
      <c r="DK325" s="173"/>
      <c r="DL325" s="173"/>
      <c r="DM325" s="173"/>
    </row>
    <row r="326" spans="1:117" s="39" customFormat="1" ht="12" x14ac:dyDescent="0.2">
      <c r="A326" s="149">
        <v>317</v>
      </c>
      <c r="B326" s="150">
        <v>317</v>
      </c>
      <c r="C326" s="151" t="s">
        <v>411</v>
      </c>
      <c r="D326" s="152">
        <f t="shared" si="121"/>
        <v>0</v>
      </c>
      <c r="E326" s="153">
        <f t="shared" si="122"/>
        <v>0</v>
      </c>
      <c r="F326" s="153">
        <f t="shared" si="122"/>
        <v>0</v>
      </c>
      <c r="G326" s="153">
        <f t="shared" si="122"/>
        <v>0</v>
      </c>
      <c r="H326" s="154">
        <f t="shared" si="123"/>
        <v>0</v>
      </c>
      <c r="I326" s="155"/>
      <c r="J326" s="156">
        <f t="shared" si="124"/>
        <v>0</v>
      </c>
      <c r="K326" s="157">
        <f t="shared" si="125"/>
        <v>0</v>
      </c>
      <c r="L326" s="158">
        <f t="shared" si="108"/>
        <v>0</v>
      </c>
      <c r="M326" s="155"/>
      <c r="N326" s="159">
        <f t="shared" si="109"/>
        <v>0</v>
      </c>
      <c r="O326" s="155"/>
      <c r="P326" s="160">
        <f t="shared" si="110"/>
        <v>0</v>
      </c>
      <c r="Q326" s="153">
        <f t="shared" si="111"/>
        <v>0</v>
      </c>
      <c r="R326" s="153">
        <f t="shared" si="112"/>
        <v>0</v>
      </c>
      <c r="S326" s="153">
        <f t="shared" si="113"/>
        <v>0</v>
      </c>
      <c r="T326" s="154">
        <f t="shared" si="114"/>
        <v>0</v>
      </c>
      <c r="U326" s="155"/>
      <c r="V326" s="159">
        <f t="shared" si="115"/>
        <v>0</v>
      </c>
      <c r="Y326" s="161">
        <v>317</v>
      </c>
      <c r="Z326" s="162"/>
      <c r="AA326" s="162"/>
      <c r="AB326" s="162"/>
      <c r="AC326" s="162"/>
      <c r="AD326" s="162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4"/>
      <c r="AR326" s="161">
        <v>317</v>
      </c>
      <c r="AS326" s="162">
        <v>0</v>
      </c>
      <c r="AT326" s="163">
        <v>0</v>
      </c>
      <c r="AU326" s="163">
        <v>0</v>
      </c>
      <c r="AV326" s="163">
        <v>0</v>
      </c>
      <c r="AW326" s="164">
        <v>0</v>
      </c>
      <c r="BA326" s="161">
        <v>317</v>
      </c>
      <c r="BB326" s="150">
        <v>317</v>
      </c>
      <c r="BC326" s="151" t="s">
        <v>411</v>
      </c>
      <c r="BD326" s="165">
        <f t="shared" si="126"/>
        <v>0</v>
      </c>
      <c r="BE326" s="166">
        <v>0</v>
      </c>
      <c r="BF326" s="155">
        <f t="shared" si="127"/>
        <v>0</v>
      </c>
      <c r="BG326" s="155">
        <v>0</v>
      </c>
      <c r="BH326" s="155">
        <v>0</v>
      </c>
      <c r="BI326" s="155"/>
      <c r="BJ326" s="155"/>
      <c r="BK326" s="155"/>
      <c r="BL326" s="155">
        <f t="shared" si="128"/>
        <v>0</v>
      </c>
      <c r="BM326" s="166">
        <f t="shared" si="129"/>
        <v>0</v>
      </c>
      <c r="BN326" s="168">
        <f t="shared" si="130"/>
        <v>0</v>
      </c>
      <c r="BZ326" s="155"/>
      <c r="CA326" s="161">
        <v>317</v>
      </c>
      <c r="CB326" s="151" t="s">
        <v>411</v>
      </c>
      <c r="CC326" s="153"/>
      <c r="CD326" s="153"/>
      <c r="CE326" s="153"/>
      <c r="CF326" s="153"/>
      <c r="CG326" s="169">
        <f t="shared" si="131"/>
        <v>0</v>
      </c>
      <c r="CH326" s="153"/>
      <c r="CI326" s="153"/>
      <c r="CJ326" s="153"/>
      <c r="CK326" s="169">
        <f t="shared" si="132"/>
        <v>0</v>
      </c>
      <c r="CL326" s="170">
        <f t="shared" si="116"/>
        <v>0</v>
      </c>
      <c r="CM326" s="155"/>
      <c r="CN326" s="170">
        <f t="shared" si="117"/>
        <v>0</v>
      </c>
      <c r="CO326" s="155"/>
      <c r="CP326" s="160">
        <f t="shared" si="118"/>
        <v>0</v>
      </c>
      <c r="CQ326" s="153">
        <f t="shared" si="119"/>
        <v>0</v>
      </c>
      <c r="CR326" s="153">
        <f t="shared" si="133"/>
        <v>0</v>
      </c>
      <c r="CS326" s="169"/>
      <c r="CT326" s="170">
        <f t="shared" si="134"/>
        <v>0</v>
      </c>
      <c r="CU326" s="155"/>
      <c r="CV326" s="171"/>
      <c r="CW326" s="172"/>
      <c r="CX326" s="172"/>
      <c r="CY326" s="172"/>
      <c r="CZ326" s="169"/>
      <c r="DA326" s="173"/>
      <c r="DB326" s="174"/>
      <c r="DC326" s="174">
        <f t="shared" si="120"/>
        <v>-317</v>
      </c>
      <c r="DD326" s="173"/>
      <c r="DE326" s="173"/>
      <c r="DF326" s="173"/>
      <c r="DG326" s="173"/>
      <c r="DH326" s="175"/>
      <c r="DI326" s="173"/>
      <c r="DJ326" s="173"/>
      <c r="DK326" s="173"/>
      <c r="DL326" s="173"/>
      <c r="DM326" s="173"/>
    </row>
    <row r="327" spans="1:117" s="39" customFormat="1" ht="12" x14ac:dyDescent="0.2">
      <c r="A327" s="149">
        <v>318</v>
      </c>
      <c r="B327" s="150">
        <v>318</v>
      </c>
      <c r="C327" s="151" t="s">
        <v>412</v>
      </c>
      <c r="D327" s="152">
        <f t="shared" si="121"/>
        <v>0</v>
      </c>
      <c r="E327" s="153">
        <f t="shared" si="122"/>
        <v>0</v>
      </c>
      <c r="F327" s="153">
        <f t="shared" si="122"/>
        <v>0</v>
      </c>
      <c r="G327" s="153">
        <f t="shared" si="122"/>
        <v>0</v>
      </c>
      <c r="H327" s="154">
        <f t="shared" si="123"/>
        <v>0</v>
      </c>
      <c r="I327" s="155"/>
      <c r="J327" s="156">
        <f t="shared" si="124"/>
        <v>0</v>
      </c>
      <c r="K327" s="157">
        <f t="shared" si="125"/>
        <v>0</v>
      </c>
      <c r="L327" s="158">
        <f t="shared" si="108"/>
        <v>0</v>
      </c>
      <c r="M327" s="155"/>
      <c r="N327" s="159">
        <f t="shared" si="109"/>
        <v>0</v>
      </c>
      <c r="O327" s="155"/>
      <c r="P327" s="160">
        <f t="shared" si="110"/>
        <v>0</v>
      </c>
      <c r="Q327" s="153">
        <f t="shared" si="111"/>
        <v>0</v>
      </c>
      <c r="R327" s="153">
        <f t="shared" si="112"/>
        <v>0</v>
      </c>
      <c r="S327" s="153">
        <f t="shared" si="113"/>
        <v>0</v>
      </c>
      <c r="T327" s="154">
        <f t="shared" si="114"/>
        <v>0</v>
      </c>
      <c r="U327" s="155"/>
      <c r="V327" s="159">
        <f t="shared" si="115"/>
        <v>0</v>
      </c>
      <c r="Y327" s="161">
        <v>318</v>
      </c>
      <c r="Z327" s="162"/>
      <c r="AA327" s="162"/>
      <c r="AB327" s="162"/>
      <c r="AC327" s="162"/>
      <c r="AD327" s="162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4"/>
      <c r="AR327" s="161">
        <v>318</v>
      </c>
      <c r="AS327" s="162">
        <v>0</v>
      </c>
      <c r="AT327" s="163">
        <v>0</v>
      </c>
      <c r="AU327" s="163">
        <v>0</v>
      </c>
      <c r="AV327" s="163">
        <v>0</v>
      </c>
      <c r="AW327" s="164">
        <v>0</v>
      </c>
      <c r="BA327" s="161">
        <v>318</v>
      </c>
      <c r="BB327" s="150">
        <v>318</v>
      </c>
      <c r="BC327" s="151" t="s">
        <v>412</v>
      </c>
      <c r="BD327" s="165">
        <f t="shared" si="126"/>
        <v>0</v>
      </c>
      <c r="BE327" s="166">
        <v>0</v>
      </c>
      <c r="BF327" s="155">
        <f t="shared" si="127"/>
        <v>0</v>
      </c>
      <c r="BG327" s="155">
        <v>0</v>
      </c>
      <c r="BH327" s="155">
        <v>0</v>
      </c>
      <c r="BI327" s="155"/>
      <c r="BJ327" s="155"/>
      <c r="BK327" s="155"/>
      <c r="BL327" s="155">
        <f t="shared" si="128"/>
        <v>0</v>
      </c>
      <c r="BM327" s="166">
        <f t="shared" si="129"/>
        <v>0</v>
      </c>
      <c r="BN327" s="168">
        <f t="shared" si="130"/>
        <v>0</v>
      </c>
      <c r="BZ327" s="155"/>
      <c r="CA327" s="161">
        <v>318</v>
      </c>
      <c r="CB327" s="151" t="s">
        <v>412</v>
      </c>
      <c r="CC327" s="153"/>
      <c r="CD327" s="153"/>
      <c r="CE327" s="153"/>
      <c r="CF327" s="153"/>
      <c r="CG327" s="169">
        <f t="shared" si="131"/>
        <v>0</v>
      </c>
      <c r="CH327" s="153"/>
      <c r="CI327" s="153"/>
      <c r="CJ327" s="153"/>
      <c r="CK327" s="169">
        <f t="shared" si="132"/>
        <v>0</v>
      </c>
      <c r="CL327" s="170">
        <f t="shared" si="116"/>
        <v>0</v>
      </c>
      <c r="CM327" s="155"/>
      <c r="CN327" s="170">
        <f t="shared" si="117"/>
        <v>0</v>
      </c>
      <c r="CO327" s="155"/>
      <c r="CP327" s="160">
        <f t="shared" si="118"/>
        <v>0</v>
      </c>
      <c r="CQ327" s="153">
        <f t="shared" si="119"/>
        <v>0</v>
      </c>
      <c r="CR327" s="153">
        <f t="shared" si="133"/>
        <v>0</v>
      </c>
      <c r="CS327" s="169"/>
      <c r="CT327" s="170">
        <f t="shared" si="134"/>
        <v>0</v>
      </c>
      <c r="CU327" s="155"/>
      <c r="CV327" s="171"/>
      <c r="CW327" s="172"/>
      <c r="CX327" s="172"/>
      <c r="CY327" s="172"/>
      <c r="CZ327" s="169"/>
      <c r="DA327" s="173"/>
      <c r="DB327" s="174"/>
      <c r="DC327" s="174">
        <f t="shared" si="120"/>
        <v>-318</v>
      </c>
      <c r="DD327" s="173"/>
      <c r="DE327" s="173"/>
      <c r="DF327" s="173"/>
      <c r="DG327" s="173"/>
      <c r="DH327" s="175"/>
      <c r="DI327" s="173"/>
      <c r="DJ327" s="173"/>
      <c r="DK327" s="173"/>
      <c r="DL327" s="173"/>
      <c r="DM327" s="173"/>
    </row>
    <row r="328" spans="1:117" s="39" customFormat="1" ht="12" x14ac:dyDescent="0.2">
      <c r="A328" s="149">
        <v>319</v>
      </c>
      <c r="B328" s="150">
        <v>319</v>
      </c>
      <c r="C328" s="151" t="s">
        <v>413</v>
      </c>
      <c r="D328" s="152">
        <f t="shared" si="121"/>
        <v>0</v>
      </c>
      <c r="E328" s="153">
        <f t="shared" si="122"/>
        <v>0</v>
      </c>
      <c r="F328" s="153">
        <f t="shared" si="122"/>
        <v>0</v>
      </c>
      <c r="G328" s="153">
        <f t="shared" si="122"/>
        <v>0</v>
      </c>
      <c r="H328" s="154">
        <f t="shared" si="123"/>
        <v>0</v>
      </c>
      <c r="I328" s="155"/>
      <c r="J328" s="156">
        <f t="shared" si="124"/>
        <v>0</v>
      </c>
      <c r="K328" s="157">
        <f t="shared" si="125"/>
        <v>0</v>
      </c>
      <c r="L328" s="158">
        <f t="shared" si="108"/>
        <v>0</v>
      </c>
      <c r="M328" s="155"/>
      <c r="N328" s="159">
        <f t="shared" si="109"/>
        <v>0</v>
      </c>
      <c r="O328" s="155"/>
      <c r="P328" s="160">
        <f t="shared" si="110"/>
        <v>0</v>
      </c>
      <c r="Q328" s="153">
        <f t="shared" si="111"/>
        <v>0</v>
      </c>
      <c r="R328" s="153">
        <f t="shared" si="112"/>
        <v>0</v>
      </c>
      <c r="S328" s="153">
        <f t="shared" si="113"/>
        <v>0</v>
      </c>
      <c r="T328" s="154">
        <f t="shared" si="114"/>
        <v>0</v>
      </c>
      <c r="U328" s="155"/>
      <c r="V328" s="159">
        <f t="shared" si="115"/>
        <v>0</v>
      </c>
      <c r="Y328" s="161">
        <v>319</v>
      </c>
      <c r="Z328" s="162"/>
      <c r="AA328" s="162"/>
      <c r="AB328" s="162"/>
      <c r="AC328" s="162"/>
      <c r="AD328" s="162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4"/>
      <c r="AR328" s="161">
        <v>319</v>
      </c>
      <c r="AS328" s="162">
        <v>0</v>
      </c>
      <c r="AT328" s="163">
        <v>0</v>
      </c>
      <c r="AU328" s="163">
        <v>0</v>
      </c>
      <c r="AV328" s="163">
        <v>0</v>
      </c>
      <c r="AW328" s="164">
        <v>0</v>
      </c>
      <c r="BA328" s="161">
        <v>319</v>
      </c>
      <c r="BB328" s="150">
        <v>319</v>
      </c>
      <c r="BC328" s="151" t="s">
        <v>413</v>
      </c>
      <c r="BD328" s="165">
        <f t="shared" si="126"/>
        <v>0</v>
      </c>
      <c r="BE328" s="166">
        <v>0</v>
      </c>
      <c r="BF328" s="155">
        <f t="shared" si="127"/>
        <v>0</v>
      </c>
      <c r="BG328" s="155">
        <v>0</v>
      </c>
      <c r="BH328" s="155">
        <v>0</v>
      </c>
      <c r="BI328" s="155"/>
      <c r="BJ328" s="155"/>
      <c r="BK328" s="155"/>
      <c r="BL328" s="155">
        <f t="shared" si="128"/>
        <v>0</v>
      </c>
      <c r="BM328" s="166">
        <f t="shared" si="129"/>
        <v>0</v>
      </c>
      <c r="BN328" s="168">
        <f t="shared" si="130"/>
        <v>0</v>
      </c>
      <c r="BZ328" s="155"/>
      <c r="CA328" s="161">
        <v>319</v>
      </c>
      <c r="CB328" s="151" t="s">
        <v>413</v>
      </c>
      <c r="CC328" s="153"/>
      <c r="CD328" s="153"/>
      <c r="CE328" s="153"/>
      <c r="CF328" s="153"/>
      <c r="CG328" s="169">
        <f t="shared" si="131"/>
        <v>0</v>
      </c>
      <c r="CH328" s="153"/>
      <c r="CI328" s="153"/>
      <c r="CJ328" s="153"/>
      <c r="CK328" s="169">
        <f t="shared" si="132"/>
        <v>0</v>
      </c>
      <c r="CL328" s="170">
        <f t="shared" si="116"/>
        <v>0</v>
      </c>
      <c r="CM328" s="155"/>
      <c r="CN328" s="170">
        <f t="shared" si="117"/>
        <v>0</v>
      </c>
      <c r="CO328" s="155"/>
      <c r="CP328" s="160">
        <f t="shared" si="118"/>
        <v>0</v>
      </c>
      <c r="CQ328" s="153">
        <f t="shared" si="119"/>
        <v>0</v>
      </c>
      <c r="CR328" s="153">
        <f t="shared" si="133"/>
        <v>0</v>
      </c>
      <c r="CS328" s="169"/>
      <c r="CT328" s="170">
        <f t="shared" si="134"/>
        <v>0</v>
      </c>
      <c r="CU328" s="155"/>
      <c r="CV328" s="171"/>
      <c r="CW328" s="172"/>
      <c r="CX328" s="172"/>
      <c r="CY328" s="172"/>
      <c r="CZ328" s="169"/>
      <c r="DA328" s="173"/>
      <c r="DB328" s="174"/>
      <c r="DC328" s="174">
        <f t="shared" si="120"/>
        <v>-319</v>
      </c>
      <c r="DD328" s="173"/>
      <c r="DE328" s="173"/>
      <c r="DF328" s="173"/>
      <c r="DG328" s="173"/>
      <c r="DH328" s="175"/>
      <c r="DI328" s="173"/>
      <c r="DJ328" s="173"/>
      <c r="DK328" s="173"/>
      <c r="DL328" s="173"/>
      <c r="DM328" s="173"/>
    </row>
    <row r="329" spans="1:117" s="39" customFormat="1" ht="12" x14ac:dyDescent="0.2">
      <c r="A329" s="149">
        <v>320</v>
      </c>
      <c r="B329" s="150">
        <v>320</v>
      </c>
      <c r="C329" s="151" t="s">
        <v>414</v>
      </c>
      <c r="D329" s="152">
        <f t="shared" si="121"/>
        <v>0</v>
      </c>
      <c r="E329" s="153">
        <f t="shared" si="122"/>
        <v>0</v>
      </c>
      <c r="F329" s="153">
        <f t="shared" si="122"/>
        <v>0</v>
      </c>
      <c r="G329" s="153">
        <f t="shared" si="122"/>
        <v>0</v>
      </c>
      <c r="H329" s="154">
        <f t="shared" si="123"/>
        <v>0</v>
      </c>
      <c r="I329" s="155"/>
      <c r="J329" s="156">
        <f t="shared" si="124"/>
        <v>0</v>
      </c>
      <c r="K329" s="157">
        <f t="shared" si="125"/>
        <v>0</v>
      </c>
      <c r="L329" s="158">
        <f t="shared" si="108"/>
        <v>0</v>
      </c>
      <c r="M329" s="155"/>
      <c r="N329" s="159">
        <f t="shared" si="109"/>
        <v>0</v>
      </c>
      <c r="O329" s="155"/>
      <c r="P329" s="160">
        <f t="shared" si="110"/>
        <v>0</v>
      </c>
      <c r="Q329" s="153">
        <f t="shared" si="111"/>
        <v>0</v>
      </c>
      <c r="R329" s="153">
        <f t="shared" si="112"/>
        <v>0</v>
      </c>
      <c r="S329" s="153">
        <f t="shared" si="113"/>
        <v>0</v>
      </c>
      <c r="T329" s="154">
        <f t="shared" si="114"/>
        <v>0</v>
      </c>
      <c r="U329" s="155"/>
      <c r="V329" s="159">
        <f t="shared" si="115"/>
        <v>0</v>
      </c>
      <c r="Y329" s="161">
        <v>320</v>
      </c>
      <c r="Z329" s="162"/>
      <c r="AA329" s="162"/>
      <c r="AB329" s="162"/>
      <c r="AC329" s="162"/>
      <c r="AD329" s="162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4"/>
      <c r="AR329" s="161">
        <v>320</v>
      </c>
      <c r="AS329" s="162">
        <v>0</v>
      </c>
      <c r="AT329" s="163">
        <v>0</v>
      </c>
      <c r="AU329" s="163">
        <v>0</v>
      </c>
      <c r="AV329" s="163">
        <v>0</v>
      </c>
      <c r="AW329" s="164">
        <v>0</v>
      </c>
      <c r="BA329" s="161">
        <v>320</v>
      </c>
      <c r="BB329" s="150">
        <v>320</v>
      </c>
      <c r="BC329" s="151" t="s">
        <v>414</v>
      </c>
      <c r="BD329" s="165">
        <f t="shared" si="126"/>
        <v>0</v>
      </c>
      <c r="BE329" s="166">
        <v>0</v>
      </c>
      <c r="BF329" s="155">
        <f t="shared" si="127"/>
        <v>0</v>
      </c>
      <c r="BG329" s="155">
        <v>0</v>
      </c>
      <c r="BH329" s="155">
        <v>0</v>
      </c>
      <c r="BI329" s="155"/>
      <c r="BJ329" s="155"/>
      <c r="BK329" s="155"/>
      <c r="BL329" s="155">
        <f t="shared" si="128"/>
        <v>0</v>
      </c>
      <c r="BM329" s="166">
        <f t="shared" si="129"/>
        <v>0</v>
      </c>
      <c r="BN329" s="168">
        <f t="shared" si="130"/>
        <v>0</v>
      </c>
      <c r="BZ329" s="155"/>
      <c r="CA329" s="161">
        <v>320</v>
      </c>
      <c r="CB329" s="151" t="s">
        <v>414</v>
      </c>
      <c r="CC329" s="153"/>
      <c r="CD329" s="153"/>
      <c r="CE329" s="153"/>
      <c r="CF329" s="153"/>
      <c r="CG329" s="169">
        <f t="shared" si="131"/>
        <v>0</v>
      </c>
      <c r="CH329" s="153"/>
      <c r="CI329" s="153"/>
      <c r="CJ329" s="153"/>
      <c r="CK329" s="169">
        <f t="shared" si="132"/>
        <v>0</v>
      </c>
      <c r="CL329" s="170">
        <f t="shared" si="116"/>
        <v>0</v>
      </c>
      <c r="CM329" s="155"/>
      <c r="CN329" s="170">
        <f t="shared" si="117"/>
        <v>0</v>
      </c>
      <c r="CO329" s="155"/>
      <c r="CP329" s="160">
        <f t="shared" si="118"/>
        <v>0</v>
      </c>
      <c r="CQ329" s="153">
        <f t="shared" si="119"/>
        <v>0</v>
      </c>
      <c r="CR329" s="153">
        <f t="shared" si="133"/>
        <v>0</v>
      </c>
      <c r="CS329" s="169"/>
      <c r="CT329" s="170">
        <f t="shared" si="134"/>
        <v>0</v>
      </c>
      <c r="CU329" s="155"/>
      <c r="CV329" s="171"/>
      <c r="CW329" s="172"/>
      <c r="CX329" s="172"/>
      <c r="CY329" s="172"/>
      <c r="CZ329" s="169"/>
      <c r="DA329" s="173"/>
      <c r="DB329" s="174"/>
      <c r="DC329" s="174">
        <f t="shared" si="120"/>
        <v>-320</v>
      </c>
      <c r="DD329" s="173"/>
      <c r="DE329" s="173"/>
      <c r="DF329" s="173"/>
      <c r="DG329" s="173"/>
      <c r="DH329" s="175"/>
      <c r="DI329" s="173"/>
      <c r="DJ329" s="173"/>
      <c r="DK329" s="173"/>
      <c r="DL329" s="173"/>
      <c r="DM329" s="173"/>
    </row>
    <row r="330" spans="1:117" s="39" customFormat="1" ht="12" x14ac:dyDescent="0.2">
      <c r="A330" s="149">
        <v>321</v>
      </c>
      <c r="B330" s="150">
        <v>328</v>
      </c>
      <c r="C330" s="151" t="s">
        <v>415</v>
      </c>
      <c r="D330" s="152">
        <f t="shared" si="121"/>
        <v>9.0256238727660172</v>
      </c>
      <c r="E330" s="153">
        <f t="shared" si="122"/>
        <v>160541</v>
      </c>
      <c r="F330" s="153">
        <f t="shared" si="122"/>
        <v>0</v>
      </c>
      <c r="G330" s="153">
        <f t="shared" si="122"/>
        <v>8461</v>
      </c>
      <c r="H330" s="154">
        <f t="shared" si="123"/>
        <v>169002</v>
      </c>
      <c r="I330" s="155"/>
      <c r="J330" s="156">
        <f t="shared" si="124"/>
        <v>8461</v>
      </c>
      <c r="K330" s="157">
        <f t="shared" si="125"/>
        <v>7810</v>
      </c>
      <c r="L330" s="158">
        <f t="shared" ref="L330:L393" si="135">SUM(J330:K330)</f>
        <v>16271</v>
      </c>
      <c r="M330" s="155"/>
      <c r="N330" s="159">
        <f t="shared" ref="N330:N393" si="136">H330-L330</f>
        <v>152731</v>
      </c>
      <c r="O330" s="155"/>
      <c r="P330" s="160">
        <f t="shared" ref="P330:P393" si="137">AJ330+AN330+CF330+CJ330</f>
        <v>8461</v>
      </c>
      <c r="Q330" s="153">
        <f t="shared" ref="Q330:Q393" si="138">AO330+CK330</f>
        <v>0</v>
      </c>
      <c r="R330" s="153">
        <f t="shared" ref="R330:R393" si="139">AN330+CJ330</f>
        <v>0</v>
      </c>
      <c r="S330" s="153">
        <f t="shared" ref="S330:S393" si="140">K330</f>
        <v>7810</v>
      </c>
      <c r="T330" s="154">
        <f t="shared" ref="T330:T393" si="141">SUM(P330:S330)-(R330*2)</f>
        <v>16271</v>
      </c>
      <c r="U330" s="155"/>
      <c r="V330" s="159">
        <f t="shared" ref="V330:V393" si="142">AJ330+AO330+BM330+CF330+CK330</f>
        <v>30984.2</v>
      </c>
      <c r="Y330" s="161">
        <v>321</v>
      </c>
      <c r="Z330" s="162">
        <v>9.0256238727660172</v>
      </c>
      <c r="AA330" s="162">
        <v>0</v>
      </c>
      <c r="AB330" s="162"/>
      <c r="AC330" s="162"/>
      <c r="AD330" s="162">
        <v>0</v>
      </c>
      <c r="AE330" s="163">
        <v>160541</v>
      </c>
      <c r="AF330" s="163">
        <v>0</v>
      </c>
      <c r="AG330" s="163">
        <v>0</v>
      </c>
      <c r="AH330" s="163">
        <v>160541</v>
      </c>
      <c r="AI330" s="163">
        <v>0</v>
      </c>
      <c r="AJ330" s="163">
        <v>8461</v>
      </c>
      <c r="AK330" s="163">
        <v>169002</v>
      </c>
      <c r="AL330" s="163">
        <v>0</v>
      </c>
      <c r="AM330" s="163">
        <v>0</v>
      </c>
      <c r="AN330" s="163">
        <v>0</v>
      </c>
      <c r="AO330" s="163">
        <v>0</v>
      </c>
      <c r="AP330" s="164">
        <v>169002</v>
      </c>
      <c r="AR330" s="161">
        <v>321</v>
      </c>
      <c r="AS330" s="162">
        <v>0</v>
      </c>
      <c r="AT330" s="163">
        <v>0</v>
      </c>
      <c r="AU330" s="163">
        <v>0</v>
      </c>
      <c r="AV330" s="163">
        <v>0</v>
      </c>
      <c r="AW330" s="164">
        <v>0</v>
      </c>
      <c r="BA330" s="161">
        <v>321</v>
      </c>
      <c r="BB330" s="150">
        <v>328</v>
      </c>
      <c r="BC330" s="151" t="s">
        <v>415</v>
      </c>
      <c r="BD330" s="165">
        <f t="shared" si="126"/>
        <v>160541</v>
      </c>
      <c r="BE330" s="166">
        <v>152731</v>
      </c>
      <c r="BF330" s="155">
        <f t="shared" si="127"/>
        <v>7810</v>
      </c>
      <c r="BG330" s="155">
        <v>0</v>
      </c>
      <c r="BH330" s="155">
        <v>14713.2</v>
      </c>
      <c r="BI330" s="155"/>
      <c r="BJ330" s="155"/>
      <c r="BK330" s="155"/>
      <c r="BL330" s="155">
        <f t="shared" si="128"/>
        <v>0</v>
      </c>
      <c r="BM330" s="166">
        <f t="shared" si="129"/>
        <v>22523.200000000001</v>
      </c>
      <c r="BN330" s="168">
        <f t="shared" si="130"/>
        <v>7810</v>
      </c>
      <c r="BZ330" s="155"/>
      <c r="CA330" s="161">
        <v>321</v>
      </c>
      <c r="CB330" s="151" t="s">
        <v>415</v>
      </c>
      <c r="CC330" s="153"/>
      <c r="CD330" s="153"/>
      <c r="CE330" s="153"/>
      <c r="CF330" s="153"/>
      <c r="CG330" s="169">
        <f t="shared" si="131"/>
        <v>0</v>
      </c>
      <c r="CH330" s="153"/>
      <c r="CI330" s="153"/>
      <c r="CJ330" s="153"/>
      <c r="CK330" s="169">
        <f t="shared" si="132"/>
        <v>0</v>
      </c>
      <c r="CL330" s="170">
        <f t="shared" ref="CL330:CL393" si="143">CK330+CG330</f>
        <v>0</v>
      </c>
      <c r="CM330" s="155"/>
      <c r="CN330" s="170">
        <f t="shared" ref="CN330:CN393" si="144">CJ330+CF330</f>
        <v>0</v>
      </c>
      <c r="CO330" s="155"/>
      <c r="CP330" s="160">
        <f t="shared" ref="CP330:CP393" si="145">BF330</f>
        <v>7810</v>
      </c>
      <c r="CQ330" s="153">
        <f t="shared" ref="CQ330:CQ393" si="146">IF(BE330&lt;0,AH330,IF((AH330-BE330)&gt;0,AH330-BE330,0))</f>
        <v>7810</v>
      </c>
      <c r="CR330" s="153">
        <f t="shared" si="133"/>
        <v>0</v>
      </c>
      <c r="CS330" s="169"/>
      <c r="CT330" s="170">
        <f t="shared" si="134"/>
        <v>0</v>
      </c>
      <c r="CU330" s="155"/>
      <c r="CV330" s="171"/>
      <c r="CW330" s="172"/>
      <c r="CX330" s="172"/>
      <c r="CY330" s="172"/>
      <c r="CZ330" s="169"/>
      <c r="DA330" s="173"/>
      <c r="DB330" s="174"/>
      <c r="DC330" s="174">
        <f t="shared" ref="DC330:DC393" si="147">DE330-A330</f>
        <v>-321</v>
      </c>
      <c r="DD330" s="173"/>
      <c r="DE330" s="173"/>
      <c r="DF330" s="173"/>
      <c r="DG330" s="173"/>
      <c r="DH330" s="175"/>
      <c r="DI330" s="173"/>
      <c r="DJ330" s="173"/>
      <c r="DK330" s="173"/>
      <c r="DL330" s="173"/>
      <c r="DM330" s="173"/>
    </row>
    <row r="331" spans="1:117" s="39" customFormat="1" ht="12" x14ac:dyDescent="0.2">
      <c r="A331" s="149">
        <v>322</v>
      </c>
      <c r="B331" s="150">
        <v>321</v>
      </c>
      <c r="C331" s="151" t="s">
        <v>416</v>
      </c>
      <c r="D331" s="152">
        <f t="shared" ref="D331:D394" si="148">Z331</f>
        <v>10.093247287008122</v>
      </c>
      <c r="E331" s="153">
        <f t="shared" ref="E331:G394" si="149">AH331+CD331</f>
        <v>191295</v>
      </c>
      <c r="F331" s="153">
        <f t="shared" si="149"/>
        <v>0</v>
      </c>
      <c r="G331" s="153">
        <f t="shared" si="149"/>
        <v>9460</v>
      </c>
      <c r="H331" s="154">
        <f t="shared" ref="H331:H393" si="150">SUM(E331:G331)</f>
        <v>200755</v>
      </c>
      <c r="I331" s="155"/>
      <c r="J331" s="156">
        <f t="shared" ref="J331:J394" si="151">G331</f>
        <v>9460</v>
      </c>
      <c r="K331" s="157">
        <f t="shared" ref="K331:K394" si="152">IF(BN331="",BM331,BN331)</f>
        <v>38864.116104361201</v>
      </c>
      <c r="L331" s="158">
        <f t="shared" si="135"/>
        <v>48324.116104361201</v>
      </c>
      <c r="M331" s="155"/>
      <c r="N331" s="159">
        <f t="shared" si="136"/>
        <v>152430.88389563881</v>
      </c>
      <c r="O331" s="155"/>
      <c r="P331" s="160">
        <f t="shared" si="137"/>
        <v>9460</v>
      </c>
      <c r="Q331" s="153">
        <f t="shared" si="138"/>
        <v>0</v>
      </c>
      <c r="R331" s="153">
        <f t="shared" si="139"/>
        <v>0</v>
      </c>
      <c r="S331" s="153">
        <f t="shared" si="140"/>
        <v>38864.116104361201</v>
      </c>
      <c r="T331" s="154">
        <f t="shared" si="141"/>
        <v>48324.116104361201</v>
      </c>
      <c r="U331" s="155"/>
      <c r="V331" s="159">
        <f t="shared" si="142"/>
        <v>63098</v>
      </c>
      <c r="Y331" s="161">
        <v>322</v>
      </c>
      <c r="Z331" s="162">
        <v>10.093247287008122</v>
      </c>
      <c r="AA331" s="162">
        <v>0</v>
      </c>
      <c r="AB331" s="162"/>
      <c r="AC331" s="162"/>
      <c r="AD331" s="162">
        <v>0</v>
      </c>
      <c r="AE331" s="163">
        <v>191295</v>
      </c>
      <c r="AF331" s="163">
        <v>0</v>
      </c>
      <c r="AG331" s="163">
        <v>0</v>
      </c>
      <c r="AH331" s="163">
        <v>191295</v>
      </c>
      <c r="AI331" s="163">
        <v>0</v>
      </c>
      <c r="AJ331" s="163">
        <v>9460</v>
      </c>
      <c r="AK331" s="163">
        <v>200755</v>
      </c>
      <c r="AL331" s="163">
        <v>0</v>
      </c>
      <c r="AM331" s="163">
        <v>0</v>
      </c>
      <c r="AN331" s="163">
        <v>0</v>
      </c>
      <c r="AO331" s="163">
        <v>0</v>
      </c>
      <c r="AP331" s="164">
        <v>200755</v>
      </c>
      <c r="AR331" s="161">
        <v>322</v>
      </c>
      <c r="AS331" s="162">
        <v>0</v>
      </c>
      <c r="AT331" s="163">
        <v>0</v>
      </c>
      <c r="AU331" s="163">
        <v>0</v>
      </c>
      <c r="AV331" s="163">
        <v>0</v>
      </c>
      <c r="AW331" s="164">
        <v>0</v>
      </c>
      <c r="BA331" s="161">
        <v>322</v>
      </c>
      <c r="BB331" s="150">
        <v>321</v>
      </c>
      <c r="BC331" s="151" t="s">
        <v>416</v>
      </c>
      <c r="BD331" s="165">
        <f t="shared" ref="BD331:BD394" si="153">AH331+CD331</f>
        <v>191295</v>
      </c>
      <c r="BE331" s="166">
        <v>155080</v>
      </c>
      <c r="BF331" s="155">
        <f t="shared" ref="BF331:BF394" si="154">IF(BE331&lt;0,BD331,IF(BD331-BE331&gt;0,BD331-BE331,0))</f>
        <v>36215</v>
      </c>
      <c r="BG331" s="155">
        <v>11407.8</v>
      </c>
      <c r="BH331" s="155">
        <v>6015.2000000000007</v>
      </c>
      <c r="BI331" s="155"/>
      <c r="BJ331" s="155"/>
      <c r="BK331" s="155"/>
      <c r="BL331" s="155">
        <f t="shared" ref="BL331:BL394" si="155">CT331</f>
        <v>0</v>
      </c>
      <c r="BM331" s="166">
        <f t="shared" ref="BM331:BM394" si="156">SUM(BF331:BK331)+BL331</f>
        <v>53638</v>
      </c>
      <c r="BN331" s="168">
        <f t="shared" ref="BN331:BN394" si="157">(BF331+BL331)*BF$5+BG331*BG$5+BH331*BH$5</f>
        <v>38864.116104361201</v>
      </c>
      <c r="BZ331" s="155"/>
      <c r="CA331" s="161">
        <v>322</v>
      </c>
      <c r="CB331" s="151" t="s">
        <v>416</v>
      </c>
      <c r="CC331" s="153"/>
      <c r="CD331" s="153"/>
      <c r="CE331" s="153"/>
      <c r="CF331" s="153"/>
      <c r="CG331" s="169">
        <f t="shared" ref="CG331:CG393" si="158">SUM(CD331:CF331)</f>
        <v>0</v>
      </c>
      <c r="CH331" s="153"/>
      <c r="CI331" s="153"/>
      <c r="CJ331" s="153"/>
      <c r="CK331" s="169">
        <f t="shared" ref="CK331:CK393" si="159">SUM(CH331:CJ331)</f>
        <v>0</v>
      </c>
      <c r="CL331" s="170">
        <f t="shared" si="143"/>
        <v>0</v>
      </c>
      <c r="CM331" s="155"/>
      <c r="CN331" s="170">
        <f t="shared" si="144"/>
        <v>0</v>
      </c>
      <c r="CO331" s="155"/>
      <c r="CP331" s="160">
        <f t="shared" si="145"/>
        <v>36215</v>
      </c>
      <c r="CQ331" s="153">
        <f t="shared" si="146"/>
        <v>36215</v>
      </c>
      <c r="CR331" s="153">
        <f t="shared" ref="CR331:CR394" si="160">CP331-CQ331</f>
        <v>0</v>
      </c>
      <c r="CS331" s="169"/>
      <c r="CT331" s="170">
        <f t="shared" ref="CT331:CT394" si="161">IF(AND(CR331&lt;0,CS331&lt;0),      IF(CR331&lt;CS331,    0,   CS331-CR331),    IF(AND(CR331&gt;0,CS331&gt;0),     IF(OR(CS331&gt;CR331,CS331=CR331    ),      CS331-CR331,    0), CS331))</f>
        <v>0</v>
      </c>
      <c r="CU331" s="155"/>
      <c r="CV331" s="171"/>
      <c r="CW331" s="172"/>
      <c r="CX331" s="172"/>
      <c r="CY331" s="172"/>
      <c r="CZ331" s="169"/>
      <c r="DA331" s="173"/>
      <c r="DB331" s="174"/>
      <c r="DC331" s="174">
        <f t="shared" si="147"/>
        <v>-322</v>
      </c>
      <c r="DD331" s="173"/>
      <c r="DE331" s="173"/>
      <c r="DF331" s="173"/>
      <c r="DG331" s="173"/>
      <c r="DH331" s="175"/>
      <c r="DI331" s="173"/>
      <c r="DJ331" s="173"/>
      <c r="DK331" s="173"/>
      <c r="DL331" s="173"/>
      <c r="DM331" s="173"/>
    </row>
    <row r="332" spans="1:117" s="39" customFormat="1" ht="12" x14ac:dyDescent="0.2">
      <c r="A332" s="149">
        <v>323</v>
      </c>
      <c r="B332" s="150">
        <v>322</v>
      </c>
      <c r="C332" s="151" t="s">
        <v>417</v>
      </c>
      <c r="D332" s="152">
        <f t="shared" si="148"/>
        <v>3.0488540410132696</v>
      </c>
      <c r="E332" s="153">
        <f t="shared" si="149"/>
        <v>45799</v>
      </c>
      <c r="F332" s="153">
        <f t="shared" si="149"/>
        <v>0</v>
      </c>
      <c r="G332" s="153">
        <f t="shared" si="149"/>
        <v>2860</v>
      </c>
      <c r="H332" s="154">
        <f t="shared" si="150"/>
        <v>48659</v>
      </c>
      <c r="I332" s="155"/>
      <c r="J332" s="156">
        <f t="shared" si="151"/>
        <v>2860</v>
      </c>
      <c r="K332" s="157">
        <f t="shared" si="152"/>
        <v>1027</v>
      </c>
      <c r="L332" s="158">
        <f t="shared" si="135"/>
        <v>3887</v>
      </c>
      <c r="M332" s="155"/>
      <c r="N332" s="159">
        <f t="shared" si="136"/>
        <v>44772</v>
      </c>
      <c r="O332" s="155"/>
      <c r="P332" s="160">
        <f t="shared" si="137"/>
        <v>2860</v>
      </c>
      <c r="Q332" s="153">
        <f t="shared" si="138"/>
        <v>0</v>
      </c>
      <c r="R332" s="153">
        <f t="shared" si="139"/>
        <v>0</v>
      </c>
      <c r="S332" s="153">
        <f t="shared" si="140"/>
        <v>1027</v>
      </c>
      <c r="T332" s="154">
        <f t="shared" si="141"/>
        <v>3887</v>
      </c>
      <c r="U332" s="155"/>
      <c r="V332" s="159">
        <f t="shared" si="142"/>
        <v>16581.800000000003</v>
      </c>
      <c r="Y332" s="161">
        <v>323</v>
      </c>
      <c r="Z332" s="162">
        <v>3.0488540410132696</v>
      </c>
      <c r="AA332" s="162">
        <v>0</v>
      </c>
      <c r="AB332" s="162"/>
      <c r="AC332" s="162"/>
      <c r="AD332" s="162">
        <v>0</v>
      </c>
      <c r="AE332" s="163">
        <v>45799</v>
      </c>
      <c r="AF332" s="163">
        <v>0</v>
      </c>
      <c r="AG332" s="163">
        <v>0</v>
      </c>
      <c r="AH332" s="163">
        <v>45799</v>
      </c>
      <c r="AI332" s="163">
        <v>0</v>
      </c>
      <c r="AJ332" s="163">
        <v>2860</v>
      </c>
      <c r="AK332" s="163">
        <v>48659</v>
      </c>
      <c r="AL332" s="163">
        <v>0</v>
      </c>
      <c r="AM332" s="163">
        <v>0</v>
      </c>
      <c r="AN332" s="163">
        <v>0</v>
      </c>
      <c r="AO332" s="163">
        <v>0</v>
      </c>
      <c r="AP332" s="164">
        <v>48659</v>
      </c>
      <c r="AR332" s="161">
        <v>323</v>
      </c>
      <c r="AS332" s="162">
        <v>0</v>
      </c>
      <c r="AT332" s="163">
        <v>0</v>
      </c>
      <c r="AU332" s="163">
        <v>0</v>
      </c>
      <c r="AV332" s="163">
        <v>0</v>
      </c>
      <c r="AW332" s="164">
        <v>0</v>
      </c>
      <c r="BA332" s="161">
        <v>323</v>
      </c>
      <c r="BB332" s="150">
        <v>322</v>
      </c>
      <c r="BC332" s="151" t="s">
        <v>417</v>
      </c>
      <c r="BD332" s="165">
        <f t="shared" si="153"/>
        <v>45799</v>
      </c>
      <c r="BE332" s="166">
        <v>44772</v>
      </c>
      <c r="BF332" s="155">
        <f t="shared" si="154"/>
        <v>1027</v>
      </c>
      <c r="BG332" s="155">
        <v>0</v>
      </c>
      <c r="BH332" s="155">
        <v>12694.800000000001</v>
      </c>
      <c r="BI332" s="155"/>
      <c r="BJ332" s="155"/>
      <c r="BK332" s="155"/>
      <c r="BL332" s="155">
        <f t="shared" si="155"/>
        <v>0</v>
      </c>
      <c r="BM332" s="166">
        <f t="shared" si="156"/>
        <v>13721.800000000001</v>
      </c>
      <c r="BN332" s="168">
        <f t="shared" si="157"/>
        <v>1027</v>
      </c>
      <c r="BZ332" s="155"/>
      <c r="CA332" s="161">
        <v>323</v>
      </c>
      <c r="CB332" s="151" t="s">
        <v>417</v>
      </c>
      <c r="CC332" s="153"/>
      <c r="CD332" s="153"/>
      <c r="CE332" s="153"/>
      <c r="CF332" s="153"/>
      <c r="CG332" s="169">
        <f t="shared" si="158"/>
        <v>0</v>
      </c>
      <c r="CH332" s="153"/>
      <c r="CI332" s="153"/>
      <c r="CJ332" s="153"/>
      <c r="CK332" s="169">
        <f t="shared" si="159"/>
        <v>0</v>
      </c>
      <c r="CL332" s="170">
        <f t="shared" si="143"/>
        <v>0</v>
      </c>
      <c r="CM332" s="155"/>
      <c r="CN332" s="170">
        <f t="shared" si="144"/>
        <v>0</v>
      </c>
      <c r="CO332" s="155"/>
      <c r="CP332" s="160">
        <f t="shared" si="145"/>
        <v>1027</v>
      </c>
      <c r="CQ332" s="153">
        <f t="shared" si="146"/>
        <v>1027</v>
      </c>
      <c r="CR332" s="153">
        <f t="shared" si="160"/>
        <v>0</v>
      </c>
      <c r="CS332" s="169"/>
      <c r="CT332" s="170">
        <f t="shared" si="161"/>
        <v>0</v>
      </c>
      <c r="CU332" s="155"/>
      <c r="CV332" s="171"/>
      <c r="CW332" s="172"/>
      <c r="CX332" s="172"/>
      <c r="CY332" s="172"/>
      <c r="CZ332" s="169"/>
      <c r="DA332" s="173"/>
      <c r="DB332" s="174"/>
      <c r="DC332" s="174">
        <f t="shared" si="147"/>
        <v>-323</v>
      </c>
      <c r="DD332" s="173"/>
      <c r="DE332" s="173"/>
      <c r="DF332" s="173"/>
      <c r="DG332" s="173"/>
      <c r="DH332" s="175"/>
      <c r="DI332" s="173"/>
      <c r="DJ332" s="173"/>
      <c r="DK332" s="173"/>
      <c r="DL332" s="173"/>
      <c r="DM332" s="173"/>
    </row>
    <row r="333" spans="1:117" s="39" customFormat="1" ht="12" x14ac:dyDescent="0.2">
      <c r="A333" s="149">
        <v>324</v>
      </c>
      <c r="B333" s="150">
        <v>323</v>
      </c>
      <c r="C333" s="151" t="s">
        <v>418</v>
      </c>
      <c r="D333" s="152">
        <f t="shared" si="148"/>
        <v>0</v>
      </c>
      <c r="E333" s="153">
        <f t="shared" si="149"/>
        <v>0</v>
      </c>
      <c r="F333" s="153">
        <f t="shared" si="149"/>
        <v>0</v>
      </c>
      <c r="G333" s="153">
        <f t="shared" si="149"/>
        <v>0</v>
      </c>
      <c r="H333" s="154">
        <f t="shared" si="150"/>
        <v>0</v>
      </c>
      <c r="I333" s="155"/>
      <c r="J333" s="156">
        <f t="shared" si="151"/>
        <v>0</v>
      </c>
      <c r="K333" s="157">
        <f t="shared" si="152"/>
        <v>0</v>
      </c>
      <c r="L333" s="158">
        <f t="shared" si="135"/>
        <v>0</v>
      </c>
      <c r="M333" s="155"/>
      <c r="N333" s="159">
        <f t="shared" si="136"/>
        <v>0</v>
      </c>
      <c r="O333" s="155"/>
      <c r="P333" s="160">
        <f t="shared" si="137"/>
        <v>0</v>
      </c>
      <c r="Q333" s="153">
        <f t="shared" si="138"/>
        <v>0</v>
      </c>
      <c r="R333" s="153">
        <f t="shared" si="139"/>
        <v>0</v>
      </c>
      <c r="S333" s="153">
        <f t="shared" si="140"/>
        <v>0</v>
      </c>
      <c r="T333" s="154">
        <f t="shared" si="141"/>
        <v>0</v>
      </c>
      <c r="U333" s="155"/>
      <c r="V333" s="159">
        <f t="shared" si="142"/>
        <v>0</v>
      </c>
      <c r="Y333" s="161">
        <v>324</v>
      </c>
      <c r="Z333" s="162"/>
      <c r="AA333" s="162"/>
      <c r="AB333" s="162"/>
      <c r="AC333" s="162"/>
      <c r="AD333" s="162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4"/>
      <c r="AR333" s="161">
        <v>324</v>
      </c>
      <c r="AS333" s="162">
        <v>0</v>
      </c>
      <c r="AT333" s="163">
        <v>0</v>
      </c>
      <c r="AU333" s="163">
        <v>0</v>
      </c>
      <c r="AV333" s="163">
        <v>0</v>
      </c>
      <c r="AW333" s="164">
        <v>0</v>
      </c>
      <c r="BA333" s="161">
        <v>324</v>
      </c>
      <c r="BB333" s="150">
        <v>323</v>
      </c>
      <c r="BC333" s="151" t="s">
        <v>418</v>
      </c>
      <c r="BD333" s="165">
        <f t="shared" si="153"/>
        <v>0</v>
      </c>
      <c r="BE333" s="166">
        <v>0</v>
      </c>
      <c r="BF333" s="155">
        <f t="shared" si="154"/>
        <v>0</v>
      </c>
      <c r="BG333" s="155">
        <v>0</v>
      </c>
      <c r="BH333" s="155">
        <v>0</v>
      </c>
      <c r="BI333" s="155"/>
      <c r="BJ333" s="155"/>
      <c r="BK333" s="155"/>
      <c r="BL333" s="155">
        <f t="shared" si="155"/>
        <v>0</v>
      </c>
      <c r="BM333" s="166">
        <f t="shared" si="156"/>
        <v>0</v>
      </c>
      <c r="BN333" s="168">
        <f t="shared" si="157"/>
        <v>0</v>
      </c>
      <c r="BZ333" s="155"/>
      <c r="CA333" s="161">
        <v>324</v>
      </c>
      <c r="CB333" s="151" t="s">
        <v>418</v>
      </c>
      <c r="CC333" s="153"/>
      <c r="CD333" s="153"/>
      <c r="CE333" s="153"/>
      <c r="CF333" s="153"/>
      <c r="CG333" s="169">
        <f t="shared" si="158"/>
        <v>0</v>
      </c>
      <c r="CH333" s="153"/>
      <c r="CI333" s="153"/>
      <c r="CJ333" s="153"/>
      <c r="CK333" s="169">
        <f t="shared" si="159"/>
        <v>0</v>
      </c>
      <c r="CL333" s="170">
        <f t="shared" si="143"/>
        <v>0</v>
      </c>
      <c r="CM333" s="155"/>
      <c r="CN333" s="170">
        <f t="shared" si="144"/>
        <v>0</v>
      </c>
      <c r="CO333" s="155"/>
      <c r="CP333" s="160">
        <f t="shared" si="145"/>
        <v>0</v>
      </c>
      <c r="CQ333" s="153">
        <f t="shared" si="146"/>
        <v>0</v>
      </c>
      <c r="CR333" s="153">
        <f t="shared" si="160"/>
        <v>0</v>
      </c>
      <c r="CS333" s="169"/>
      <c r="CT333" s="170">
        <f t="shared" si="161"/>
        <v>0</v>
      </c>
      <c r="CU333" s="155"/>
      <c r="CV333" s="171"/>
      <c r="CW333" s="172"/>
      <c r="CX333" s="172"/>
      <c r="CY333" s="172"/>
      <c r="CZ333" s="169"/>
      <c r="DA333" s="173"/>
      <c r="DB333" s="174"/>
      <c r="DC333" s="174">
        <f t="shared" si="147"/>
        <v>-324</v>
      </c>
      <c r="DD333" s="173"/>
      <c r="DE333" s="173"/>
      <c r="DF333" s="173"/>
      <c r="DG333" s="173"/>
      <c r="DH333" s="175"/>
      <c r="DI333" s="173"/>
      <c r="DJ333" s="173"/>
      <c r="DK333" s="173"/>
      <c r="DL333" s="173"/>
      <c r="DM333" s="173"/>
    </row>
    <row r="334" spans="1:117" s="39" customFormat="1" ht="12" x14ac:dyDescent="0.2">
      <c r="A334" s="149">
        <v>325</v>
      </c>
      <c r="B334" s="150">
        <v>329</v>
      </c>
      <c r="C334" s="151" t="s">
        <v>419</v>
      </c>
      <c r="D334" s="152">
        <f t="shared" si="148"/>
        <v>69.327388662682836</v>
      </c>
      <c r="E334" s="153">
        <f t="shared" si="149"/>
        <v>831759</v>
      </c>
      <c r="F334" s="153">
        <f t="shared" si="149"/>
        <v>0</v>
      </c>
      <c r="G334" s="153">
        <f t="shared" si="149"/>
        <v>65008</v>
      </c>
      <c r="H334" s="154">
        <f t="shared" si="150"/>
        <v>896767</v>
      </c>
      <c r="I334" s="155"/>
      <c r="J334" s="156">
        <f t="shared" si="151"/>
        <v>65008</v>
      </c>
      <c r="K334" s="157">
        <f t="shared" si="152"/>
        <v>175206.85330047825</v>
      </c>
      <c r="L334" s="158">
        <f t="shared" si="135"/>
        <v>240214.85330047825</v>
      </c>
      <c r="M334" s="155"/>
      <c r="N334" s="159">
        <f t="shared" si="136"/>
        <v>656552.14669952169</v>
      </c>
      <c r="O334" s="155"/>
      <c r="P334" s="160">
        <f t="shared" si="137"/>
        <v>65008</v>
      </c>
      <c r="Q334" s="153">
        <f t="shared" si="138"/>
        <v>0</v>
      </c>
      <c r="R334" s="153">
        <f t="shared" si="139"/>
        <v>0</v>
      </c>
      <c r="S334" s="153">
        <f t="shared" si="140"/>
        <v>175206.85330047825</v>
      </c>
      <c r="T334" s="154">
        <f t="shared" si="141"/>
        <v>240214.85330047825</v>
      </c>
      <c r="U334" s="155"/>
      <c r="V334" s="159">
        <f t="shared" si="142"/>
        <v>451097.59999999998</v>
      </c>
      <c r="Y334" s="161">
        <v>325</v>
      </c>
      <c r="Z334" s="162">
        <v>69.327388662682836</v>
      </c>
      <c r="AA334" s="162">
        <v>0</v>
      </c>
      <c r="AB334" s="162"/>
      <c r="AC334" s="162"/>
      <c r="AD334" s="162">
        <v>0</v>
      </c>
      <c r="AE334" s="163">
        <v>831759</v>
      </c>
      <c r="AF334" s="163">
        <v>0</v>
      </c>
      <c r="AG334" s="163">
        <v>0</v>
      </c>
      <c r="AH334" s="163">
        <v>831759</v>
      </c>
      <c r="AI334" s="163">
        <v>0</v>
      </c>
      <c r="AJ334" s="163">
        <v>65008</v>
      </c>
      <c r="AK334" s="163">
        <v>896767</v>
      </c>
      <c r="AL334" s="163">
        <v>0</v>
      </c>
      <c r="AM334" s="163">
        <v>0</v>
      </c>
      <c r="AN334" s="163">
        <v>0</v>
      </c>
      <c r="AO334" s="163">
        <v>0</v>
      </c>
      <c r="AP334" s="164">
        <v>896767</v>
      </c>
      <c r="AR334" s="161">
        <v>325</v>
      </c>
      <c r="AS334" s="162">
        <v>0</v>
      </c>
      <c r="AT334" s="163">
        <v>0</v>
      </c>
      <c r="AU334" s="163">
        <v>0</v>
      </c>
      <c r="AV334" s="163">
        <v>0</v>
      </c>
      <c r="AW334" s="164">
        <v>0</v>
      </c>
      <c r="BA334" s="161">
        <v>325</v>
      </c>
      <c r="BB334" s="150">
        <v>329</v>
      </c>
      <c r="BC334" s="151" t="s">
        <v>419</v>
      </c>
      <c r="BD334" s="165">
        <f t="shared" si="153"/>
        <v>831759</v>
      </c>
      <c r="BE334" s="166">
        <v>658472</v>
      </c>
      <c r="BF334" s="155">
        <f t="shared" si="154"/>
        <v>173287</v>
      </c>
      <c r="BG334" s="155">
        <v>8267.4</v>
      </c>
      <c r="BH334" s="155">
        <v>204535.2</v>
      </c>
      <c r="BI334" s="155"/>
      <c r="BJ334" s="155"/>
      <c r="BK334" s="155"/>
      <c r="BL334" s="155">
        <f t="shared" si="155"/>
        <v>0</v>
      </c>
      <c r="BM334" s="166">
        <f t="shared" si="156"/>
        <v>386089.6</v>
      </c>
      <c r="BN334" s="168">
        <f t="shared" si="157"/>
        <v>175206.85330047825</v>
      </c>
      <c r="BZ334" s="155"/>
      <c r="CA334" s="161">
        <v>325</v>
      </c>
      <c r="CB334" s="151" t="s">
        <v>419</v>
      </c>
      <c r="CC334" s="153"/>
      <c r="CD334" s="153"/>
      <c r="CE334" s="153"/>
      <c r="CF334" s="153"/>
      <c r="CG334" s="169">
        <f t="shared" si="158"/>
        <v>0</v>
      </c>
      <c r="CH334" s="153"/>
      <c r="CI334" s="153"/>
      <c r="CJ334" s="153"/>
      <c r="CK334" s="169">
        <f t="shared" si="159"/>
        <v>0</v>
      </c>
      <c r="CL334" s="170">
        <f t="shared" si="143"/>
        <v>0</v>
      </c>
      <c r="CM334" s="155"/>
      <c r="CN334" s="170">
        <f t="shared" si="144"/>
        <v>0</v>
      </c>
      <c r="CO334" s="155"/>
      <c r="CP334" s="160">
        <f t="shared" si="145"/>
        <v>173287</v>
      </c>
      <c r="CQ334" s="153">
        <f t="shared" si="146"/>
        <v>173287</v>
      </c>
      <c r="CR334" s="153">
        <f t="shared" si="160"/>
        <v>0</v>
      </c>
      <c r="CS334" s="169"/>
      <c r="CT334" s="170">
        <f t="shared" si="161"/>
        <v>0</v>
      </c>
      <c r="CU334" s="155"/>
      <c r="CV334" s="171"/>
      <c r="CW334" s="172"/>
      <c r="CX334" s="172"/>
      <c r="CY334" s="172"/>
      <c r="CZ334" s="169"/>
      <c r="DA334" s="173"/>
      <c r="DB334" s="174"/>
      <c r="DC334" s="174">
        <f t="shared" si="147"/>
        <v>-325</v>
      </c>
      <c r="DD334" s="173"/>
      <c r="DE334" s="173"/>
      <c r="DF334" s="173"/>
      <c r="DG334" s="173"/>
      <c r="DH334" s="175"/>
      <c r="DI334" s="173"/>
      <c r="DJ334" s="173"/>
      <c r="DK334" s="173"/>
      <c r="DL334" s="173"/>
      <c r="DM334" s="173"/>
    </row>
    <row r="335" spans="1:117" s="39" customFormat="1" ht="12" x14ac:dyDescent="0.2">
      <c r="A335" s="149">
        <v>326</v>
      </c>
      <c r="B335" s="150">
        <v>330</v>
      </c>
      <c r="C335" s="151" t="s">
        <v>420</v>
      </c>
      <c r="D335" s="152">
        <f t="shared" si="148"/>
        <v>14.469598206510501</v>
      </c>
      <c r="E335" s="153">
        <f t="shared" si="149"/>
        <v>195970</v>
      </c>
      <c r="F335" s="153">
        <f t="shared" si="149"/>
        <v>0</v>
      </c>
      <c r="G335" s="153">
        <f t="shared" si="149"/>
        <v>13566</v>
      </c>
      <c r="H335" s="154">
        <f t="shared" si="150"/>
        <v>209536</v>
      </c>
      <c r="I335" s="155"/>
      <c r="J335" s="156">
        <f t="shared" si="151"/>
        <v>13566</v>
      </c>
      <c r="K335" s="157">
        <f t="shared" si="152"/>
        <v>11273.772661834961</v>
      </c>
      <c r="L335" s="158">
        <f t="shared" si="135"/>
        <v>24839.772661834962</v>
      </c>
      <c r="M335" s="155"/>
      <c r="N335" s="159">
        <f t="shared" si="136"/>
        <v>184696.22733816504</v>
      </c>
      <c r="O335" s="155"/>
      <c r="P335" s="160">
        <f t="shared" si="137"/>
        <v>13566</v>
      </c>
      <c r="Q335" s="153">
        <f t="shared" si="138"/>
        <v>0</v>
      </c>
      <c r="R335" s="153">
        <f t="shared" si="139"/>
        <v>0</v>
      </c>
      <c r="S335" s="153">
        <f t="shared" si="140"/>
        <v>11273.772661834961</v>
      </c>
      <c r="T335" s="154">
        <f t="shared" si="141"/>
        <v>24839.772661834962</v>
      </c>
      <c r="U335" s="155"/>
      <c r="V335" s="159">
        <f t="shared" si="142"/>
        <v>30005.599999999999</v>
      </c>
      <c r="Y335" s="161">
        <v>326</v>
      </c>
      <c r="Z335" s="162">
        <v>14.469598206510501</v>
      </c>
      <c r="AA335" s="162">
        <v>0</v>
      </c>
      <c r="AB335" s="162"/>
      <c r="AC335" s="162"/>
      <c r="AD335" s="162">
        <v>0</v>
      </c>
      <c r="AE335" s="163">
        <v>195970</v>
      </c>
      <c r="AF335" s="163">
        <v>0</v>
      </c>
      <c r="AG335" s="163">
        <v>0</v>
      </c>
      <c r="AH335" s="163">
        <v>195970</v>
      </c>
      <c r="AI335" s="163">
        <v>0</v>
      </c>
      <c r="AJ335" s="163">
        <v>13566</v>
      </c>
      <c r="AK335" s="163">
        <v>209536</v>
      </c>
      <c r="AL335" s="163">
        <v>0</v>
      </c>
      <c r="AM335" s="163">
        <v>0</v>
      </c>
      <c r="AN335" s="163">
        <v>0</v>
      </c>
      <c r="AO335" s="163">
        <v>0</v>
      </c>
      <c r="AP335" s="164">
        <v>209536</v>
      </c>
      <c r="AR335" s="161">
        <v>326</v>
      </c>
      <c r="AS335" s="162">
        <v>0</v>
      </c>
      <c r="AT335" s="163">
        <v>0</v>
      </c>
      <c r="AU335" s="163">
        <v>0</v>
      </c>
      <c r="AV335" s="163">
        <v>0</v>
      </c>
      <c r="AW335" s="164">
        <v>0</v>
      </c>
      <c r="BA335" s="161">
        <v>326</v>
      </c>
      <c r="BB335" s="150">
        <v>330</v>
      </c>
      <c r="BC335" s="151" t="s">
        <v>420</v>
      </c>
      <c r="BD335" s="165">
        <f t="shared" si="153"/>
        <v>195970</v>
      </c>
      <c r="BE335" s="166">
        <v>185315</v>
      </c>
      <c r="BF335" s="155">
        <f t="shared" si="154"/>
        <v>10655</v>
      </c>
      <c r="BG335" s="155">
        <v>2664.6</v>
      </c>
      <c r="BH335" s="155">
        <v>3120</v>
      </c>
      <c r="BI335" s="155"/>
      <c r="BJ335" s="155"/>
      <c r="BK335" s="155"/>
      <c r="BL335" s="155">
        <f t="shared" si="155"/>
        <v>0</v>
      </c>
      <c r="BM335" s="166">
        <f t="shared" si="156"/>
        <v>16439.599999999999</v>
      </c>
      <c r="BN335" s="168">
        <f t="shared" si="157"/>
        <v>11273.772661834961</v>
      </c>
      <c r="BZ335" s="155"/>
      <c r="CA335" s="161">
        <v>326</v>
      </c>
      <c r="CB335" s="151" t="s">
        <v>420</v>
      </c>
      <c r="CC335" s="153"/>
      <c r="CD335" s="153"/>
      <c r="CE335" s="153"/>
      <c r="CF335" s="153"/>
      <c r="CG335" s="169">
        <f t="shared" si="158"/>
        <v>0</v>
      </c>
      <c r="CH335" s="153"/>
      <c r="CI335" s="153"/>
      <c r="CJ335" s="153"/>
      <c r="CK335" s="169">
        <f t="shared" si="159"/>
        <v>0</v>
      </c>
      <c r="CL335" s="170">
        <f t="shared" si="143"/>
        <v>0</v>
      </c>
      <c r="CM335" s="155"/>
      <c r="CN335" s="170">
        <f t="shared" si="144"/>
        <v>0</v>
      </c>
      <c r="CO335" s="155"/>
      <c r="CP335" s="160">
        <f t="shared" si="145"/>
        <v>10655</v>
      </c>
      <c r="CQ335" s="153">
        <f t="shared" si="146"/>
        <v>10655</v>
      </c>
      <c r="CR335" s="153">
        <f t="shared" si="160"/>
        <v>0</v>
      </c>
      <c r="CS335" s="169"/>
      <c r="CT335" s="170">
        <f t="shared" si="161"/>
        <v>0</v>
      </c>
      <c r="CU335" s="155"/>
      <c r="CV335" s="171"/>
      <c r="CW335" s="172"/>
      <c r="CX335" s="172"/>
      <c r="CY335" s="172"/>
      <c r="CZ335" s="169"/>
      <c r="DA335" s="173"/>
      <c r="DB335" s="174"/>
      <c r="DC335" s="174">
        <f t="shared" si="147"/>
        <v>-326</v>
      </c>
      <c r="DD335" s="173"/>
      <c r="DE335" s="173"/>
      <c r="DF335" s="173"/>
      <c r="DG335" s="173"/>
      <c r="DH335" s="175"/>
      <c r="DI335" s="173"/>
      <c r="DJ335" s="173"/>
      <c r="DK335" s="173"/>
      <c r="DL335" s="173"/>
      <c r="DM335" s="173"/>
    </row>
    <row r="336" spans="1:117" s="39" customFormat="1" ht="12" x14ac:dyDescent="0.2">
      <c r="A336" s="149">
        <v>327</v>
      </c>
      <c r="B336" s="150">
        <v>331</v>
      </c>
      <c r="C336" s="151" t="s">
        <v>421</v>
      </c>
      <c r="D336" s="152">
        <f t="shared" si="148"/>
        <v>5.2444444444444445</v>
      </c>
      <c r="E336" s="153">
        <f t="shared" si="149"/>
        <v>92295</v>
      </c>
      <c r="F336" s="153">
        <f t="shared" si="149"/>
        <v>0</v>
      </c>
      <c r="G336" s="153">
        <f t="shared" si="149"/>
        <v>4921</v>
      </c>
      <c r="H336" s="154">
        <f t="shared" si="150"/>
        <v>97216</v>
      </c>
      <c r="I336" s="155"/>
      <c r="J336" s="156">
        <f t="shared" si="151"/>
        <v>4921</v>
      </c>
      <c r="K336" s="157">
        <f t="shared" si="152"/>
        <v>7652.1003976171805</v>
      </c>
      <c r="L336" s="158">
        <f t="shared" si="135"/>
        <v>12573.100397617181</v>
      </c>
      <c r="M336" s="155"/>
      <c r="N336" s="159">
        <f t="shared" si="136"/>
        <v>84642.899602382822</v>
      </c>
      <c r="O336" s="155"/>
      <c r="P336" s="160">
        <f t="shared" si="137"/>
        <v>4921</v>
      </c>
      <c r="Q336" s="153">
        <f t="shared" si="138"/>
        <v>0</v>
      </c>
      <c r="R336" s="153">
        <f t="shared" si="139"/>
        <v>0</v>
      </c>
      <c r="S336" s="153">
        <f t="shared" si="140"/>
        <v>7652.1003976171805</v>
      </c>
      <c r="T336" s="154">
        <f t="shared" si="141"/>
        <v>12573.100397617181</v>
      </c>
      <c r="U336" s="155"/>
      <c r="V336" s="159">
        <f t="shared" si="142"/>
        <v>17357.599999999999</v>
      </c>
      <c r="Y336" s="161">
        <v>327</v>
      </c>
      <c r="Z336" s="162">
        <v>5.2444444444444445</v>
      </c>
      <c r="AA336" s="162">
        <v>0</v>
      </c>
      <c r="AB336" s="162"/>
      <c r="AC336" s="162"/>
      <c r="AD336" s="162">
        <v>0</v>
      </c>
      <c r="AE336" s="163">
        <v>92295</v>
      </c>
      <c r="AF336" s="163">
        <v>0</v>
      </c>
      <c r="AG336" s="163">
        <v>0</v>
      </c>
      <c r="AH336" s="163">
        <v>92295</v>
      </c>
      <c r="AI336" s="163">
        <v>0</v>
      </c>
      <c r="AJ336" s="163">
        <v>4921</v>
      </c>
      <c r="AK336" s="163">
        <v>97216</v>
      </c>
      <c r="AL336" s="163">
        <v>0</v>
      </c>
      <c r="AM336" s="163">
        <v>0</v>
      </c>
      <c r="AN336" s="163">
        <v>0</v>
      </c>
      <c r="AO336" s="163">
        <v>0</v>
      </c>
      <c r="AP336" s="164">
        <v>97216</v>
      </c>
      <c r="AR336" s="161">
        <v>327</v>
      </c>
      <c r="AS336" s="162">
        <v>0</v>
      </c>
      <c r="AT336" s="163">
        <v>0</v>
      </c>
      <c r="AU336" s="163">
        <v>0</v>
      </c>
      <c r="AV336" s="163">
        <v>0</v>
      </c>
      <c r="AW336" s="164">
        <v>0</v>
      </c>
      <c r="BA336" s="161">
        <v>327</v>
      </c>
      <c r="BB336" s="150">
        <v>331</v>
      </c>
      <c r="BC336" s="151" t="s">
        <v>421</v>
      </c>
      <c r="BD336" s="165">
        <f t="shared" si="153"/>
        <v>92295</v>
      </c>
      <c r="BE336" s="166">
        <v>86090</v>
      </c>
      <c r="BF336" s="155">
        <f t="shared" si="154"/>
        <v>6205</v>
      </c>
      <c r="BG336" s="155">
        <v>6231.5999999999995</v>
      </c>
      <c r="BH336" s="155">
        <v>0</v>
      </c>
      <c r="BI336" s="155"/>
      <c r="BJ336" s="155"/>
      <c r="BK336" s="155"/>
      <c r="BL336" s="155">
        <f t="shared" si="155"/>
        <v>0</v>
      </c>
      <c r="BM336" s="166">
        <f t="shared" si="156"/>
        <v>12436.599999999999</v>
      </c>
      <c r="BN336" s="168">
        <f t="shared" si="157"/>
        <v>7652.1003976171805</v>
      </c>
      <c r="BZ336" s="155"/>
      <c r="CA336" s="161">
        <v>327</v>
      </c>
      <c r="CB336" s="151" t="s">
        <v>421</v>
      </c>
      <c r="CC336" s="153"/>
      <c r="CD336" s="153"/>
      <c r="CE336" s="153"/>
      <c r="CF336" s="153"/>
      <c r="CG336" s="169">
        <f t="shared" si="158"/>
        <v>0</v>
      </c>
      <c r="CH336" s="153"/>
      <c r="CI336" s="153"/>
      <c r="CJ336" s="153"/>
      <c r="CK336" s="169">
        <f t="shared" si="159"/>
        <v>0</v>
      </c>
      <c r="CL336" s="170">
        <f t="shared" si="143"/>
        <v>0</v>
      </c>
      <c r="CM336" s="155"/>
      <c r="CN336" s="170">
        <f t="shared" si="144"/>
        <v>0</v>
      </c>
      <c r="CO336" s="155"/>
      <c r="CP336" s="160">
        <f t="shared" si="145"/>
        <v>6205</v>
      </c>
      <c r="CQ336" s="153">
        <f t="shared" si="146"/>
        <v>6205</v>
      </c>
      <c r="CR336" s="153">
        <f t="shared" si="160"/>
        <v>0</v>
      </c>
      <c r="CS336" s="169"/>
      <c r="CT336" s="170">
        <f t="shared" si="161"/>
        <v>0</v>
      </c>
      <c r="CU336" s="155"/>
      <c r="CV336" s="171"/>
      <c r="CW336" s="172"/>
      <c r="CX336" s="172"/>
      <c r="CY336" s="172"/>
      <c r="CZ336" s="169"/>
      <c r="DA336" s="173"/>
      <c r="DB336" s="174"/>
      <c r="DC336" s="174">
        <f t="shared" si="147"/>
        <v>-327</v>
      </c>
      <c r="DD336" s="173"/>
      <c r="DE336" s="173"/>
      <c r="DF336" s="173"/>
      <c r="DG336" s="173"/>
      <c r="DH336" s="175"/>
      <c r="DI336" s="173"/>
      <c r="DJ336" s="173"/>
      <c r="DK336" s="173"/>
      <c r="DL336" s="173"/>
      <c r="DM336" s="173"/>
    </row>
    <row r="337" spans="1:117" s="39" customFormat="1" ht="12" x14ac:dyDescent="0.2">
      <c r="A337" s="149">
        <v>328</v>
      </c>
      <c r="B337" s="150">
        <v>332</v>
      </c>
      <c r="C337" s="151" t="s">
        <v>422</v>
      </c>
      <c r="D337" s="152">
        <f t="shared" si="148"/>
        <v>0</v>
      </c>
      <c r="E337" s="153">
        <f t="shared" si="149"/>
        <v>0</v>
      </c>
      <c r="F337" s="153">
        <f t="shared" si="149"/>
        <v>0</v>
      </c>
      <c r="G337" s="153">
        <f t="shared" si="149"/>
        <v>0</v>
      </c>
      <c r="H337" s="154">
        <f t="shared" si="150"/>
        <v>0</v>
      </c>
      <c r="I337" s="155"/>
      <c r="J337" s="156">
        <f t="shared" si="151"/>
        <v>0</v>
      </c>
      <c r="K337" s="157">
        <f t="shared" si="152"/>
        <v>0</v>
      </c>
      <c r="L337" s="158">
        <f t="shared" si="135"/>
        <v>0</v>
      </c>
      <c r="M337" s="155"/>
      <c r="N337" s="159">
        <f t="shared" si="136"/>
        <v>0</v>
      </c>
      <c r="O337" s="155"/>
      <c r="P337" s="160">
        <f t="shared" si="137"/>
        <v>0</v>
      </c>
      <c r="Q337" s="153">
        <f t="shared" si="138"/>
        <v>0</v>
      </c>
      <c r="R337" s="153">
        <f t="shared" si="139"/>
        <v>0</v>
      </c>
      <c r="S337" s="153">
        <f t="shared" si="140"/>
        <v>0</v>
      </c>
      <c r="T337" s="154">
        <f t="shared" si="141"/>
        <v>0</v>
      </c>
      <c r="U337" s="155"/>
      <c r="V337" s="159">
        <f t="shared" si="142"/>
        <v>0</v>
      </c>
      <c r="Y337" s="161">
        <v>328</v>
      </c>
      <c r="Z337" s="162"/>
      <c r="AA337" s="162"/>
      <c r="AB337" s="162"/>
      <c r="AC337" s="162"/>
      <c r="AD337" s="162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4"/>
      <c r="AR337" s="161">
        <v>328</v>
      </c>
      <c r="AS337" s="162">
        <v>0</v>
      </c>
      <c r="AT337" s="163">
        <v>0</v>
      </c>
      <c r="AU337" s="163">
        <v>0</v>
      </c>
      <c r="AV337" s="163">
        <v>0</v>
      </c>
      <c r="AW337" s="164">
        <v>0</v>
      </c>
      <c r="BA337" s="161">
        <v>328</v>
      </c>
      <c r="BB337" s="150">
        <v>332</v>
      </c>
      <c r="BC337" s="151" t="s">
        <v>422</v>
      </c>
      <c r="BD337" s="165">
        <f t="shared" si="153"/>
        <v>0</v>
      </c>
      <c r="BE337" s="166">
        <v>0</v>
      </c>
      <c r="BF337" s="155">
        <f t="shared" si="154"/>
        <v>0</v>
      </c>
      <c r="BG337" s="155">
        <v>0</v>
      </c>
      <c r="BH337" s="155">
        <v>0</v>
      </c>
      <c r="BI337" s="155"/>
      <c r="BJ337" s="155"/>
      <c r="BK337" s="155"/>
      <c r="BL337" s="155">
        <f t="shared" si="155"/>
        <v>0</v>
      </c>
      <c r="BM337" s="166">
        <f t="shared" si="156"/>
        <v>0</v>
      </c>
      <c r="BN337" s="168">
        <f t="shared" si="157"/>
        <v>0</v>
      </c>
      <c r="BZ337" s="155"/>
      <c r="CA337" s="161">
        <v>328</v>
      </c>
      <c r="CB337" s="151" t="s">
        <v>422</v>
      </c>
      <c r="CC337" s="153"/>
      <c r="CD337" s="153"/>
      <c r="CE337" s="153"/>
      <c r="CF337" s="153"/>
      <c r="CG337" s="169">
        <f t="shared" si="158"/>
        <v>0</v>
      </c>
      <c r="CH337" s="153"/>
      <c r="CI337" s="153"/>
      <c r="CJ337" s="153"/>
      <c r="CK337" s="169">
        <f t="shared" si="159"/>
        <v>0</v>
      </c>
      <c r="CL337" s="170">
        <f t="shared" si="143"/>
        <v>0</v>
      </c>
      <c r="CM337" s="155"/>
      <c r="CN337" s="170">
        <f t="shared" si="144"/>
        <v>0</v>
      </c>
      <c r="CO337" s="155"/>
      <c r="CP337" s="160">
        <f t="shared" si="145"/>
        <v>0</v>
      </c>
      <c r="CQ337" s="153">
        <f t="shared" si="146"/>
        <v>0</v>
      </c>
      <c r="CR337" s="153">
        <f t="shared" si="160"/>
        <v>0</v>
      </c>
      <c r="CS337" s="169"/>
      <c r="CT337" s="170">
        <f t="shared" si="161"/>
        <v>0</v>
      </c>
      <c r="CU337" s="155"/>
      <c r="CV337" s="171"/>
      <c r="CW337" s="172"/>
      <c r="CX337" s="172"/>
      <c r="CY337" s="172"/>
      <c r="CZ337" s="169"/>
      <c r="DA337" s="173"/>
      <c r="DB337" s="174"/>
      <c r="DC337" s="174">
        <f t="shared" si="147"/>
        <v>-328</v>
      </c>
      <c r="DD337" s="173"/>
      <c r="DE337" s="173"/>
      <c r="DF337" s="173"/>
      <c r="DG337" s="173"/>
      <c r="DH337" s="175"/>
      <c r="DI337" s="173"/>
      <c r="DJ337" s="173"/>
      <c r="DK337" s="173"/>
      <c r="DL337" s="173"/>
      <c r="DM337" s="173"/>
    </row>
    <row r="338" spans="1:117" s="39" customFormat="1" ht="12" x14ac:dyDescent="0.2">
      <c r="A338" s="149">
        <v>329</v>
      </c>
      <c r="B338" s="150">
        <v>324</v>
      </c>
      <c r="C338" s="151" t="s">
        <v>423</v>
      </c>
      <c r="D338" s="152">
        <f t="shared" si="148"/>
        <v>0</v>
      </c>
      <c r="E338" s="153">
        <f t="shared" si="149"/>
        <v>0</v>
      </c>
      <c r="F338" s="153">
        <f t="shared" si="149"/>
        <v>0</v>
      </c>
      <c r="G338" s="153">
        <f t="shared" si="149"/>
        <v>0</v>
      </c>
      <c r="H338" s="154">
        <f t="shared" si="150"/>
        <v>0</v>
      </c>
      <c r="I338" s="155"/>
      <c r="J338" s="156">
        <f t="shared" si="151"/>
        <v>0</v>
      </c>
      <c r="K338" s="157">
        <f t="shared" si="152"/>
        <v>0</v>
      </c>
      <c r="L338" s="158">
        <f t="shared" si="135"/>
        <v>0</v>
      </c>
      <c r="M338" s="155"/>
      <c r="N338" s="159">
        <f t="shared" si="136"/>
        <v>0</v>
      </c>
      <c r="O338" s="155"/>
      <c r="P338" s="160">
        <f t="shared" si="137"/>
        <v>0</v>
      </c>
      <c r="Q338" s="153">
        <f t="shared" si="138"/>
        <v>0</v>
      </c>
      <c r="R338" s="153">
        <f t="shared" si="139"/>
        <v>0</v>
      </c>
      <c r="S338" s="153">
        <f t="shared" si="140"/>
        <v>0</v>
      </c>
      <c r="T338" s="154">
        <f t="shared" si="141"/>
        <v>0</v>
      </c>
      <c r="U338" s="155"/>
      <c r="V338" s="159">
        <f t="shared" si="142"/>
        <v>0</v>
      </c>
      <c r="Y338" s="161">
        <v>329</v>
      </c>
      <c r="Z338" s="162"/>
      <c r="AA338" s="162"/>
      <c r="AB338" s="162"/>
      <c r="AC338" s="162"/>
      <c r="AD338" s="162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4"/>
      <c r="AR338" s="161">
        <v>329</v>
      </c>
      <c r="AS338" s="162">
        <v>0</v>
      </c>
      <c r="AT338" s="163">
        <v>0</v>
      </c>
      <c r="AU338" s="163">
        <v>0</v>
      </c>
      <c r="AV338" s="163">
        <v>0</v>
      </c>
      <c r="AW338" s="164">
        <v>0</v>
      </c>
      <c r="BA338" s="161">
        <v>329</v>
      </c>
      <c r="BB338" s="150">
        <v>324</v>
      </c>
      <c r="BC338" s="151" t="s">
        <v>423</v>
      </c>
      <c r="BD338" s="165">
        <f t="shared" si="153"/>
        <v>0</v>
      </c>
      <c r="BE338" s="166">
        <v>0</v>
      </c>
      <c r="BF338" s="155">
        <f t="shared" si="154"/>
        <v>0</v>
      </c>
      <c r="BG338" s="155">
        <v>0</v>
      </c>
      <c r="BH338" s="155">
        <v>0</v>
      </c>
      <c r="BI338" s="155"/>
      <c r="BJ338" s="155"/>
      <c r="BK338" s="155"/>
      <c r="BL338" s="155">
        <f t="shared" si="155"/>
        <v>0</v>
      </c>
      <c r="BM338" s="166">
        <f t="shared" si="156"/>
        <v>0</v>
      </c>
      <c r="BN338" s="168">
        <f t="shared" si="157"/>
        <v>0</v>
      </c>
      <c r="BZ338" s="155"/>
      <c r="CA338" s="161">
        <v>329</v>
      </c>
      <c r="CB338" s="151" t="s">
        <v>423</v>
      </c>
      <c r="CC338" s="153"/>
      <c r="CD338" s="153"/>
      <c r="CE338" s="153"/>
      <c r="CF338" s="153"/>
      <c r="CG338" s="169">
        <f t="shared" si="158"/>
        <v>0</v>
      </c>
      <c r="CH338" s="153"/>
      <c r="CI338" s="153"/>
      <c r="CJ338" s="153"/>
      <c r="CK338" s="169">
        <f t="shared" si="159"/>
        <v>0</v>
      </c>
      <c r="CL338" s="170">
        <f t="shared" si="143"/>
        <v>0</v>
      </c>
      <c r="CM338" s="155"/>
      <c r="CN338" s="170">
        <f t="shared" si="144"/>
        <v>0</v>
      </c>
      <c r="CO338" s="155"/>
      <c r="CP338" s="160">
        <f t="shared" si="145"/>
        <v>0</v>
      </c>
      <c r="CQ338" s="153">
        <f t="shared" si="146"/>
        <v>0</v>
      </c>
      <c r="CR338" s="153">
        <f t="shared" si="160"/>
        <v>0</v>
      </c>
      <c r="CS338" s="169"/>
      <c r="CT338" s="170">
        <f t="shared" si="161"/>
        <v>0</v>
      </c>
      <c r="CU338" s="155"/>
      <c r="CV338" s="171"/>
      <c r="CW338" s="172"/>
      <c r="CX338" s="172"/>
      <c r="CY338" s="172"/>
      <c r="CZ338" s="169"/>
      <c r="DA338" s="173"/>
      <c r="DB338" s="174"/>
      <c r="DC338" s="174">
        <f t="shared" si="147"/>
        <v>-329</v>
      </c>
      <c r="DD338" s="173"/>
      <c r="DE338" s="173"/>
      <c r="DF338" s="173"/>
      <c r="DG338" s="173"/>
      <c r="DH338" s="175"/>
      <c r="DI338" s="173"/>
      <c r="DJ338" s="173"/>
      <c r="DK338" s="173"/>
      <c r="DL338" s="173"/>
      <c r="DM338" s="173"/>
    </row>
    <row r="339" spans="1:117" s="39" customFormat="1" ht="12" x14ac:dyDescent="0.2">
      <c r="A339" s="149">
        <v>330</v>
      </c>
      <c r="B339" s="150">
        <v>333</v>
      </c>
      <c r="C339" s="151" t="s">
        <v>424</v>
      </c>
      <c r="D339" s="152">
        <f t="shared" si="148"/>
        <v>0</v>
      </c>
      <c r="E339" s="153">
        <f t="shared" si="149"/>
        <v>0</v>
      </c>
      <c r="F339" s="153">
        <f t="shared" si="149"/>
        <v>0</v>
      </c>
      <c r="G339" s="153">
        <f t="shared" si="149"/>
        <v>0</v>
      </c>
      <c r="H339" s="154">
        <f t="shared" si="150"/>
        <v>0</v>
      </c>
      <c r="I339" s="155"/>
      <c r="J339" s="156">
        <f t="shared" si="151"/>
        <v>0</v>
      </c>
      <c r="K339" s="157">
        <f t="shared" si="152"/>
        <v>0</v>
      </c>
      <c r="L339" s="158">
        <f t="shared" si="135"/>
        <v>0</v>
      </c>
      <c r="M339" s="155"/>
      <c r="N339" s="159">
        <f t="shared" si="136"/>
        <v>0</v>
      </c>
      <c r="O339" s="155"/>
      <c r="P339" s="160">
        <f t="shared" si="137"/>
        <v>0</v>
      </c>
      <c r="Q339" s="153">
        <f t="shared" si="138"/>
        <v>0</v>
      </c>
      <c r="R339" s="153">
        <f t="shared" si="139"/>
        <v>0</v>
      </c>
      <c r="S339" s="153">
        <f t="shared" si="140"/>
        <v>0</v>
      </c>
      <c r="T339" s="154">
        <f t="shared" si="141"/>
        <v>0</v>
      </c>
      <c r="U339" s="155"/>
      <c r="V339" s="159">
        <f t="shared" si="142"/>
        <v>0</v>
      </c>
      <c r="Y339" s="161">
        <v>330</v>
      </c>
      <c r="Z339" s="162"/>
      <c r="AA339" s="162"/>
      <c r="AB339" s="162"/>
      <c r="AC339" s="162"/>
      <c r="AD339" s="162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4"/>
      <c r="AR339" s="161">
        <v>330</v>
      </c>
      <c r="AS339" s="162">
        <v>0</v>
      </c>
      <c r="AT339" s="163">
        <v>0</v>
      </c>
      <c r="AU339" s="163">
        <v>0</v>
      </c>
      <c r="AV339" s="163">
        <v>0</v>
      </c>
      <c r="AW339" s="164">
        <v>0</v>
      </c>
      <c r="BA339" s="161">
        <v>330</v>
      </c>
      <c r="BB339" s="150">
        <v>333</v>
      </c>
      <c r="BC339" s="151" t="s">
        <v>424</v>
      </c>
      <c r="BD339" s="165">
        <f t="shared" si="153"/>
        <v>0</v>
      </c>
      <c r="BE339" s="166">
        <v>0</v>
      </c>
      <c r="BF339" s="155">
        <f t="shared" si="154"/>
        <v>0</v>
      </c>
      <c r="BG339" s="155">
        <v>0</v>
      </c>
      <c r="BH339" s="155">
        <v>0</v>
      </c>
      <c r="BI339" s="155"/>
      <c r="BJ339" s="155"/>
      <c r="BK339" s="155"/>
      <c r="BL339" s="155">
        <f t="shared" si="155"/>
        <v>0</v>
      </c>
      <c r="BM339" s="166">
        <f t="shared" si="156"/>
        <v>0</v>
      </c>
      <c r="BN339" s="168">
        <f t="shared" si="157"/>
        <v>0</v>
      </c>
      <c r="BZ339" s="155"/>
      <c r="CA339" s="161">
        <v>330</v>
      </c>
      <c r="CB339" s="151" t="s">
        <v>424</v>
      </c>
      <c r="CC339" s="153"/>
      <c r="CD339" s="153"/>
      <c r="CE339" s="153"/>
      <c r="CF339" s="153"/>
      <c r="CG339" s="169">
        <f t="shared" si="158"/>
        <v>0</v>
      </c>
      <c r="CH339" s="153"/>
      <c r="CI339" s="153"/>
      <c r="CJ339" s="153"/>
      <c r="CK339" s="169">
        <f t="shared" si="159"/>
        <v>0</v>
      </c>
      <c r="CL339" s="170">
        <f t="shared" si="143"/>
        <v>0</v>
      </c>
      <c r="CM339" s="155"/>
      <c r="CN339" s="170">
        <f t="shared" si="144"/>
        <v>0</v>
      </c>
      <c r="CO339" s="155"/>
      <c r="CP339" s="160">
        <f t="shared" si="145"/>
        <v>0</v>
      </c>
      <c r="CQ339" s="153">
        <f t="shared" si="146"/>
        <v>0</v>
      </c>
      <c r="CR339" s="153">
        <f t="shared" si="160"/>
        <v>0</v>
      </c>
      <c r="CS339" s="169"/>
      <c r="CT339" s="170">
        <f t="shared" si="161"/>
        <v>0</v>
      </c>
      <c r="CU339" s="155"/>
      <c r="CV339" s="171"/>
      <c r="CW339" s="172"/>
      <c r="CX339" s="172"/>
      <c r="CY339" s="172"/>
      <c r="CZ339" s="169"/>
      <c r="DA339" s="173"/>
      <c r="DB339" s="174"/>
      <c r="DC339" s="174">
        <f t="shared" si="147"/>
        <v>-330</v>
      </c>
      <c r="DD339" s="173"/>
      <c r="DE339" s="173"/>
      <c r="DF339" s="173"/>
      <c r="DG339" s="173"/>
      <c r="DH339" s="175"/>
      <c r="DI339" s="173"/>
      <c r="DJ339" s="173"/>
      <c r="DK339" s="173"/>
      <c r="DL339" s="173"/>
      <c r="DM339" s="173"/>
    </row>
    <row r="340" spans="1:117" s="39" customFormat="1" ht="12" x14ac:dyDescent="0.2">
      <c r="A340" s="149">
        <v>331</v>
      </c>
      <c r="B340" s="150">
        <v>334</v>
      </c>
      <c r="C340" s="151" t="s">
        <v>425</v>
      </c>
      <c r="D340" s="152">
        <f t="shared" si="148"/>
        <v>34.113900631141149</v>
      </c>
      <c r="E340" s="153">
        <f t="shared" si="149"/>
        <v>528073</v>
      </c>
      <c r="F340" s="153">
        <f t="shared" si="149"/>
        <v>0</v>
      </c>
      <c r="G340" s="153">
        <f t="shared" si="149"/>
        <v>31992</v>
      </c>
      <c r="H340" s="154">
        <f t="shared" si="150"/>
        <v>560065</v>
      </c>
      <c r="I340" s="155"/>
      <c r="J340" s="156">
        <f t="shared" si="151"/>
        <v>31992</v>
      </c>
      <c r="K340" s="157">
        <f t="shared" si="152"/>
        <v>22836.514771579245</v>
      </c>
      <c r="L340" s="158">
        <f t="shared" si="135"/>
        <v>54828.514771579241</v>
      </c>
      <c r="M340" s="155"/>
      <c r="N340" s="159">
        <f t="shared" si="136"/>
        <v>505236.48522842076</v>
      </c>
      <c r="O340" s="155"/>
      <c r="P340" s="160">
        <f t="shared" si="137"/>
        <v>31992</v>
      </c>
      <c r="Q340" s="153">
        <f t="shared" si="138"/>
        <v>0</v>
      </c>
      <c r="R340" s="153">
        <f t="shared" si="139"/>
        <v>0</v>
      </c>
      <c r="S340" s="153">
        <f t="shared" si="140"/>
        <v>22836.514771579245</v>
      </c>
      <c r="T340" s="154">
        <f t="shared" si="141"/>
        <v>54828.514771579241</v>
      </c>
      <c r="U340" s="155"/>
      <c r="V340" s="159">
        <f t="shared" si="142"/>
        <v>124923.8</v>
      </c>
      <c r="Y340" s="161">
        <v>331</v>
      </c>
      <c r="Z340" s="162">
        <v>34.113900631141149</v>
      </c>
      <c r="AA340" s="162">
        <v>0</v>
      </c>
      <c r="AB340" s="162"/>
      <c r="AC340" s="162"/>
      <c r="AD340" s="162">
        <v>0</v>
      </c>
      <c r="AE340" s="163">
        <v>528073</v>
      </c>
      <c r="AF340" s="163">
        <v>0</v>
      </c>
      <c r="AG340" s="163">
        <v>0</v>
      </c>
      <c r="AH340" s="163">
        <v>528073</v>
      </c>
      <c r="AI340" s="163">
        <v>0</v>
      </c>
      <c r="AJ340" s="163">
        <v>31992</v>
      </c>
      <c r="AK340" s="163">
        <v>560065</v>
      </c>
      <c r="AL340" s="163">
        <v>0</v>
      </c>
      <c r="AM340" s="163">
        <v>0</v>
      </c>
      <c r="AN340" s="163">
        <v>0</v>
      </c>
      <c r="AO340" s="163">
        <v>0</v>
      </c>
      <c r="AP340" s="164">
        <v>560065</v>
      </c>
      <c r="AR340" s="161">
        <v>331</v>
      </c>
      <c r="AS340" s="162">
        <v>0</v>
      </c>
      <c r="AT340" s="163">
        <v>0</v>
      </c>
      <c r="AU340" s="163">
        <v>0</v>
      </c>
      <c r="AV340" s="163">
        <v>0</v>
      </c>
      <c r="AW340" s="164">
        <v>0</v>
      </c>
      <c r="BA340" s="161">
        <v>331</v>
      </c>
      <c r="BB340" s="150">
        <v>334</v>
      </c>
      <c r="BC340" s="151" t="s">
        <v>425</v>
      </c>
      <c r="BD340" s="165">
        <f t="shared" si="153"/>
        <v>528073</v>
      </c>
      <c r="BE340" s="166">
        <v>511410</v>
      </c>
      <c r="BF340" s="155">
        <f t="shared" si="154"/>
        <v>16663</v>
      </c>
      <c r="BG340" s="155">
        <v>26584.799999999999</v>
      </c>
      <c r="BH340" s="155">
        <v>49684</v>
      </c>
      <c r="BI340" s="155"/>
      <c r="BJ340" s="155"/>
      <c r="BK340" s="155"/>
      <c r="BL340" s="155">
        <f t="shared" si="155"/>
        <v>0</v>
      </c>
      <c r="BM340" s="166">
        <f t="shared" si="156"/>
        <v>92931.8</v>
      </c>
      <c r="BN340" s="168">
        <f t="shared" si="157"/>
        <v>22836.514771579245</v>
      </c>
      <c r="BZ340" s="155"/>
      <c r="CA340" s="161">
        <v>331</v>
      </c>
      <c r="CB340" s="151" t="s">
        <v>425</v>
      </c>
      <c r="CC340" s="153"/>
      <c r="CD340" s="153"/>
      <c r="CE340" s="153"/>
      <c r="CF340" s="153"/>
      <c r="CG340" s="169">
        <f t="shared" si="158"/>
        <v>0</v>
      </c>
      <c r="CH340" s="153"/>
      <c r="CI340" s="153"/>
      <c r="CJ340" s="153"/>
      <c r="CK340" s="169">
        <f t="shared" si="159"/>
        <v>0</v>
      </c>
      <c r="CL340" s="170">
        <f t="shared" si="143"/>
        <v>0</v>
      </c>
      <c r="CM340" s="155"/>
      <c r="CN340" s="170">
        <f t="shared" si="144"/>
        <v>0</v>
      </c>
      <c r="CO340" s="155"/>
      <c r="CP340" s="160">
        <f t="shared" si="145"/>
        <v>16663</v>
      </c>
      <c r="CQ340" s="153">
        <f t="shared" si="146"/>
        <v>16663</v>
      </c>
      <c r="CR340" s="153">
        <f t="shared" si="160"/>
        <v>0</v>
      </c>
      <c r="CS340" s="169"/>
      <c r="CT340" s="170">
        <f t="shared" si="161"/>
        <v>0</v>
      </c>
      <c r="CU340" s="155"/>
      <c r="CV340" s="171"/>
      <c r="CW340" s="172"/>
      <c r="CX340" s="172"/>
      <c r="CY340" s="172"/>
      <c r="CZ340" s="169"/>
      <c r="DA340" s="173"/>
      <c r="DB340" s="174"/>
      <c r="DC340" s="174">
        <f t="shared" si="147"/>
        <v>-331</v>
      </c>
      <c r="DD340" s="173"/>
      <c r="DE340" s="173"/>
      <c r="DF340" s="173"/>
      <c r="DG340" s="173"/>
      <c r="DH340" s="175"/>
      <c r="DI340" s="173"/>
      <c r="DJ340" s="173"/>
      <c r="DK340" s="173"/>
      <c r="DL340" s="173"/>
      <c r="DM340" s="173"/>
    </row>
    <row r="341" spans="1:117" s="39" customFormat="1" ht="12" x14ac:dyDescent="0.2">
      <c r="A341" s="149">
        <v>332</v>
      </c>
      <c r="B341" s="150">
        <v>325</v>
      </c>
      <c r="C341" s="151" t="s">
        <v>426</v>
      </c>
      <c r="D341" s="152">
        <f t="shared" si="148"/>
        <v>88.712458840044462</v>
      </c>
      <c r="E341" s="153">
        <f t="shared" si="149"/>
        <v>1215783</v>
      </c>
      <c r="F341" s="153">
        <f t="shared" si="149"/>
        <v>0</v>
      </c>
      <c r="G341" s="153">
        <f t="shared" si="149"/>
        <v>83176</v>
      </c>
      <c r="H341" s="154">
        <f t="shared" si="150"/>
        <v>1298959</v>
      </c>
      <c r="I341" s="155"/>
      <c r="J341" s="156">
        <f t="shared" si="151"/>
        <v>83176</v>
      </c>
      <c r="K341" s="157">
        <f t="shared" si="152"/>
        <v>285773.02154408279</v>
      </c>
      <c r="L341" s="158">
        <f t="shared" si="135"/>
        <v>368949.02154408279</v>
      </c>
      <c r="M341" s="155"/>
      <c r="N341" s="159">
        <f t="shared" si="136"/>
        <v>930009.97845591721</v>
      </c>
      <c r="O341" s="155"/>
      <c r="P341" s="160">
        <f t="shared" si="137"/>
        <v>83176</v>
      </c>
      <c r="Q341" s="153">
        <f t="shared" si="138"/>
        <v>0</v>
      </c>
      <c r="R341" s="153">
        <f t="shared" si="139"/>
        <v>0</v>
      </c>
      <c r="S341" s="153">
        <f t="shared" si="140"/>
        <v>285773.02154408279</v>
      </c>
      <c r="T341" s="154">
        <f t="shared" si="141"/>
        <v>368949.02154408279</v>
      </c>
      <c r="U341" s="155"/>
      <c r="V341" s="159">
        <f t="shared" si="142"/>
        <v>507927.2</v>
      </c>
      <c r="Y341" s="161">
        <v>332</v>
      </c>
      <c r="Z341" s="162">
        <v>88.712458840044462</v>
      </c>
      <c r="AA341" s="162">
        <v>0</v>
      </c>
      <c r="AB341" s="162"/>
      <c r="AC341" s="162"/>
      <c r="AD341" s="162">
        <v>0</v>
      </c>
      <c r="AE341" s="163">
        <v>1215783</v>
      </c>
      <c r="AF341" s="163">
        <v>0</v>
      </c>
      <c r="AG341" s="163">
        <v>0</v>
      </c>
      <c r="AH341" s="163">
        <v>1215783</v>
      </c>
      <c r="AI341" s="163">
        <v>0</v>
      </c>
      <c r="AJ341" s="163">
        <v>83176</v>
      </c>
      <c r="AK341" s="163">
        <v>1298959</v>
      </c>
      <c r="AL341" s="163">
        <v>0</v>
      </c>
      <c r="AM341" s="163">
        <v>0</v>
      </c>
      <c r="AN341" s="163">
        <v>0</v>
      </c>
      <c r="AO341" s="163">
        <v>0</v>
      </c>
      <c r="AP341" s="164">
        <v>1298959</v>
      </c>
      <c r="AR341" s="161">
        <v>332</v>
      </c>
      <c r="AS341" s="162">
        <v>0</v>
      </c>
      <c r="AT341" s="163">
        <v>0</v>
      </c>
      <c r="AU341" s="163">
        <v>0</v>
      </c>
      <c r="AV341" s="163">
        <v>0</v>
      </c>
      <c r="AW341" s="164">
        <v>0</v>
      </c>
      <c r="BA341" s="161">
        <v>332</v>
      </c>
      <c r="BB341" s="150">
        <v>325</v>
      </c>
      <c r="BC341" s="151" t="s">
        <v>426</v>
      </c>
      <c r="BD341" s="165">
        <f t="shared" si="153"/>
        <v>1215783</v>
      </c>
      <c r="BE341" s="166">
        <v>948602</v>
      </c>
      <c r="BF341" s="155">
        <f t="shared" si="154"/>
        <v>267181</v>
      </c>
      <c r="BG341" s="155">
        <v>80062.2</v>
      </c>
      <c r="BH341" s="155">
        <v>77508</v>
      </c>
      <c r="BI341" s="155"/>
      <c r="BJ341" s="155"/>
      <c r="BK341" s="155"/>
      <c r="BL341" s="155">
        <f t="shared" si="155"/>
        <v>0</v>
      </c>
      <c r="BM341" s="166">
        <f t="shared" si="156"/>
        <v>424751.2</v>
      </c>
      <c r="BN341" s="168">
        <f t="shared" si="157"/>
        <v>285773.02154408279</v>
      </c>
      <c r="BZ341" s="155"/>
      <c r="CA341" s="161">
        <v>332</v>
      </c>
      <c r="CB341" s="151" t="s">
        <v>426</v>
      </c>
      <c r="CC341" s="153"/>
      <c r="CD341" s="153"/>
      <c r="CE341" s="153"/>
      <c r="CF341" s="153"/>
      <c r="CG341" s="169">
        <f t="shared" si="158"/>
        <v>0</v>
      </c>
      <c r="CH341" s="153"/>
      <c r="CI341" s="153"/>
      <c r="CJ341" s="153"/>
      <c r="CK341" s="169">
        <f t="shared" si="159"/>
        <v>0</v>
      </c>
      <c r="CL341" s="170">
        <f t="shared" si="143"/>
        <v>0</v>
      </c>
      <c r="CM341" s="155"/>
      <c r="CN341" s="170">
        <f t="shared" si="144"/>
        <v>0</v>
      </c>
      <c r="CO341" s="155"/>
      <c r="CP341" s="160">
        <f t="shared" si="145"/>
        <v>267181</v>
      </c>
      <c r="CQ341" s="153">
        <f t="shared" si="146"/>
        <v>267181</v>
      </c>
      <c r="CR341" s="153">
        <f t="shared" si="160"/>
        <v>0</v>
      </c>
      <c r="CS341" s="169"/>
      <c r="CT341" s="170">
        <f t="shared" si="161"/>
        <v>0</v>
      </c>
      <c r="CU341" s="155"/>
      <c r="CV341" s="171"/>
      <c r="CW341" s="172"/>
      <c r="CX341" s="172"/>
      <c r="CY341" s="172"/>
      <c r="CZ341" s="169"/>
      <c r="DA341" s="173"/>
      <c r="DB341" s="174"/>
      <c r="DC341" s="174">
        <f t="shared" si="147"/>
        <v>-332</v>
      </c>
      <c r="DD341" s="173"/>
      <c r="DE341" s="173"/>
      <c r="DF341" s="173"/>
      <c r="DG341" s="173"/>
      <c r="DH341" s="175"/>
      <c r="DI341" s="173"/>
      <c r="DJ341" s="173"/>
      <c r="DK341" s="173"/>
      <c r="DL341" s="173"/>
      <c r="DM341" s="173"/>
    </row>
    <row r="342" spans="1:117" s="39" customFormat="1" ht="12" x14ac:dyDescent="0.2">
      <c r="A342" s="149">
        <v>333</v>
      </c>
      <c r="B342" s="150">
        <v>326</v>
      </c>
      <c r="C342" s="151" t="s">
        <v>427</v>
      </c>
      <c r="D342" s="152">
        <f t="shared" si="148"/>
        <v>0</v>
      </c>
      <c r="E342" s="153">
        <f t="shared" si="149"/>
        <v>0</v>
      </c>
      <c r="F342" s="153">
        <f t="shared" si="149"/>
        <v>0</v>
      </c>
      <c r="G342" s="153">
        <f t="shared" si="149"/>
        <v>0</v>
      </c>
      <c r="H342" s="154">
        <f t="shared" si="150"/>
        <v>0</v>
      </c>
      <c r="I342" s="155"/>
      <c r="J342" s="156">
        <f t="shared" si="151"/>
        <v>0</v>
      </c>
      <c r="K342" s="157">
        <f t="shared" si="152"/>
        <v>0</v>
      </c>
      <c r="L342" s="158">
        <f t="shared" si="135"/>
        <v>0</v>
      </c>
      <c r="M342" s="155"/>
      <c r="N342" s="159">
        <f t="shared" si="136"/>
        <v>0</v>
      </c>
      <c r="O342" s="155"/>
      <c r="P342" s="160">
        <f t="shared" si="137"/>
        <v>0</v>
      </c>
      <c r="Q342" s="153">
        <f t="shared" si="138"/>
        <v>0</v>
      </c>
      <c r="R342" s="153">
        <f t="shared" si="139"/>
        <v>0</v>
      </c>
      <c r="S342" s="153">
        <f t="shared" si="140"/>
        <v>0</v>
      </c>
      <c r="T342" s="154">
        <f t="shared" si="141"/>
        <v>0</v>
      </c>
      <c r="U342" s="155"/>
      <c r="V342" s="159">
        <f t="shared" si="142"/>
        <v>0</v>
      </c>
      <c r="Y342" s="161">
        <v>333</v>
      </c>
      <c r="Z342" s="162"/>
      <c r="AA342" s="162"/>
      <c r="AB342" s="162"/>
      <c r="AC342" s="162"/>
      <c r="AD342" s="162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4"/>
      <c r="AR342" s="161">
        <v>333</v>
      </c>
      <c r="AS342" s="162">
        <v>0</v>
      </c>
      <c r="AT342" s="163">
        <v>0</v>
      </c>
      <c r="AU342" s="163">
        <v>0</v>
      </c>
      <c r="AV342" s="163">
        <v>0</v>
      </c>
      <c r="AW342" s="164">
        <v>0</v>
      </c>
      <c r="BA342" s="161">
        <v>333</v>
      </c>
      <c r="BB342" s="150">
        <v>326</v>
      </c>
      <c r="BC342" s="151" t="s">
        <v>427</v>
      </c>
      <c r="BD342" s="165">
        <f t="shared" si="153"/>
        <v>0</v>
      </c>
      <c r="BE342" s="166">
        <v>0</v>
      </c>
      <c r="BF342" s="155">
        <f t="shared" si="154"/>
        <v>0</v>
      </c>
      <c r="BG342" s="155">
        <v>0</v>
      </c>
      <c r="BH342" s="155">
        <v>0</v>
      </c>
      <c r="BI342" s="155"/>
      <c r="BJ342" s="155"/>
      <c r="BK342" s="155"/>
      <c r="BL342" s="155">
        <f t="shared" si="155"/>
        <v>0</v>
      </c>
      <c r="BM342" s="166">
        <f t="shared" si="156"/>
        <v>0</v>
      </c>
      <c r="BN342" s="168">
        <f t="shared" si="157"/>
        <v>0</v>
      </c>
      <c r="BZ342" s="155"/>
      <c r="CA342" s="161">
        <v>333</v>
      </c>
      <c r="CB342" s="151" t="s">
        <v>427</v>
      </c>
      <c r="CC342" s="153"/>
      <c r="CD342" s="153"/>
      <c r="CE342" s="153"/>
      <c r="CF342" s="153"/>
      <c r="CG342" s="169">
        <f t="shared" si="158"/>
        <v>0</v>
      </c>
      <c r="CH342" s="153"/>
      <c r="CI342" s="153"/>
      <c r="CJ342" s="153"/>
      <c r="CK342" s="169">
        <f t="shared" si="159"/>
        <v>0</v>
      </c>
      <c r="CL342" s="170">
        <f t="shared" si="143"/>
        <v>0</v>
      </c>
      <c r="CM342" s="155"/>
      <c r="CN342" s="170">
        <f t="shared" si="144"/>
        <v>0</v>
      </c>
      <c r="CO342" s="155"/>
      <c r="CP342" s="160">
        <f t="shared" si="145"/>
        <v>0</v>
      </c>
      <c r="CQ342" s="153">
        <f t="shared" si="146"/>
        <v>0</v>
      </c>
      <c r="CR342" s="153">
        <f t="shared" si="160"/>
        <v>0</v>
      </c>
      <c r="CS342" s="169"/>
      <c r="CT342" s="170">
        <f t="shared" si="161"/>
        <v>0</v>
      </c>
      <c r="CU342" s="155"/>
      <c r="CV342" s="171"/>
      <c r="CW342" s="172"/>
      <c r="CX342" s="172"/>
      <c r="CY342" s="172"/>
      <c r="CZ342" s="169"/>
      <c r="DA342" s="173"/>
      <c r="DB342" s="174"/>
      <c r="DC342" s="174">
        <f t="shared" si="147"/>
        <v>-333</v>
      </c>
      <c r="DD342" s="173"/>
      <c r="DE342" s="173"/>
      <c r="DF342" s="173"/>
      <c r="DG342" s="173"/>
      <c r="DH342" s="175"/>
      <c r="DI342" s="173"/>
      <c r="DJ342" s="173"/>
      <c r="DK342" s="173"/>
      <c r="DL342" s="173"/>
      <c r="DM342" s="173"/>
    </row>
    <row r="343" spans="1:117" s="39" customFormat="1" ht="12" x14ac:dyDescent="0.2">
      <c r="A343" s="149">
        <v>334</v>
      </c>
      <c r="B343" s="150">
        <v>327</v>
      </c>
      <c r="C343" s="151" t="s">
        <v>428</v>
      </c>
      <c r="D343" s="152">
        <f t="shared" si="148"/>
        <v>0</v>
      </c>
      <c r="E343" s="153">
        <f t="shared" si="149"/>
        <v>0</v>
      </c>
      <c r="F343" s="153">
        <f t="shared" si="149"/>
        <v>0</v>
      </c>
      <c r="G343" s="153">
        <f t="shared" si="149"/>
        <v>0</v>
      </c>
      <c r="H343" s="154">
        <f t="shared" si="150"/>
        <v>0</v>
      </c>
      <c r="I343" s="155"/>
      <c r="J343" s="156">
        <f t="shared" si="151"/>
        <v>0</v>
      </c>
      <c r="K343" s="157">
        <f t="shared" si="152"/>
        <v>0</v>
      </c>
      <c r="L343" s="158">
        <f t="shared" si="135"/>
        <v>0</v>
      </c>
      <c r="M343" s="155"/>
      <c r="N343" s="159">
        <f t="shared" si="136"/>
        <v>0</v>
      </c>
      <c r="O343" s="155"/>
      <c r="P343" s="160">
        <f t="shared" si="137"/>
        <v>0</v>
      </c>
      <c r="Q343" s="153">
        <f t="shared" si="138"/>
        <v>0</v>
      </c>
      <c r="R343" s="153">
        <f t="shared" si="139"/>
        <v>0</v>
      </c>
      <c r="S343" s="153">
        <f t="shared" si="140"/>
        <v>0</v>
      </c>
      <c r="T343" s="154">
        <f t="shared" si="141"/>
        <v>0</v>
      </c>
      <c r="U343" s="155"/>
      <c r="V343" s="159">
        <f t="shared" si="142"/>
        <v>0</v>
      </c>
      <c r="Y343" s="161">
        <v>334</v>
      </c>
      <c r="Z343" s="162"/>
      <c r="AA343" s="162"/>
      <c r="AB343" s="162"/>
      <c r="AC343" s="162"/>
      <c r="AD343" s="162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4"/>
      <c r="AR343" s="161">
        <v>334</v>
      </c>
      <c r="AS343" s="162">
        <v>0</v>
      </c>
      <c r="AT343" s="163">
        <v>0</v>
      </c>
      <c r="AU343" s="163">
        <v>0</v>
      </c>
      <c r="AV343" s="163">
        <v>0</v>
      </c>
      <c r="AW343" s="164">
        <v>0</v>
      </c>
      <c r="BA343" s="161">
        <v>334</v>
      </c>
      <c r="BB343" s="150">
        <v>327</v>
      </c>
      <c r="BC343" s="151" t="s">
        <v>428</v>
      </c>
      <c r="BD343" s="165">
        <f t="shared" si="153"/>
        <v>0</v>
      </c>
      <c r="BE343" s="166">
        <v>0</v>
      </c>
      <c r="BF343" s="155">
        <f t="shared" si="154"/>
        <v>0</v>
      </c>
      <c r="BG343" s="155">
        <v>0</v>
      </c>
      <c r="BH343" s="155">
        <v>0</v>
      </c>
      <c r="BI343" s="155"/>
      <c r="BJ343" s="155"/>
      <c r="BK343" s="155"/>
      <c r="BL343" s="155">
        <f t="shared" si="155"/>
        <v>0</v>
      </c>
      <c r="BM343" s="166">
        <f t="shared" si="156"/>
        <v>0</v>
      </c>
      <c r="BN343" s="168">
        <f t="shared" si="157"/>
        <v>0</v>
      </c>
      <c r="BZ343" s="155"/>
      <c r="CA343" s="161">
        <v>334</v>
      </c>
      <c r="CB343" s="151" t="s">
        <v>428</v>
      </c>
      <c r="CC343" s="153"/>
      <c r="CD343" s="153"/>
      <c r="CE343" s="153"/>
      <c r="CF343" s="153"/>
      <c r="CG343" s="169">
        <f t="shared" si="158"/>
        <v>0</v>
      </c>
      <c r="CH343" s="153"/>
      <c r="CI343" s="153"/>
      <c r="CJ343" s="153"/>
      <c r="CK343" s="169">
        <f t="shared" si="159"/>
        <v>0</v>
      </c>
      <c r="CL343" s="170">
        <f t="shared" si="143"/>
        <v>0</v>
      </c>
      <c r="CM343" s="155"/>
      <c r="CN343" s="170">
        <f t="shared" si="144"/>
        <v>0</v>
      </c>
      <c r="CO343" s="155"/>
      <c r="CP343" s="160">
        <f t="shared" si="145"/>
        <v>0</v>
      </c>
      <c r="CQ343" s="153">
        <f t="shared" si="146"/>
        <v>0</v>
      </c>
      <c r="CR343" s="153">
        <f t="shared" si="160"/>
        <v>0</v>
      </c>
      <c r="CS343" s="169"/>
      <c r="CT343" s="170">
        <f t="shared" si="161"/>
        <v>0</v>
      </c>
      <c r="CU343" s="155"/>
      <c r="CV343" s="171"/>
      <c r="CW343" s="172"/>
      <c r="CX343" s="172"/>
      <c r="CY343" s="172"/>
      <c r="CZ343" s="169"/>
      <c r="DA343" s="173"/>
      <c r="DB343" s="174"/>
      <c r="DC343" s="174">
        <f t="shared" si="147"/>
        <v>-334</v>
      </c>
      <c r="DD343" s="173"/>
      <c r="DE343" s="173"/>
      <c r="DF343" s="173"/>
      <c r="DG343" s="173"/>
      <c r="DH343" s="175"/>
      <c r="DI343" s="173"/>
      <c r="DJ343" s="173"/>
      <c r="DK343" s="173"/>
      <c r="DL343" s="173"/>
      <c r="DM343" s="173"/>
    </row>
    <row r="344" spans="1:117" s="39" customFormat="1" ht="12" x14ac:dyDescent="0.2">
      <c r="A344" s="149">
        <v>335</v>
      </c>
      <c r="B344" s="150">
        <v>335</v>
      </c>
      <c r="C344" s="151" t="s">
        <v>429</v>
      </c>
      <c r="D344" s="152">
        <f t="shared" si="148"/>
        <v>1.0341555977229602</v>
      </c>
      <c r="E344" s="153">
        <f t="shared" si="149"/>
        <v>20744</v>
      </c>
      <c r="F344" s="153">
        <f t="shared" si="149"/>
        <v>0</v>
      </c>
      <c r="G344" s="153">
        <f t="shared" si="149"/>
        <v>968</v>
      </c>
      <c r="H344" s="154">
        <f t="shared" si="150"/>
        <v>21712</v>
      </c>
      <c r="I344" s="155"/>
      <c r="J344" s="156">
        <f t="shared" si="151"/>
        <v>968</v>
      </c>
      <c r="K344" s="157">
        <f t="shared" si="152"/>
        <v>1397.8151268590034</v>
      </c>
      <c r="L344" s="158">
        <f t="shared" si="135"/>
        <v>2365.8151268590036</v>
      </c>
      <c r="M344" s="155"/>
      <c r="N344" s="159">
        <f t="shared" si="136"/>
        <v>19346.184873140995</v>
      </c>
      <c r="O344" s="155"/>
      <c r="P344" s="160">
        <f t="shared" si="137"/>
        <v>968</v>
      </c>
      <c r="Q344" s="153">
        <f t="shared" si="138"/>
        <v>0</v>
      </c>
      <c r="R344" s="153">
        <f t="shared" si="139"/>
        <v>0</v>
      </c>
      <c r="S344" s="153">
        <f t="shared" si="140"/>
        <v>1397.8151268590034</v>
      </c>
      <c r="T344" s="154">
        <f t="shared" si="141"/>
        <v>2365.8151268590036</v>
      </c>
      <c r="U344" s="155"/>
      <c r="V344" s="159">
        <f t="shared" si="142"/>
        <v>3650.8</v>
      </c>
      <c r="Y344" s="161">
        <v>335</v>
      </c>
      <c r="Z344" s="162">
        <v>1.0341555977229602</v>
      </c>
      <c r="AA344" s="162">
        <v>0</v>
      </c>
      <c r="AB344" s="162"/>
      <c r="AC344" s="162"/>
      <c r="AD344" s="162">
        <v>0</v>
      </c>
      <c r="AE344" s="163">
        <v>20744</v>
      </c>
      <c r="AF344" s="163">
        <v>0</v>
      </c>
      <c r="AG344" s="163">
        <v>0</v>
      </c>
      <c r="AH344" s="163">
        <v>20744</v>
      </c>
      <c r="AI344" s="163">
        <v>0</v>
      </c>
      <c r="AJ344" s="163">
        <v>968</v>
      </c>
      <c r="AK344" s="163">
        <v>21712</v>
      </c>
      <c r="AL344" s="163">
        <v>0</v>
      </c>
      <c r="AM344" s="163">
        <v>0</v>
      </c>
      <c r="AN344" s="163">
        <v>0</v>
      </c>
      <c r="AO344" s="163">
        <v>0</v>
      </c>
      <c r="AP344" s="164">
        <v>21712</v>
      </c>
      <c r="AR344" s="161">
        <v>335</v>
      </c>
      <c r="AS344" s="162">
        <v>0</v>
      </c>
      <c r="AT344" s="163">
        <v>0</v>
      </c>
      <c r="AU344" s="163">
        <v>0</v>
      </c>
      <c r="AV344" s="163">
        <v>0</v>
      </c>
      <c r="AW344" s="164">
        <v>0</v>
      </c>
      <c r="BA344" s="161">
        <v>335</v>
      </c>
      <c r="BB344" s="150">
        <v>335</v>
      </c>
      <c r="BC344" s="151" t="s">
        <v>429</v>
      </c>
      <c r="BD344" s="165">
        <f t="shared" si="153"/>
        <v>20744</v>
      </c>
      <c r="BE344" s="166">
        <v>19489</v>
      </c>
      <c r="BF344" s="155">
        <f t="shared" si="154"/>
        <v>1255</v>
      </c>
      <c r="BG344" s="155">
        <v>615</v>
      </c>
      <c r="BH344" s="155">
        <v>812.80000000000007</v>
      </c>
      <c r="BI344" s="155"/>
      <c r="BJ344" s="155"/>
      <c r="BK344" s="155"/>
      <c r="BL344" s="155">
        <f t="shared" si="155"/>
        <v>0</v>
      </c>
      <c r="BM344" s="166">
        <f t="shared" si="156"/>
        <v>2682.8</v>
      </c>
      <c r="BN344" s="168">
        <f t="shared" si="157"/>
        <v>1397.8151268590034</v>
      </c>
      <c r="BZ344" s="155"/>
      <c r="CA344" s="161">
        <v>335</v>
      </c>
      <c r="CB344" s="151" t="s">
        <v>429</v>
      </c>
      <c r="CC344" s="153"/>
      <c r="CD344" s="153"/>
      <c r="CE344" s="153"/>
      <c r="CF344" s="153"/>
      <c r="CG344" s="169">
        <f t="shared" si="158"/>
        <v>0</v>
      </c>
      <c r="CH344" s="153"/>
      <c r="CI344" s="153"/>
      <c r="CJ344" s="153"/>
      <c r="CK344" s="169">
        <f t="shared" si="159"/>
        <v>0</v>
      </c>
      <c r="CL344" s="170">
        <f t="shared" si="143"/>
        <v>0</v>
      </c>
      <c r="CM344" s="155"/>
      <c r="CN344" s="170">
        <f t="shared" si="144"/>
        <v>0</v>
      </c>
      <c r="CO344" s="155"/>
      <c r="CP344" s="160">
        <f t="shared" si="145"/>
        <v>1255</v>
      </c>
      <c r="CQ344" s="153">
        <f t="shared" si="146"/>
        <v>1255</v>
      </c>
      <c r="CR344" s="153">
        <f t="shared" si="160"/>
        <v>0</v>
      </c>
      <c r="CS344" s="169"/>
      <c r="CT344" s="170">
        <f t="shared" si="161"/>
        <v>0</v>
      </c>
      <c r="CU344" s="155"/>
      <c r="CV344" s="171"/>
      <c r="CW344" s="172"/>
      <c r="CX344" s="172"/>
      <c r="CY344" s="172"/>
      <c r="CZ344" s="169"/>
      <c r="DA344" s="173"/>
      <c r="DB344" s="174"/>
      <c r="DC344" s="174">
        <f t="shared" si="147"/>
        <v>-335</v>
      </c>
      <c r="DD344" s="173"/>
      <c r="DE344" s="173"/>
      <c r="DF344" s="173"/>
      <c r="DG344" s="173"/>
      <c r="DH344" s="175"/>
      <c r="DI344" s="173"/>
      <c r="DJ344" s="173"/>
      <c r="DK344" s="173"/>
      <c r="DL344" s="173"/>
      <c r="DM344" s="173"/>
    </row>
    <row r="345" spans="1:117" s="39" customFormat="1" ht="12" x14ac:dyDescent="0.2">
      <c r="A345" s="149">
        <v>336</v>
      </c>
      <c r="B345" s="150">
        <v>336</v>
      </c>
      <c r="C345" s="151" t="s">
        <v>430</v>
      </c>
      <c r="D345" s="152">
        <f t="shared" si="148"/>
        <v>307.15948932968757</v>
      </c>
      <c r="E345" s="153">
        <f t="shared" si="149"/>
        <v>4891549</v>
      </c>
      <c r="F345" s="153">
        <f t="shared" si="149"/>
        <v>0</v>
      </c>
      <c r="G345" s="153">
        <f t="shared" si="149"/>
        <v>288012</v>
      </c>
      <c r="H345" s="154">
        <f t="shared" si="150"/>
        <v>5179561</v>
      </c>
      <c r="I345" s="155"/>
      <c r="J345" s="156">
        <f t="shared" si="151"/>
        <v>288012</v>
      </c>
      <c r="K345" s="157">
        <f t="shared" si="152"/>
        <v>875148.79382104613</v>
      </c>
      <c r="L345" s="158">
        <f t="shared" si="135"/>
        <v>1163160.7938210461</v>
      </c>
      <c r="M345" s="155"/>
      <c r="N345" s="159">
        <f t="shared" si="136"/>
        <v>4016400.2061789539</v>
      </c>
      <c r="O345" s="155"/>
      <c r="P345" s="160">
        <f t="shared" si="137"/>
        <v>288012</v>
      </c>
      <c r="Q345" s="153">
        <f t="shared" si="138"/>
        <v>0</v>
      </c>
      <c r="R345" s="153">
        <f t="shared" si="139"/>
        <v>0</v>
      </c>
      <c r="S345" s="153">
        <f t="shared" si="140"/>
        <v>875148.79382104613</v>
      </c>
      <c r="T345" s="154">
        <f t="shared" si="141"/>
        <v>1163160.7938210461</v>
      </c>
      <c r="U345" s="155"/>
      <c r="V345" s="159">
        <f t="shared" si="142"/>
        <v>1797943.7999999998</v>
      </c>
      <c r="Y345" s="161">
        <v>336</v>
      </c>
      <c r="Z345" s="162">
        <v>307.15948932968757</v>
      </c>
      <c r="AA345" s="162">
        <v>0</v>
      </c>
      <c r="AB345" s="162"/>
      <c r="AC345" s="162"/>
      <c r="AD345" s="162">
        <v>0</v>
      </c>
      <c r="AE345" s="163">
        <v>4891549</v>
      </c>
      <c r="AF345" s="163">
        <v>0</v>
      </c>
      <c r="AG345" s="163">
        <v>0</v>
      </c>
      <c r="AH345" s="163">
        <v>4891549</v>
      </c>
      <c r="AI345" s="163">
        <v>0</v>
      </c>
      <c r="AJ345" s="163">
        <v>288012</v>
      </c>
      <c r="AK345" s="163">
        <v>5179561</v>
      </c>
      <c r="AL345" s="163">
        <v>0</v>
      </c>
      <c r="AM345" s="163">
        <v>0</v>
      </c>
      <c r="AN345" s="163">
        <v>0</v>
      </c>
      <c r="AO345" s="163">
        <v>0</v>
      </c>
      <c r="AP345" s="164">
        <v>5179561</v>
      </c>
      <c r="AR345" s="161">
        <v>336</v>
      </c>
      <c r="AS345" s="162">
        <v>0</v>
      </c>
      <c r="AT345" s="163">
        <v>0</v>
      </c>
      <c r="AU345" s="163">
        <v>0</v>
      </c>
      <c r="AV345" s="163">
        <v>0</v>
      </c>
      <c r="AW345" s="164">
        <v>0</v>
      </c>
      <c r="BA345" s="161">
        <v>336</v>
      </c>
      <c r="BB345" s="150">
        <v>336</v>
      </c>
      <c r="BC345" s="151" t="s">
        <v>430</v>
      </c>
      <c r="BD345" s="165">
        <f t="shared" si="153"/>
        <v>4891549</v>
      </c>
      <c r="BE345" s="166">
        <v>4119677</v>
      </c>
      <c r="BF345" s="155">
        <f t="shared" si="154"/>
        <v>771872</v>
      </c>
      <c r="BG345" s="155">
        <v>444737.39999999997</v>
      </c>
      <c r="BH345" s="155">
        <v>293322.40000000002</v>
      </c>
      <c r="BI345" s="155"/>
      <c r="BJ345" s="155"/>
      <c r="BK345" s="155"/>
      <c r="BL345" s="155">
        <f t="shared" si="155"/>
        <v>0</v>
      </c>
      <c r="BM345" s="166">
        <f t="shared" si="156"/>
        <v>1509931.7999999998</v>
      </c>
      <c r="BN345" s="168">
        <f t="shared" si="157"/>
        <v>875148.79382104613</v>
      </c>
      <c r="BZ345" s="155"/>
      <c r="CA345" s="161">
        <v>336</v>
      </c>
      <c r="CB345" s="151" t="s">
        <v>430</v>
      </c>
      <c r="CC345" s="153"/>
      <c r="CD345" s="153"/>
      <c r="CE345" s="153"/>
      <c r="CF345" s="153"/>
      <c r="CG345" s="169">
        <f t="shared" si="158"/>
        <v>0</v>
      </c>
      <c r="CH345" s="153"/>
      <c r="CI345" s="153"/>
      <c r="CJ345" s="153"/>
      <c r="CK345" s="169">
        <f t="shared" si="159"/>
        <v>0</v>
      </c>
      <c r="CL345" s="170">
        <f t="shared" si="143"/>
        <v>0</v>
      </c>
      <c r="CM345" s="155"/>
      <c r="CN345" s="170">
        <f t="shared" si="144"/>
        <v>0</v>
      </c>
      <c r="CO345" s="155"/>
      <c r="CP345" s="160">
        <f t="shared" si="145"/>
        <v>771872</v>
      </c>
      <c r="CQ345" s="153">
        <f t="shared" si="146"/>
        <v>771872</v>
      </c>
      <c r="CR345" s="153">
        <f t="shared" si="160"/>
        <v>0</v>
      </c>
      <c r="CS345" s="169"/>
      <c r="CT345" s="170">
        <f t="shared" si="161"/>
        <v>0</v>
      </c>
      <c r="CU345" s="155"/>
      <c r="CV345" s="171"/>
      <c r="CW345" s="172"/>
      <c r="CX345" s="172"/>
      <c r="CY345" s="172"/>
      <c r="CZ345" s="169"/>
      <c r="DA345" s="173"/>
      <c r="DB345" s="174" t="s">
        <v>148</v>
      </c>
      <c r="DC345" s="174">
        <f t="shared" si="147"/>
        <v>-336</v>
      </c>
      <c r="DD345" s="173"/>
      <c r="DE345" s="173"/>
      <c r="DF345" s="173"/>
      <c r="DG345" s="173"/>
      <c r="DH345" s="175"/>
      <c r="DI345" s="173"/>
      <c r="DJ345" s="173"/>
      <c r="DK345" s="173"/>
      <c r="DL345" s="173"/>
      <c r="DM345" s="173"/>
    </row>
    <row r="346" spans="1:117" s="39" customFormat="1" ht="12" x14ac:dyDescent="0.2">
      <c r="A346" s="149">
        <v>337</v>
      </c>
      <c r="B346" s="150">
        <v>337</v>
      </c>
      <c r="C346" s="151" t="s">
        <v>431</v>
      </c>
      <c r="D346" s="152">
        <f t="shared" si="148"/>
        <v>2.9999999999999996</v>
      </c>
      <c r="E346" s="153">
        <f t="shared" si="149"/>
        <v>85407</v>
      </c>
      <c r="F346" s="153">
        <f t="shared" si="149"/>
        <v>0</v>
      </c>
      <c r="G346" s="153">
        <f t="shared" si="149"/>
        <v>2814</v>
      </c>
      <c r="H346" s="154">
        <f t="shared" si="150"/>
        <v>88221</v>
      </c>
      <c r="I346" s="155"/>
      <c r="J346" s="156">
        <f t="shared" si="151"/>
        <v>2814</v>
      </c>
      <c r="K346" s="157">
        <f t="shared" si="152"/>
        <v>19920.736780081344</v>
      </c>
      <c r="L346" s="158">
        <f t="shared" si="135"/>
        <v>22734.736780081344</v>
      </c>
      <c r="M346" s="155"/>
      <c r="N346" s="159">
        <f t="shared" si="136"/>
        <v>65486.263219918656</v>
      </c>
      <c r="O346" s="155"/>
      <c r="P346" s="160">
        <f t="shared" si="137"/>
        <v>2814</v>
      </c>
      <c r="Q346" s="153">
        <f t="shared" si="138"/>
        <v>0</v>
      </c>
      <c r="R346" s="153">
        <f t="shared" si="139"/>
        <v>0</v>
      </c>
      <c r="S346" s="153">
        <f t="shared" si="140"/>
        <v>19920.736780081344</v>
      </c>
      <c r="T346" s="154">
        <f t="shared" si="141"/>
        <v>22734.736780081344</v>
      </c>
      <c r="U346" s="155"/>
      <c r="V346" s="159">
        <f t="shared" si="142"/>
        <v>45893.799999999996</v>
      </c>
      <c r="Y346" s="161">
        <v>337</v>
      </c>
      <c r="Z346" s="162">
        <v>2.9999999999999996</v>
      </c>
      <c r="AA346" s="162">
        <v>0</v>
      </c>
      <c r="AB346" s="162"/>
      <c r="AC346" s="162"/>
      <c r="AD346" s="162">
        <v>0</v>
      </c>
      <c r="AE346" s="163">
        <v>85407</v>
      </c>
      <c r="AF346" s="163">
        <v>0</v>
      </c>
      <c r="AG346" s="163">
        <v>0</v>
      </c>
      <c r="AH346" s="163">
        <v>85407</v>
      </c>
      <c r="AI346" s="163">
        <v>0</v>
      </c>
      <c r="AJ346" s="163">
        <v>2814</v>
      </c>
      <c r="AK346" s="163">
        <v>88221</v>
      </c>
      <c r="AL346" s="163">
        <v>0</v>
      </c>
      <c r="AM346" s="163">
        <v>0</v>
      </c>
      <c r="AN346" s="163">
        <v>0</v>
      </c>
      <c r="AO346" s="163">
        <v>0</v>
      </c>
      <c r="AP346" s="164">
        <v>88221</v>
      </c>
      <c r="AR346" s="161">
        <v>337</v>
      </c>
      <c r="AS346" s="162">
        <v>0</v>
      </c>
      <c r="AT346" s="163">
        <v>0</v>
      </c>
      <c r="AU346" s="163">
        <v>0</v>
      </c>
      <c r="AV346" s="163">
        <v>0</v>
      </c>
      <c r="AW346" s="164">
        <v>0</v>
      </c>
      <c r="BA346" s="161">
        <v>337</v>
      </c>
      <c r="BB346" s="150">
        <v>337</v>
      </c>
      <c r="BC346" s="151" t="s">
        <v>431</v>
      </c>
      <c r="BD346" s="165">
        <f t="shared" si="153"/>
        <v>85407</v>
      </c>
      <c r="BE346" s="166">
        <v>70917</v>
      </c>
      <c r="BF346" s="155">
        <f t="shared" si="154"/>
        <v>14490</v>
      </c>
      <c r="BG346" s="155">
        <v>23386.2</v>
      </c>
      <c r="BH346" s="155">
        <v>5203.6000000000004</v>
      </c>
      <c r="BI346" s="155"/>
      <c r="BJ346" s="155"/>
      <c r="BK346" s="155"/>
      <c r="BL346" s="155">
        <f t="shared" si="155"/>
        <v>0</v>
      </c>
      <c r="BM346" s="166">
        <f t="shared" si="156"/>
        <v>43079.799999999996</v>
      </c>
      <c r="BN346" s="168">
        <f t="shared" si="157"/>
        <v>19920.736780081344</v>
      </c>
      <c r="BZ346" s="155"/>
      <c r="CA346" s="161">
        <v>337</v>
      </c>
      <c r="CB346" s="151" t="s">
        <v>431</v>
      </c>
      <c r="CC346" s="153"/>
      <c r="CD346" s="153"/>
      <c r="CE346" s="153"/>
      <c r="CF346" s="153"/>
      <c r="CG346" s="169">
        <f t="shared" si="158"/>
        <v>0</v>
      </c>
      <c r="CH346" s="153"/>
      <c r="CI346" s="153"/>
      <c r="CJ346" s="153"/>
      <c r="CK346" s="169">
        <f t="shared" si="159"/>
        <v>0</v>
      </c>
      <c r="CL346" s="170">
        <f t="shared" si="143"/>
        <v>0</v>
      </c>
      <c r="CM346" s="155"/>
      <c r="CN346" s="170">
        <f t="shared" si="144"/>
        <v>0</v>
      </c>
      <c r="CO346" s="155"/>
      <c r="CP346" s="160">
        <f t="shared" si="145"/>
        <v>14490</v>
      </c>
      <c r="CQ346" s="153">
        <f t="shared" si="146"/>
        <v>14490</v>
      </c>
      <c r="CR346" s="153">
        <f t="shared" si="160"/>
        <v>0</v>
      </c>
      <c r="CS346" s="169"/>
      <c r="CT346" s="170">
        <f t="shared" si="161"/>
        <v>0</v>
      </c>
      <c r="CU346" s="155"/>
      <c r="CV346" s="171"/>
      <c r="CW346" s="172"/>
      <c r="CX346" s="172"/>
      <c r="CY346" s="172"/>
      <c r="CZ346" s="169"/>
      <c r="DA346" s="173"/>
      <c r="DB346" s="174"/>
      <c r="DC346" s="174">
        <f t="shared" si="147"/>
        <v>-337</v>
      </c>
      <c r="DD346" s="173"/>
      <c r="DE346" s="173"/>
      <c r="DF346" s="173"/>
      <c r="DG346" s="173"/>
      <c r="DH346" s="175"/>
      <c r="DI346" s="173"/>
      <c r="DJ346" s="173"/>
      <c r="DK346" s="173"/>
      <c r="DL346" s="173"/>
      <c r="DM346" s="173"/>
    </row>
    <row r="347" spans="1:117" s="39" customFormat="1" ht="12" x14ac:dyDescent="0.2">
      <c r="A347" s="149">
        <v>338</v>
      </c>
      <c r="B347" s="150">
        <v>338</v>
      </c>
      <c r="C347" s="151" t="s">
        <v>432</v>
      </c>
      <c r="D347" s="152">
        <f t="shared" si="148"/>
        <v>0</v>
      </c>
      <c r="E347" s="153">
        <f t="shared" si="149"/>
        <v>0</v>
      </c>
      <c r="F347" s="153">
        <f t="shared" si="149"/>
        <v>0</v>
      </c>
      <c r="G347" s="153">
        <f t="shared" si="149"/>
        <v>0</v>
      </c>
      <c r="H347" s="154">
        <f t="shared" si="150"/>
        <v>0</v>
      </c>
      <c r="I347" s="155"/>
      <c r="J347" s="156">
        <f t="shared" si="151"/>
        <v>0</v>
      </c>
      <c r="K347" s="157">
        <f t="shared" si="152"/>
        <v>0</v>
      </c>
      <c r="L347" s="158">
        <f t="shared" si="135"/>
        <v>0</v>
      </c>
      <c r="M347" s="155"/>
      <c r="N347" s="159">
        <f t="shared" si="136"/>
        <v>0</v>
      </c>
      <c r="O347" s="155"/>
      <c r="P347" s="160">
        <f t="shared" si="137"/>
        <v>0</v>
      </c>
      <c r="Q347" s="153">
        <f t="shared" si="138"/>
        <v>0</v>
      </c>
      <c r="R347" s="153">
        <f t="shared" si="139"/>
        <v>0</v>
      </c>
      <c r="S347" s="153">
        <f t="shared" si="140"/>
        <v>0</v>
      </c>
      <c r="T347" s="154">
        <f t="shared" si="141"/>
        <v>0</v>
      </c>
      <c r="U347" s="155"/>
      <c r="V347" s="159">
        <f t="shared" si="142"/>
        <v>0</v>
      </c>
      <c r="Y347" s="161">
        <v>338</v>
      </c>
      <c r="Z347" s="162"/>
      <c r="AA347" s="162"/>
      <c r="AB347" s="162"/>
      <c r="AC347" s="162"/>
      <c r="AD347" s="162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4"/>
      <c r="AR347" s="161">
        <v>338</v>
      </c>
      <c r="AS347" s="162">
        <v>0</v>
      </c>
      <c r="AT347" s="163">
        <v>0</v>
      </c>
      <c r="AU347" s="163">
        <v>0</v>
      </c>
      <c r="AV347" s="163">
        <v>0</v>
      </c>
      <c r="AW347" s="164">
        <v>0</v>
      </c>
      <c r="BA347" s="161">
        <v>338</v>
      </c>
      <c r="BB347" s="150">
        <v>338</v>
      </c>
      <c r="BC347" s="151" t="s">
        <v>432</v>
      </c>
      <c r="BD347" s="165">
        <f t="shared" si="153"/>
        <v>0</v>
      </c>
      <c r="BE347" s="166">
        <v>0</v>
      </c>
      <c r="BF347" s="155">
        <f t="shared" si="154"/>
        <v>0</v>
      </c>
      <c r="BG347" s="155">
        <v>0</v>
      </c>
      <c r="BH347" s="155">
        <v>0</v>
      </c>
      <c r="BI347" s="155"/>
      <c r="BJ347" s="155"/>
      <c r="BK347" s="155"/>
      <c r="BL347" s="155">
        <f t="shared" si="155"/>
        <v>0</v>
      </c>
      <c r="BM347" s="166">
        <f t="shared" si="156"/>
        <v>0</v>
      </c>
      <c r="BN347" s="168">
        <f t="shared" si="157"/>
        <v>0</v>
      </c>
      <c r="BZ347" s="155"/>
      <c r="CA347" s="161">
        <v>338</v>
      </c>
      <c r="CB347" s="151" t="s">
        <v>432</v>
      </c>
      <c r="CC347" s="153"/>
      <c r="CD347" s="153"/>
      <c r="CE347" s="153"/>
      <c r="CF347" s="153"/>
      <c r="CG347" s="169">
        <f t="shared" si="158"/>
        <v>0</v>
      </c>
      <c r="CH347" s="153"/>
      <c r="CI347" s="153"/>
      <c r="CJ347" s="153"/>
      <c r="CK347" s="169">
        <f t="shared" si="159"/>
        <v>0</v>
      </c>
      <c r="CL347" s="170">
        <f t="shared" si="143"/>
        <v>0</v>
      </c>
      <c r="CM347" s="155"/>
      <c r="CN347" s="170">
        <f t="shared" si="144"/>
        <v>0</v>
      </c>
      <c r="CO347" s="155"/>
      <c r="CP347" s="160">
        <f t="shared" si="145"/>
        <v>0</v>
      </c>
      <c r="CQ347" s="153">
        <f t="shared" si="146"/>
        <v>0</v>
      </c>
      <c r="CR347" s="153">
        <f t="shared" si="160"/>
        <v>0</v>
      </c>
      <c r="CS347" s="169"/>
      <c r="CT347" s="170">
        <f t="shared" si="161"/>
        <v>0</v>
      </c>
      <c r="CU347" s="155"/>
      <c r="CV347" s="171"/>
      <c r="CW347" s="172"/>
      <c r="CX347" s="172"/>
      <c r="CY347" s="172"/>
      <c r="CZ347" s="169"/>
      <c r="DA347" s="173"/>
      <c r="DB347" s="174"/>
      <c r="DC347" s="174">
        <f t="shared" si="147"/>
        <v>-338</v>
      </c>
      <c r="DD347" s="173"/>
      <c r="DE347" s="173"/>
      <c r="DF347" s="173"/>
      <c r="DG347" s="173"/>
      <c r="DH347" s="175"/>
      <c r="DI347" s="173"/>
      <c r="DJ347" s="173"/>
      <c r="DK347" s="173"/>
      <c r="DL347" s="173"/>
      <c r="DM347" s="173"/>
    </row>
    <row r="348" spans="1:117" s="39" customFormat="1" ht="12" x14ac:dyDescent="0.2">
      <c r="A348" s="149">
        <v>339</v>
      </c>
      <c r="B348" s="150">
        <v>339</v>
      </c>
      <c r="C348" s="151" t="s">
        <v>433</v>
      </c>
      <c r="D348" s="152">
        <f t="shared" si="148"/>
        <v>0</v>
      </c>
      <c r="E348" s="153">
        <f t="shared" si="149"/>
        <v>0</v>
      </c>
      <c r="F348" s="153">
        <f t="shared" si="149"/>
        <v>0</v>
      </c>
      <c r="G348" s="153">
        <f t="shared" si="149"/>
        <v>0</v>
      </c>
      <c r="H348" s="154">
        <f t="shared" si="150"/>
        <v>0</v>
      </c>
      <c r="I348" s="155"/>
      <c r="J348" s="156">
        <f t="shared" si="151"/>
        <v>0</v>
      </c>
      <c r="K348" s="157">
        <f t="shared" si="152"/>
        <v>0</v>
      </c>
      <c r="L348" s="158">
        <f t="shared" si="135"/>
        <v>0</v>
      </c>
      <c r="M348" s="155"/>
      <c r="N348" s="159">
        <f t="shared" si="136"/>
        <v>0</v>
      </c>
      <c r="O348" s="155"/>
      <c r="P348" s="160">
        <f t="shared" si="137"/>
        <v>0</v>
      </c>
      <c r="Q348" s="153">
        <f t="shared" si="138"/>
        <v>0</v>
      </c>
      <c r="R348" s="153">
        <f t="shared" si="139"/>
        <v>0</v>
      </c>
      <c r="S348" s="153">
        <f t="shared" si="140"/>
        <v>0</v>
      </c>
      <c r="T348" s="154">
        <f t="shared" si="141"/>
        <v>0</v>
      </c>
      <c r="U348" s="155"/>
      <c r="V348" s="159">
        <f t="shared" si="142"/>
        <v>0</v>
      </c>
      <c r="Y348" s="161">
        <v>339</v>
      </c>
      <c r="Z348" s="162"/>
      <c r="AA348" s="162"/>
      <c r="AB348" s="162"/>
      <c r="AC348" s="162"/>
      <c r="AD348" s="162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4"/>
      <c r="AR348" s="161">
        <v>339</v>
      </c>
      <c r="AS348" s="162">
        <v>0</v>
      </c>
      <c r="AT348" s="163">
        <v>0</v>
      </c>
      <c r="AU348" s="163">
        <v>0</v>
      </c>
      <c r="AV348" s="163">
        <v>0</v>
      </c>
      <c r="AW348" s="164">
        <v>0</v>
      </c>
      <c r="BA348" s="161">
        <v>339</v>
      </c>
      <c r="BB348" s="150">
        <v>339</v>
      </c>
      <c r="BC348" s="151" t="s">
        <v>433</v>
      </c>
      <c r="BD348" s="165">
        <f t="shared" si="153"/>
        <v>0</v>
      </c>
      <c r="BE348" s="166">
        <v>0</v>
      </c>
      <c r="BF348" s="155">
        <f t="shared" si="154"/>
        <v>0</v>
      </c>
      <c r="BG348" s="155">
        <v>0</v>
      </c>
      <c r="BH348" s="155">
        <v>0</v>
      </c>
      <c r="BI348" s="155"/>
      <c r="BJ348" s="155"/>
      <c r="BK348" s="155"/>
      <c r="BL348" s="155">
        <f t="shared" si="155"/>
        <v>0</v>
      </c>
      <c r="BM348" s="166">
        <f t="shared" si="156"/>
        <v>0</v>
      </c>
      <c r="BN348" s="168">
        <f t="shared" si="157"/>
        <v>0</v>
      </c>
      <c r="BZ348" s="155"/>
      <c r="CA348" s="161">
        <v>339</v>
      </c>
      <c r="CB348" s="151" t="s">
        <v>433</v>
      </c>
      <c r="CC348" s="153"/>
      <c r="CD348" s="153"/>
      <c r="CE348" s="153"/>
      <c r="CF348" s="153"/>
      <c r="CG348" s="169">
        <f t="shared" si="158"/>
        <v>0</v>
      </c>
      <c r="CH348" s="153"/>
      <c r="CI348" s="153"/>
      <c r="CJ348" s="153"/>
      <c r="CK348" s="169">
        <f t="shared" si="159"/>
        <v>0</v>
      </c>
      <c r="CL348" s="170">
        <f t="shared" si="143"/>
        <v>0</v>
      </c>
      <c r="CM348" s="155"/>
      <c r="CN348" s="170">
        <f t="shared" si="144"/>
        <v>0</v>
      </c>
      <c r="CO348" s="155"/>
      <c r="CP348" s="160">
        <f t="shared" si="145"/>
        <v>0</v>
      </c>
      <c r="CQ348" s="153">
        <f t="shared" si="146"/>
        <v>0</v>
      </c>
      <c r="CR348" s="153">
        <f t="shared" si="160"/>
        <v>0</v>
      </c>
      <c r="CS348" s="169"/>
      <c r="CT348" s="170">
        <f t="shared" si="161"/>
        <v>0</v>
      </c>
      <c r="CU348" s="155"/>
      <c r="CV348" s="171"/>
      <c r="CW348" s="172"/>
      <c r="CX348" s="172"/>
      <c r="CY348" s="172"/>
      <c r="CZ348" s="169"/>
      <c r="DA348" s="173"/>
      <c r="DB348" s="174"/>
      <c r="DC348" s="174">
        <f t="shared" si="147"/>
        <v>-339</v>
      </c>
      <c r="DD348" s="173"/>
      <c r="DE348" s="173"/>
      <c r="DF348" s="173"/>
      <c r="DG348" s="173"/>
      <c r="DH348" s="175"/>
      <c r="DI348" s="173"/>
      <c r="DJ348" s="173"/>
      <c r="DK348" s="173"/>
      <c r="DL348" s="173"/>
      <c r="DM348" s="173"/>
    </row>
    <row r="349" spans="1:117" s="39" customFormat="1" ht="12" x14ac:dyDescent="0.2">
      <c r="A349" s="149">
        <v>340</v>
      </c>
      <c r="B349" s="150">
        <v>340</v>
      </c>
      <c r="C349" s="151" t="s">
        <v>434</v>
      </c>
      <c r="D349" s="152">
        <f t="shared" si="148"/>
        <v>15.325925925925931</v>
      </c>
      <c r="E349" s="153">
        <f t="shared" si="149"/>
        <v>286545</v>
      </c>
      <c r="F349" s="153">
        <f t="shared" si="149"/>
        <v>0</v>
      </c>
      <c r="G349" s="153">
        <f t="shared" si="149"/>
        <v>14364</v>
      </c>
      <c r="H349" s="154">
        <f t="shared" si="150"/>
        <v>300909</v>
      </c>
      <c r="I349" s="155"/>
      <c r="J349" s="156">
        <f t="shared" si="151"/>
        <v>14364</v>
      </c>
      <c r="K349" s="157">
        <f t="shared" si="152"/>
        <v>34097.332884003081</v>
      </c>
      <c r="L349" s="158">
        <f t="shared" si="135"/>
        <v>48461.332884003081</v>
      </c>
      <c r="M349" s="155"/>
      <c r="N349" s="159">
        <f t="shared" si="136"/>
        <v>252447.66711599691</v>
      </c>
      <c r="O349" s="155"/>
      <c r="P349" s="160">
        <f t="shared" si="137"/>
        <v>14364</v>
      </c>
      <c r="Q349" s="153">
        <f t="shared" si="138"/>
        <v>0</v>
      </c>
      <c r="R349" s="153">
        <f t="shared" si="139"/>
        <v>0</v>
      </c>
      <c r="S349" s="153">
        <f t="shared" si="140"/>
        <v>34097.332884003081</v>
      </c>
      <c r="T349" s="154">
        <f t="shared" si="141"/>
        <v>48461.332884003081</v>
      </c>
      <c r="U349" s="155"/>
      <c r="V349" s="159">
        <f t="shared" si="142"/>
        <v>89281.600000000006</v>
      </c>
      <c r="Y349" s="161">
        <v>340</v>
      </c>
      <c r="Z349" s="162">
        <v>15.325925925925931</v>
      </c>
      <c r="AA349" s="162">
        <v>0</v>
      </c>
      <c r="AB349" s="162"/>
      <c r="AC349" s="162"/>
      <c r="AD349" s="162">
        <v>0</v>
      </c>
      <c r="AE349" s="163">
        <v>286545</v>
      </c>
      <c r="AF349" s="163">
        <v>0</v>
      </c>
      <c r="AG349" s="163">
        <v>0</v>
      </c>
      <c r="AH349" s="163">
        <v>286545</v>
      </c>
      <c r="AI349" s="163">
        <v>0</v>
      </c>
      <c r="AJ349" s="163">
        <v>14364</v>
      </c>
      <c r="AK349" s="163">
        <v>300909</v>
      </c>
      <c r="AL349" s="163">
        <v>0</v>
      </c>
      <c r="AM349" s="163">
        <v>0</v>
      </c>
      <c r="AN349" s="163">
        <v>0</v>
      </c>
      <c r="AO349" s="163">
        <v>0</v>
      </c>
      <c r="AP349" s="164">
        <v>300909</v>
      </c>
      <c r="AR349" s="161">
        <v>340</v>
      </c>
      <c r="AS349" s="162">
        <v>0</v>
      </c>
      <c r="AT349" s="163">
        <v>0</v>
      </c>
      <c r="AU349" s="163">
        <v>0</v>
      </c>
      <c r="AV349" s="163">
        <v>0</v>
      </c>
      <c r="AW349" s="164">
        <v>0</v>
      </c>
      <c r="BA349" s="161">
        <v>340</v>
      </c>
      <c r="BB349" s="150">
        <v>340</v>
      </c>
      <c r="BC349" s="151" t="s">
        <v>434</v>
      </c>
      <c r="BD349" s="165">
        <f t="shared" si="153"/>
        <v>286545</v>
      </c>
      <c r="BE349" s="166">
        <v>264794</v>
      </c>
      <c r="BF349" s="155">
        <f t="shared" si="154"/>
        <v>21751</v>
      </c>
      <c r="BG349" s="155">
        <v>53166.6</v>
      </c>
      <c r="BH349" s="155">
        <v>0</v>
      </c>
      <c r="BI349" s="155"/>
      <c r="BJ349" s="155"/>
      <c r="BK349" s="155"/>
      <c r="BL349" s="155">
        <f t="shared" si="155"/>
        <v>0</v>
      </c>
      <c r="BM349" s="166">
        <f t="shared" si="156"/>
        <v>74917.600000000006</v>
      </c>
      <c r="BN349" s="168">
        <f t="shared" si="157"/>
        <v>34097.332884003081</v>
      </c>
      <c r="BZ349" s="155"/>
      <c r="CA349" s="161">
        <v>340</v>
      </c>
      <c r="CB349" s="151" t="s">
        <v>434</v>
      </c>
      <c r="CC349" s="153"/>
      <c r="CD349" s="153"/>
      <c r="CE349" s="153"/>
      <c r="CF349" s="153"/>
      <c r="CG349" s="169">
        <f t="shared" si="158"/>
        <v>0</v>
      </c>
      <c r="CH349" s="153"/>
      <c r="CI349" s="153"/>
      <c r="CJ349" s="153"/>
      <c r="CK349" s="169">
        <f t="shared" si="159"/>
        <v>0</v>
      </c>
      <c r="CL349" s="170">
        <f t="shared" si="143"/>
        <v>0</v>
      </c>
      <c r="CM349" s="155"/>
      <c r="CN349" s="170">
        <f t="shared" si="144"/>
        <v>0</v>
      </c>
      <c r="CO349" s="155"/>
      <c r="CP349" s="160">
        <f t="shared" si="145"/>
        <v>21751</v>
      </c>
      <c r="CQ349" s="153">
        <f t="shared" si="146"/>
        <v>21751</v>
      </c>
      <c r="CR349" s="153">
        <f t="shared" si="160"/>
        <v>0</v>
      </c>
      <c r="CS349" s="169"/>
      <c r="CT349" s="170">
        <f t="shared" si="161"/>
        <v>0</v>
      </c>
      <c r="CU349" s="155"/>
      <c r="CV349" s="171"/>
      <c r="CW349" s="172"/>
      <c r="CX349" s="172"/>
      <c r="CY349" s="172"/>
      <c r="CZ349" s="169"/>
      <c r="DA349" s="173"/>
      <c r="DB349" s="174"/>
      <c r="DC349" s="174">
        <f t="shared" si="147"/>
        <v>-340</v>
      </c>
      <c r="DD349" s="173"/>
      <c r="DE349" s="173"/>
      <c r="DF349" s="173"/>
      <c r="DG349" s="173"/>
      <c r="DH349" s="175"/>
      <c r="DI349" s="173"/>
      <c r="DJ349" s="173"/>
      <c r="DK349" s="173"/>
      <c r="DL349" s="173"/>
      <c r="DM349" s="173"/>
    </row>
    <row r="350" spans="1:117" s="39" customFormat="1" ht="12" x14ac:dyDescent="0.2">
      <c r="A350" s="149">
        <v>341</v>
      </c>
      <c r="B350" s="150">
        <v>341</v>
      </c>
      <c r="C350" s="151" t="s">
        <v>435</v>
      </c>
      <c r="D350" s="152">
        <f t="shared" si="148"/>
        <v>0</v>
      </c>
      <c r="E350" s="153">
        <f t="shared" si="149"/>
        <v>0</v>
      </c>
      <c r="F350" s="153">
        <f t="shared" si="149"/>
        <v>0</v>
      </c>
      <c r="G350" s="153">
        <f t="shared" si="149"/>
        <v>0</v>
      </c>
      <c r="H350" s="154">
        <f t="shared" si="150"/>
        <v>0</v>
      </c>
      <c r="I350" s="155"/>
      <c r="J350" s="156">
        <f t="shared" si="151"/>
        <v>0</v>
      </c>
      <c r="K350" s="157">
        <f t="shared" si="152"/>
        <v>0</v>
      </c>
      <c r="L350" s="158">
        <f t="shared" si="135"/>
        <v>0</v>
      </c>
      <c r="M350" s="155"/>
      <c r="N350" s="159">
        <f t="shared" si="136"/>
        <v>0</v>
      </c>
      <c r="O350" s="155"/>
      <c r="P350" s="160">
        <f t="shared" si="137"/>
        <v>0</v>
      </c>
      <c r="Q350" s="153">
        <f t="shared" si="138"/>
        <v>0</v>
      </c>
      <c r="R350" s="153">
        <f t="shared" si="139"/>
        <v>0</v>
      </c>
      <c r="S350" s="153">
        <f t="shared" si="140"/>
        <v>0</v>
      </c>
      <c r="T350" s="154">
        <f t="shared" si="141"/>
        <v>0</v>
      </c>
      <c r="U350" s="155"/>
      <c r="V350" s="159">
        <f t="shared" si="142"/>
        <v>0</v>
      </c>
      <c r="Y350" s="161">
        <v>341</v>
      </c>
      <c r="Z350" s="162"/>
      <c r="AA350" s="162"/>
      <c r="AB350" s="162"/>
      <c r="AC350" s="162"/>
      <c r="AD350" s="162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4"/>
      <c r="AR350" s="161">
        <v>341</v>
      </c>
      <c r="AS350" s="162">
        <v>0</v>
      </c>
      <c r="AT350" s="163">
        <v>0</v>
      </c>
      <c r="AU350" s="163">
        <v>0</v>
      </c>
      <c r="AV350" s="163">
        <v>0</v>
      </c>
      <c r="AW350" s="164">
        <v>0</v>
      </c>
      <c r="BA350" s="161">
        <v>341</v>
      </c>
      <c r="BB350" s="150">
        <v>341</v>
      </c>
      <c r="BC350" s="151" t="s">
        <v>435</v>
      </c>
      <c r="BD350" s="165">
        <f t="shared" si="153"/>
        <v>0</v>
      </c>
      <c r="BE350" s="166">
        <v>0</v>
      </c>
      <c r="BF350" s="155">
        <f t="shared" si="154"/>
        <v>0</v>
      </c>
      <c r="BG350" s="155">
        <v>0</v>
      </c>
      <c r="BH350" s="155">
        <v>0</v>
      </c>
      <c r="BI350" s="155"/>
      <c r="BJ350" s="155"/>
      <c r="BK350" s="155"/>
      <c r="BL350" s="155">
        <f t="shared" si="155"/>
        <v>0</v>
      </c>
      <c r="BM350" s="166">
        <f t="shared" si="156"/>
        <v>0</v>
      </c>
      <c r="BN350" s="168">
        <f t="shared" si="157"/>
        <v>0</v>
      </c>
      <c r="BZ350" s="155"/>
      <c r="CA350" s="161">
        <v>341</v>
      </c>
      <c r="CB350" s="151" t="s">
        <v>435</v>
      </c>
      <c r="CC350" s="153"/>
      <c r="CD350" s="153"/>
      <c r="CE350" s="153"/>
      <c r="CF350" s="153"/>
      <c r="CG350" s="169">
        <f t="shared" si="158"/>
        <v>0</v>
      </c>
      <c r="CH350" s="153"/>
      <c r="CI350" s="153"/>
      <c r="CJ350" s="153"/>
      <c r="CK350" s="169">
        <f t="shared" si="159"/>
        <v>0</v>
      </c>
      <c r="CL350" s="170">
        <f t="shared" si="143"/>
        <v>0</v>
      </c>
      <c r="CM350" s="155"/>
      <c r="CN350" s="170">
        <f t="shared" si="144"/>
        <v>0</v>
      </c>
      <c r="CO350" s="155"/>
      <c r="CP350" s="160">
        <f t="shared" si="145"/>
        <v>0</v>
      </c>
      <c r="CQ350" s="153">
        <f t="shared" si="146"/>
        <v>0</v>
      </c>
      <c r="CR350" s="153">
        <f t="shared" si="160"/>
        <v>0</v>
      </c>
      <c r="CS350" s="169"/>
      <c r="CT350" s="170">
        <f t="shared" si="161"/>
        <v>0</v>
      </c>
      <c r="CU350" s="155"/>
      <c r="CV350" s="171"/>
      <c r="CW350" s="172"/>
      <c r="CX350" s="172"/>
      <c r="CY350" s="172"/>
      <c r="CZ350" s="169"/>
      <c r="DA350" s="173"/>
      <c r="DB350" s="174" t="s">
        <v>242</v>
      </c>
      <c r="DC350" s="174">
        <f t="shared" si="147"/>
        <v>-341</v>
      </c>
      <c r="DD350" s="173"/>
      <c r="DE350" s="173"/>
      <c r="DF350" s="173"/>
      <c r="DG350" s="173"/>
      <c r="DH350" s="175"/>
      <c r="DI350" s="173"/>
      <c r="DJ350" s="173"/>
      <c r="DK350" s="173"/>
      <c r="DL350" s="173"/>
      <c r="DM350" s="173"/>
    </row>
    <row r="351" spans="1:117" s="39" customFormat="1" ht="12" x14ac:dyDescent="0.2">
      <c r="A351" s="149">
        <v>342</v>
      </c>
      <c r="B351" s="150">
        <v>342</v>
      </c>
      <c r="C351" s="151" t="s">
        <v>436</v>
      </c>
      <c r="D351" s="152">
        <f t="shared" si="148"/>
        <v>4.2144638403990022</v>
      </c>
      <c r="E351" s="153">
        <f t="shared" si="149"/>
        <v>63518</v>
      </c>
      <c r="F351" s="153">
        <f t="shared" si="149"/>
        <v>0</v>
      </c>
      <c r="G351" s="153">
        <f t="shared" si="149"/>
        <v>3952</v>
      </c>
      <c r="H351" s="154">
        <f t="shared" si="150"/>
        <v>67470</v>
      </c>
      <c r="I351" s="155"/>
      <c r="J351" s="156">
        <f t="shared" si="151"/>
        <v>3952</v>
      </c>
      <c r="K351" s="157">
        <f t="shared" si="152"/>
        <v>2034</v>
      </c>
      <c r="L351" s="158">
        <f t="shared" si="135"/>
        <v>5986</v>
      </c>
      <c r="M351" s="155"/>
      <c r="N351" s="159">
        <f t="shared" si="136"/>
        <v>61484</v>
      </c>
      <c r="O351" s="155"/>
      <c r="P351" s="160">
        <f t="shared" si="137"/>
        <v>3952</v>
      </c>
      <c r="Q351" s="153">
        <f t="shared" si="138"/>
        <v>0</v>
      </c>
      <c r="R351" s="153">
        <f t="shared" si="139"/>
        <v>0</v>
      </c>
      <c r="S351" s="153">
        <f t="shared" si="140"/>
        <v>2034</v>
      </c>
      <c r="T351" s="154">
        <f t="shared" si="141"/>
        <v>5986</v>
      </c>
      <c r="U351" s="155"/>
      <c r="V351" s="159">
        <f t="shared" si="142"/>
        <v>15121.6</v>
      </c>
      <c r="Y351" s="161">
        <v>342</v>
      </c>
      <c r="Z351" s="162">
        <v>4.2144638403990022</v>
      </c>
      <c r="AA351" s="162">
        <v>0</v>
      </c>
      <c r="AB351" s="162"/>
      <c r="AC351" s="162"/>
      <c r="AD351" s="162">
        <v>0</v>
      </c>
      <c r="AE351" s="163">
        <v>63518</v>
      </c>
      <c r="AF351" s="163">
        <v>0</v>
      </c>
      <c r="AG351" s="163">
        <v>0</v>
      </c>
      <c r="AH351" s="163">
        <v>63518</v>
      </c>
      <c r="AI351" s="163">
        <v>0</v>
      </c>
      <c r="AJ351" s="163">
        <v>3952</v>
      </c>
      <c r="AK351" s="163">
        <v>67470</v>
      </c>
      <c r="AL351" s="163">
        <v>0</v>
      </c>
      <c r="AM351" s="163">
        <v>0</v>
      </c>
      <c r="AN351" s="163">
        <v>0</v>
      </c>
      <c r="AO351" s="163">
        <v>0</v>
      </c>
      <c r="AP351" s="164">
        <v>67470</v>
      </c>
      <c r="AR351" s="161">
        <v>342</v>
      </c>
      <c r="AS351" s="162">
        <v>0</v>
      </c>
      <c r="AT351" s="163">
        <v>0</v>
      </c>
      <c r="AU351" s="163">
        <v>0</v>
      </c>
      <c r="AV351" s="163">
        <v>0</v>
      </c>
      <c r="AW351" s="164">
        <v>0</v>
      </c>
      <c r="BA351" s="161">
        <v>342</v>
      </c>
      <c r="BB351" s="150">
        <v>342</v>
      </c>
      <c r="BC351" s="151" t="s">
        <v>436</v>
      </c>
      <c r="BD351" s="165">
        <f t="shared" si="153"/>
        <v>63518</v>
      </c>
      <c r="BE351" s="166">
        <v>61484</v>
      </c>
      <c r="BF351" s="155">
        <f t="shared" si="154"/>
        <v>2034</v>
      </c>
      <c r="BG351" s="155">
        <v>0</v>
      </c>
      <c r="BH351" s="155">
        <v>9135.6</v>
      </c>
      <c r="BI351" s="155"/>
      <c r="BJ351" s="155"/>
      <c r="BK351" s="155"/>
      <c r="BL351" s="155">
        <f t="shared" si="155"/>
        <v>0</v>
      </c>
      <c r="BM351" s="166">
        <f t="shared" si="156"/>
        <v>11169.6</v>
      </c>
      <c r="BN351" s="168">
        <f t="shared" si="157"/>
        <v>2034</v>
      </c>
      <c r="BZ351" s="155"/>
      <c r="CA351" s="161">
        <v>342</v>
      </c>
      <c r="CB351" s="151" t="s">
        <v>436</v>
      </c>
      <c r="CC351" s="153"/>
      <c r="CD351" s="153"/>
      <c r="CE351" s="153"/>
      <c r="CF351" s="153"/>
      <c r="CG351" s="169">
        <f t="shared" si="158"/>
        <v>0</v>
      </c>
      <c r="CH351" s="153"/>
      <c r="CI351" s="153"/>
      <c r="CJ351" s="153"/>
      <c r="CK351" s="169">
        <f t="shared" si="159"/>
        <v>0</v>
      </c>
      <c r="CL351" s="170">
        <f t="shared" si="143"/>
        <v>0</v>
      </c>
      <c r="CM351" s="155"/>
      <c r="CN351" s="170">
        <f t="shared" si="144"/>
        <v>0</v>
      </c>
      <c r="CO351" s="155"/>
      <c r="CP351" s="160">
        <f t="shared" si="145"/>
        <v>2034</v>
      </c>
      <c r="CQ351" s="153">
        <f t="shared" si="146"/>
        <v>2034</v>
      </c>
      <c r="CR351" s="153">
        <f t="shared" si="160"/>
        <v>0</v>
      </c>
      <c r="CS351" s="169"/>
      <c r="CT351" s="170">
        <f t="shared" si="161"/>
        <v>0</v>
      </c>
      <c r="CU351" s="155"/>
      <c r="CV351" s="171"/>
      <c r="CW351" s="172"/>
      <c r="CX351" s="172"/>
      <c r="CY351" s="172"/>
      <c r="CZ351" s="169"/>
      <c r="DA351" s="173"/>
      <c r="DB351" s="174"/>
      <c r="DC351" s="174">
        <f t="shared" si="147"/>
        <v>-342</v>
      </c>
      <c r="DD351" s="173"/>
      <c r="DE351" s="173"/>
      <c r="DF351" s="173"/>
      <c r="DG351" s="173"/>
      <c r="DH351" s="175"/>
      <c r="DI351" s="173"/>
      <c r="DJ351" s="173"/>
      <c r="DK351" s="173"/>
      <c r="DL351" s="173"/>
      <c r="DM351" s="173"/>
    </row>
    <row r="352" spans="1:117" s="39" customFormat="1" ht="12" x14ac:dyDescent="0.2">
      <c r="A352" s="149">
        <v>343</v>
      </c>
      <c r="B352" s="150">
        <v>343</v>
      </c>
      <c r="C352" s="151" t="s">
        <v>437</v>
      </c>
      <c r="D352" s="152">
        <f t="shared" si="148"/>
        <v>23.549295774647884</v>
      </c>
      <c r="E352" s="153">
        <f t="shared" si="149"/>
        <v>282402</v>
      </c>
      <c r="F352" s="153">
        <f t="shared" si="149"/>
        <v>0</v>
      </c>
      <c r="G352" s="153">
        <f t="shared" si="149"/>
        <v>22080</v>
      </c>
      <c r="H352" s="154">
        <f t="shared" si="150"/>
        <v>304482</v>
      </c>
      <c r="I352" s="155"/>
      <c r="J352" s="156">
        <f t="shared" si="151"/>
        <v>22080</v>
      </c>
      <c r="K352" s="157">
        <f t="shared" si="152"/>
        <v>26762</v>
      </c>
      <c r="L352" s="158">
        <f t="shared" si="135"/>
        <v>48842</v>
      </c>
      <c r="M352" s="155"/>
      <c r="N352" s="159">
        <f t="shared" si="136"/>
        <v>255640</v>
      </c>
      <c r="O352" s="155"/>
      <c r="P352" s="160">
        <f t="shared" si="137"/>
        <v>22080</v>
      </c>
      <c r="Q352" s="153">
        <f t="shared" si="138"/>
        <v>0</v>
      </c>
      <c r="R352" s="153">
        <f t="shared" si="139"/>
        <v>0</v>
      </c>
      <c r="S352" s="153">
        <f t="shared" si="140"/>
        <v>26762</v>
      </c>
      <c r="T352" s="154">
        <f t="shared" si="141"/>
        <v>48842</v>
      </c>
      <c r="U352" s="155"/>
      <c r="V352" s="159">
        <f t="shared" si="142"/>
        <v>48842</v>
      </c>
      <c r="Y352" s="161">
        <v>343</v>
      </c>
      <c r="Z352" s="162">
        <v>23.549295774647884</v>
      </c>
      <c r="AA352" s="162">
        <v>0</v>
      </c>
      <c r="AB352" s="162"/>
      <c r="AC352" s="162"/>
      <c r="AD352" s="162">
        <v>0</v>
      </c>
      <c r="AE352" s="163">
        <v>282402</v>
      </c>
      <c r="AF352" s="163">
        <v>0</v>
      </c>
      <c r="AG352" s="163">
        <v>0</v>
      </c>
      <c r="AH352" s="163">
        <v>282402</v>
      </c>
      <c r="AI352" s="163">
        <v>0</v>
      </c>
      <c r="AJ352" s="163">
        <v>22080</v>
      </c>
      <c r="AK352" s="163">
        <v>304482</v>
      </c>
      <c r="AL352" s="163">
        <v>0</v>
      </c>
      <c r="AM352" s="163">
        <v>0</v>
      </c>
      <c r="AN352" s="163">
        <v>0</v>
      </c>
      <c r="AO352" s="163">
        <v>0</v>
      </c>
      <c r="AP352" s="164">
        <v>304482</v>
      </c>
      <c r="AR352" s="161">
        <v>343</v>
      </c>
      <c r="AS352" s="162">
        <v>0</v>
      </c>
      <c r="AT352" s="163">
        <v>0</v>
      </c>
      <c r="AU352" s="163">
        <v>0</v>
      </c>
      <c r="AV352" s="163">
        <v>0</v>
      </c>
      <c r="AW352" s="164">
        <v>0</v>
      </c>
      <c r="BA352" s="161">
        <v>343</v>
      </c>
      <c r="BB352" s="150">
        <v>343</v>
      </c>
      <c r="BC352" s="151" t="s">
        <v>437</v>
      </c>
      <c r="BD352" s="165">
        <f t="shared" si="153"/>
        <v>282402</v>
      </c>
      <c r="BE352" s="166">
        <v>255640</v>
      </c>
      <c r="BF352" s="155">
        <f t="shared" si="154"/>
        <v>26762</v>
      </c>
      <c r="BG352" s="155">
        <v>0</v>
      </c>
      <c r="BH352" s="155">
        <v>0</v>
      </c>
      <c r="BI352" s="155"/>
      <c r="BJ352" s="155"/>
      <c r="BK352" s="155"/>
      <c r="BL352" s="155">
        <f t="shared" si="155"/>
        <v>0</v>
      </c>
      <c r="BM352" s="166">
        <f t="shared" si="156"/>
        <v>26762</v>
      </c>
      <c r="BN352" s="168">
        <f t="shared" si="157"/>
        <v>26762</v>
      </c>
      <c r="BZ352" s="155"/>
      <c r="CA352" s="161">
        <v>343</v>
      </c>
      <c r="CB352" s="151" t="s">
        <v>437</v>
      </c>
      <c r="CC352" s="153"/>
      <c r="CD352" s="153"/>
      <c r="CE352" s="153"/>
      <c r="CF352" s="153"/>
      <c r="CG352" s="169">
        <f t="shared" si="158"/>
        <v>0</v>
      </c>
      <c r="CH352" s="153"/>
      <c r="CI352" s="153"/>
      <c r="CJ352" s="153"/>
      <c r="CK352" s="169">
        <f t="shared" si="159"/>
        <v>0</v>
      </c>
      <c r="CL352" s="170">
        <f t="shared" si="143"/>
        <v>0</v>
      </c>
      <c r="CM352" s="155"/>
      <c r="CN352" s="170">
        <f t="shared" si="144"/>
        <v>0</v>
      </c>
      <c r="CO352" s="155"/>
      <c r="CP352" s="160">
        <f t="shared" si="145"/>
        <v>26762</v>
      </c>
      <c r="CQ352" s="153">
        <f t="shared" si="146"/>
        <v>26762</v>
      </c>
      <c r="CR352" s="153">
        <f t="shared" si="160"/>
        <v>0</v>
      </c>
      <c r="CS352" s="169"/>
      <c r="CT352" s="170">
        <f t="shared" si="161"/>
        <v>0</v>
      </c>
      <c r="CU352" s="155"/>
      <c r="CV352" s="171"/>
      <c r="CW352" s="172"/>
      <c r="CX352" s="172"/>
      <c r="CY352" s="172"/>
      <c r="CZ352" s="169"/>
      <c r="DA352" s="173"/>
      <c r="DB352" s="174"/>
      <c r="DC352" s="174">
        <f t="shared" si="147"/>
        <v>-343</v>
      </c>
      <c r="DD352" s="173"/>
      <c r="DE352" s="173"/>
      <c r="DF352" s="173"/>
      <c r="DG352" s="173"/>
      <c r="DH352" s="175"/>
      <c r="DI352" s="173"/>
      <c r="DJ352" s="173"/>
      <c r="DK352" s="173"/>
      <c r="DL352" s="173"/>
      <c r="DM352" s="173"/>
    </row>
    <row r="353" spans="1:117" s="39" customFormat="1" ht="12" x14ac:dyDescent="0.2">
      <c r="A353" s="149">
        <v>344</v>
      </c>
      <c r="B353" s="150">
        <v>344</v>
      </c>
      <c r="C353" s="151" t="s">
        <v>438</v>
      </c>
      <c r="D353" s="152">
        <f t="shared" si="148"/>
        <v>1.0280289330922245</v>
      </c>
      <c r="E353" s="153">
        <f t="shared" si="149"/>
        <v>19071</v>
      </c>
      <c r="F353" s="153">
        <f t="shared" si="149"/>
        <v>0</v>
      </c>
      <c r="G353" s="153">
        <f t="shared" si="149"/>
        <v>962</v>
      </c>
      <c r="H353" s="154">
        <f t="shared" si="150"/>
        <v>20033</v>
      </c>
      <c r="I353" s="155"/>
      <c r="J353" s="156">
        <f t="shared" si="151"/>
        <v>962</v>
      </c>
      <c r="K353" s="157">
        <f t="shared" si="152"/>
        <v>5428.5459742992507</v>
      </c>
      <c r="L353" s="158">
        <f t="shared" si="135"/>
        <v>6390.5459742992507</v>
      </c>
      <c r="M353" s="155"/>
      <c r="N353" s="159">
        <f t="shared" si="136"/>
        <v>13642.45402570075</v>
      </c>
      <c r="O353" s="155"/>
      <c r="P353" s="160">
        <f t="shared" si="137"/>
        <v>962</v>
      </c>
      <c r="Q353" s="153">
        <f t="shared" si="138"/>
        <v>0</v>
      </c>
      <c r="R353" s="153">
        <f t="shared" si="139"/>
        <v>0</v>
      </c>
      <c r="S353" s="153">
        <f t="shared" si="140"/>
        <v>5428.5459742992507</v>
      </c>
      <c r="T353" s="154">
        <f t="shared" si="141"/>
        <v>6390.5459742992507</v>
      </c>
      <c r="U353" s="155"/>
      <c r="V353" s="159">
        <f t="shared" si="142"/>
        <v>7420.6</v>
      </c>
      <c r="Y353" s="161">
        <v>344</v>
      </c>
      <c r="Z353" s="162">
        <v>1.0280289330922245</v>
      </c>
      <c r="AA353" s="162">
        <v>0</v>
      </c>
      <c r="AB353" s="162"/>
      <c r="AC353" s="162"/>
      <c r="AD353" s="162">
        <v>0</v>
      </c>
      <c r="AE353" s="163">
        <v>19071</v>
      </c>
      <c r="AF353" s="163">
        <v>0</v>
      </c>
      <c r="AG353" s="163">
        <v>0</v>
      </c>
      <c r="AH353" s="163">
        <v>19071</v>
      </c>
      <c r="AI353" s="163">
        <v>0</v>
      </c>
      <c r="AJ353" s="163">
        <v>962</v>
      </c>
      <c r="AK353" s="163">
        <v>20033</v>
      </c>
      <c r="AL353" s="163">
        <v>0</v>
      </c>
      <c r="AM353" s="163">
        <v>0</v>
      </c>
      <c r="AN353" s="163">
        <v>0</v>
      </c>
      <c r="AO353" s="163">
        <v>0</v>
      </c>
      <c r="AP353" s="164">
        <v>20033</v>
      </c>
      <c r="AR353" s="161">
        <v>344</v>
      </c>
      <c r="AS353" s="162">
        <v>0</v>
      </c>
      <c r="AT353" s="163">
        <v>0</v>
      </c>
      <c r="AU353" s="163">
        <v>0</v>
      </c>
      <c r="AV353" s="163">
        <v>0</v>
      </c>
      <c r="AW353" s="164">
        <v>0</v>
      </c>
      <c r="BA353" s="161">
        <v>344</v>
      </c>
      <c r="BB353" s="150">
        <v>344</v>
      </c>
      <c r="BC353" s="151" t="s">
        <v>438</v>
      </c>
      <c r="BD353" s="165">
        <f t="shared" si="153"/>
        <v>19071</v>
      </c>
      <c r="BE353" s="166">
        <v>13954</v>
      </c>
      <c r="BF353" s="155">
        <f t="shared" si="154"/>
        <v>5117</v>
      </c>
      <c r="BG353" s="155">
        <v>1341.6</v>
      </c>
      <c r="BH353" s="155">
        <v>0</v>
      </c>
      <c r="BI353" s="155"/>
      <c r="BJ353" s="155"/>
      <c r="BK353" s="155"/>
      <c r="BL353" s="155">
        <f t="shared" si="155"/>
        <v>0</v>
      </c>
      <c r="BM353" s="166">
        <f t="shared" si="156"/>
        <v>6458.6</v>
      </c>
      <c r="BN353" s="168">
        <f t="shared" si="157"/>
        <v>5428.5459742992507</v>
      </c>
      <c r="BZ353" s="155"/>
      <c r="CA353" s="161">
        <v>344</v>
      </c>
      <c r="CB353" s="151" t="s">
        <v>438</v>
      </c>
      <c r="CC353" s="153"/>
      <c r="CD353" s="153"/>
      <c r="CE353" s="153"/>
      <c r="CF353" s="153"/>
      <c r="CG353" s="169">
        <f t="shared" si="158"/>
        <v>0</v>
      </c>
      <c r="CH353" s="153"/>
      <c r="CI353" s="153"/>
      <c r="CJ353" s="153"/>
      <c r="CK353" s="169">
        <f t="shared" si="159"/>
        <v>0</v>
      </c>
      <c r="CL353" s="170">
        <f t="shared" si="143"/>
        <v>0</v>
      </c>
      <c r="CM353" s="155"/>
      <c r="CN353" s="170">
        <f t="shared" si="144"/>
        <v>0</v>
      </c>
      <c r="CO353" s="155"/>
      <c r="CP353" s="160">
        <f t="shared" si="145"/>
        <v>5117</v>
      </c>
      <c r="CQ353" s="153">
        <f t="shared" si="146"/>
        <v>5117</v>
      </c>
      <c r="CR353" s="153">
        <f t="shared" si="160"/>
        <v>0</v>
      </c>
      <c r="CS353" s="169"/>
      <c r="CT353" s="170">
        <f t="shared" si="161"/>
        <v>0</v>
      </c>
      <c r="CU353" s="155"/>
      <c r="CV353" s="171"/>
      <c r="CW353" s="172"/>
      <c r="CX353" s="172"/>
      <c r="CY353" s="172"/>
      <c r="CZ353" s="169"/>
      <c r="DA353" s="173"/>
      <c r="DB353" s="174"/>
      <c r="DC353" s="174">
        <f t="shared" si="147"/>
        <v>-344</v>
      </c>
      <c r="DD353" s="173"/>
      <c r="DE353" s="173"/>
      <c r="DF353" s="173"/>
      <c r="DG353" s="173"/>
      <c r="DH353" s="175"/>
      <c r="DI353" s="173"/>
      <c r="DJ353" s="173"/>
      <c r="DK353" s="173"/>
      <c r="DL353" s="173"/>
      <c r="DM353" s="173"/>
    </row>
    <row r="354" spans="1:117" s="39" customFormat="1" ht="12" x14ac:dyDescent="0.2">
      <c r="A354" s="149">
        <v>345</v>
      </c>
      <c r="B354" s="150">
        <v>345</v>
      </c>
      <c r="C354" s="151" t="s">
        <v>439</v>
      </c>
      <c r="D354" s="152">
        <f t="shared" si="148"/>
        <v>0</v>
      </c>
      <c r="E354" s="153">
        <f t="shared" si="149"/>
        <v>0</v>
      </c>
      <c r="F354" s="153">
        <f t="shared" si="149"/>
        <v>0</v>
      </c>
      <c r="G354" s="153">
        <f t="shared" si="149"/>
        <v>0</v>
      </c>
      <c r="H354" s="154">
        <f t="shared" si="150"/>
        <v>0</v>
      </c>
      <c r="I354" s="155"/>
      <c r="J354" s="156">
        <f t="shared" si="151"/>
        <v>0</v>
      </c>
      <c r="K354" s="157">
        <f t="shared" si="152"/>
        <v>0</v>
      </c>
      <c r="L354" s="158">
        <f t="shared" si="135"/>
        <v>0</v>
      </c>
      <c r="M354" s="155"/>
      <c r="N354" s="159">
        <f t="shared" si="136"/>
        <v>0</v>
      </c>
      <c r="O354" s="155"/>
      <c r="P354" s="160">
        <f t="shared" si="137"/>
        <v>0</v>
      </c>
      <c r="Q354" s="153">
        <f t="shared" si="138"/>
        <v>0</v>
      </c>
      <c r="R354" s="153">
        <f t="shared" si="139"/>
        <v>0</v>
      </c>
      <c r="S354" s="153">
        <f t="shared" si="140"/>
        <v>0</v>
      </c>
      <c r="T354" s="154">
        <f t="shared" si="141"/>
        <v>0</v>
      </c>
      <c r="U354" s="155"/>
      <c r="V354" s="159">
        <f t="shared" si="142"/>
        <v>0</v>
      </c>
      <c r="Y354" s="161">
        <v>345</v>
      </c>
      <c r="Z354" s="162"/>
      <c r="AA354" s="162"/>
      <c r="AB354" s="162"/>
      <c r="AC354" s="162"/>
      <c r="AD354" s="162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4"/>
      <c r="AR354" s="161">
        <v>345</v>
      </c>
      <c r="AS354" s="162">
        <v>0</v>
      </c>
      <c r="AT354" s="163">
        <v>0</v>
      </c>
      <c r="AU354" s="163">
        <v>0</v>
      </c>
      <c r="AV354" s="163">
        <v>0</v>
      </c>
      <c r="AW354" s="164">
        <v>0</v>
      </c>
      <c r="BA354" s="161">
        <v>345</v>
      </c>
      <c r="BB354" s="150">
        <v>345</v>
      </c>
      <c r="BC354" s="151" t="s">
        <v>439</v>
      </c>
      <c r="BD354" s="165">
        <f t="shared" si="153"/>
        <v>0</v>
      </c>
      <c r="BE354" s="166">
        <v>0</v>
      </c>
      <c r="BF354" s="155">
        <f t="shared" si="154"/>
        <v>0</v>
      </c>
      <c r="BG354" s="155">
        <v>0</v>
      </c>
      <c r="BH354" s="155">
        <v>0</v>
      </c>
      <c r="BI354" s="155"/>
      <c r="BJ354" s="155"/>
      <c r="BK354" s="155"/>
      <c r="BL354" s="155">
        <f t="shared" si="155"/>
        <v>0</v>
      </c>
      <c r="BM354" s="166">
        <f t="shared" si="156"/>
        <v>0</v>
      </c>
      <c r="BN354" s="168">
        <f t="shared" si="157"/>
        <v>0</v>
      </c>
      <c r="BZ354" s="155"/>
      <c r="CA354" s="161">
        <v>345</v>
      </c>
      <c r="CB354" s="151" t="s">
        <v>439</v>
      </c>
      <c r="CC354" s="153"/>
      <c r="CD354" s="153"/>
      <c r="CE354" s="153"/>
      <c r="CF354" s="153"/>
      <c r="CG354" s="169">
        <f t="shared" si="158"/>
        <v>0</v>
      </c>
      <c r="CH354" s="153"/>
      <c r="CI354" s="153"/>
      <c r="CJ354" s="153"/>
      <c r="CK354" s="169">
        <f t="shared" si="159"/>
        <v>0</v>
      </c>
      <c r="CL354" s="170">
        <f t="shared" si="143"/>
        <v>0</v>
      </c>
      <c r="CM354" s="155"/>
      <c r="CN354" s="170">
        <f t="shared" si="144"/>
        <v>0</v>
      </c>
      <c r="CO354" s="155"/>
      <c r="CP354" s="160">
        <f t="shared" si="145"/>
        <v>0</v>
      </c>
      <c r="CQ354" s="153">
        <f t="shared" si="146"/>
        <v>0</v>
      </c>
      <c r="CR354" s="153">
        <f t="shared" si="160"/>
        <v>0</v>
      </c>
      <c r="CS354" s="169"/>
      <c r="CT354" s="170">
        <f t="shared" si="161"/>
        <v>0</v>
      </c>
      <c r="CU354" s="155"/>
      <c r="CV354" s="171"/>
      <c r="CW354" s="172"/>
      <c r="CX354" s="172"/>
      <c r="CY354" s="172"/>
      <c r="CZ354" s="169"/>
      <c r="DA354" s="173"/>
      <c r="DB354" s="174"/>
      <c r="DC354" s="174">
        <f t="shared" si="147"/>
        <v>-345</v>
      </c>
      <c r="DD354" s="173"/>
      <c r="DE354" s="173"/>
      <c r="DF354" s="173"/>
      <c r="DG354" s="173"/>
      <c r="DH354" s="175"/>
      <c r="DI354" s="173"/>
      <c r="DJ354" s="173"/>
      <c r="DK354" s="173"/>
      <c r="DL354" s="173"/>
      <c r="DM354" s="173"/>
    </row>
    <row r="355" spans="1:117" s="39" customFormat="1" ht="12" x14ac:dyDescent="0.2">
      <c r="A355" s="149">
        <v>346</v>
      </c>
      <c r="B355" s="150">
        <v>346</v>
      </c>
      <c r="C355" s="151" t="s">
        <v>440</v>
      </c>
      <c r="D355" s="152">
        <f t="shared" si="148"/>
        <v>22.517974471004791</v>
      </c>
      <c r="E355" s="153">
        <f t="shared" si="149"/>
        <v>324909</v>
      </c>
      <c r="F355" s="153">
        <f t="shared" si="149"/>
        <v>0</v>
      </c>
      <c r="G355" s="153">
        <f t="shared" si="149"/>
        <v>21114</v>
      </c>
      <c r="H355" s="154">
        <f t="shared" si="150"/>
        <v>346023</v>
      </c>
      <c r="I355" s="155"/>
      <c r="J355" s="156">
        <f t="shared" si="151"/>
        <v>21114</v>
      </c>
      <c r="K355" s="157">
        <f t="shared" si="152"/>
        <v>0</v>
      </c>
      <c r="L355" s="158">
        <f t="shared" si="135"/>
        <v>21114</v>
      </c>
      <c r="M355" s="155"/>
      <c r="N355" s="159">
        <f t="shared" si="136"/>
        <v>324909</v>
      </c>
      <c r="O355" s="155"/>
      <c r="P355" s="160">
        <f t="shared" si="137"/>
        <v>21114</v>
      </c>
      <c r="Q355" s="153">
        <f t="shared" si="138"/>
        <v>0</v>
      </c>
      <c r="R355" s="153">
        <f t="shared" si="139"/>
        <v>0</v>
      </c>
      <c r="S355" s="153">
        <f t="shared" si="140"/>
        <v>0</v>
      </c>
      <c r="T355" s="154">
        <f t="shared" si="141"/>
        <v>21114</v>
      </c>
      <c r="U355" s="155"/>
      <c r="V355" s="159">
        <f t="shared" si="142"/>
        <v>93782</v>
      </c>
      <c r="Y355" s="161">
        <v>346</v>
      </c>
      <c r="Z355" s="162">
        <v>22.517974471004791</v>
      </c>
      <c r="AA355" s="162">
        <v>0</v>
      </c>
      <c r="AB355" s="162"/>
      <c r="AC355" s="162"/>
      <c r="AD355" s="162">
        <v>0</v>
      </c>
      <c r="AE355" s="163">
        <v>324909</v>
      </c>
      <c r="AF355" s="163">
        <v>0</v>
      </c>
      <c r="AG355" s="163">
        <v>0</v>
      </c>
      <c r="AH355" s="163">
        <v>324909</v>
      </c>
      <c r="AI355" s="163">
        <v>0</v>
      </c>
      <c r="AJ355" s="163">
        <v>21114</v>
      </c>
      <c r="AK355" s="163">
        <v>346023</v>
      </c>
      <c r="AL355" s="163">
        <v>0</v>
      </c>
      <c r="AM355" s="163">
        <v>0</v>
      </c>
      <c r="AN355" s="163">
        <v>0</v>
      </c>
      <c r="AO355" s="163">
        <v>0</v>
      </c>
      <c r="AP355" s="164">
        <v>346023</v>
      </c>
      <c r="AR355" s="161">
        <v>346</v>
      </c>
      <c r="AS355" s="162">
        <v>0</v>
      </c>
      <c r="AT355" s="163">
        <v>0</v>
      </c>
      <c r="AU355" s="163">
        <v>0</v>
      </c>
      <c r="AV355" s="163">
        <v>0</v>
      </c>
      <c r="AW355" s="164">
        <v>0</v>
      </c>
      <c r="BA355" s="161">
        <v>346</v>
      </c>
      <c r="BB355" s="150">
        <v>346</v>
      </c>
      <c r="BC355" s="151" t="s">
        <v>440</v>
      </c>
      <c r="BD355" s="165">
        <f t="shared" si="153"/>
        <v>324909</v>
      </c>
      <c r="BE355" s="166">
        <v>326540</v>
      </c>
      <c r="BF355" s="155">
        <f t="shared" si="154"/>
        <v>0</v>
      </c>
      <c r="BG355" s="155">
        <v>0</v>
      </c>
      <c r="BH355" s="155">
        <v>72668</v>
      </c>
      <c r="BI355" s="155"/>
      <c r="BJ355" s="155"/>
      <c r="BK355" s="155"/>
      <c r="BL355" s="155">
        <f t="shared" si="155"/>
        <v>0</v>
      </c>
      <c r="BM355" s="166">
        <f t="shared" si="156"/>
        <v>72668</v>
      </c>
      <c r="BN355" s="168">
        <f t="shared" si="157"/>
        <v>0</v>
      </c>
      <c r="BZ355" s="155"/>
      <c r="CA355" s="161">
        <v>346</v>
      </c>
      <c r="CB355" s="151" t="s">
        <v>440</v>
      </c>
      <c r="CC355" s="153"/>
      <c r="CD355" s="153"/>
      <c r="CE355" s="153"/>
      <c r="CF355" s="153"/>
      <c r="CG355" s="169">
        <f t="shared" si="158"/>
        <v>0</v>
      </c>
      <c r="CH355" s="153"/>
      <c r="CI355" s="153"/>
      <c r="CJ355" s="153"/>
      <c r="CK355" s="169">
        <f t="shared" si="159"/>
        <v>0</v>
      </c>
      <c r="CL355" s="170">
        <f t="shared" si="143"/>
        <v>0</v>
      </c>
      <c r="CM355" s="155"/>
      <c r="CN355" s="170">
        <f t="shared" si="144"/>
        <v>0</v>
      </c>
      <c r="CO355" s="155"/>
      <c r="CP355" s="160">
        <f t="shared" si="145"/>
        <v>0</v>
      </c>
      <c r="CQ355" s="153">
        <f t="shared" si="146"/>
        <v>0</v>
      </c>
      <c r="CR355" s="153">
        <f t="shared" si="160"/>
        <v>0</v>
      </c>
      <c r="CS355" s="169"/>
      <c r="CT355" s="170">
        <f t="shared" si="161"/>
        <v>0</v>
      </c>
      <c r="CU355" s="155"/>
      <c r="CV355" s="171"/>
      <c r="CW355" s="172"/>
      <c r="CX355" s="172"/>
      <c r="CY355" s="172"/>
      <c r="CZ355" s="169"/>
      <c r="DA355" s="173"/>
      <c r="DB355" s="174"/>
      <c r="DC355" s="174">
        <f t="shared" si="147"/>
        <v>-346</v>
      </c>
      <c r="DD355" s="173"/>
      <c r="DE355" s="173"/>
      <c r="DF355" s="173"/>
      <c r="DG355" s="173"/>
      <c r="DH355" s="175"/>
      <c r="DI355" s="173"/>
      <c r="DJ355" s="173"/>
      <c r="DK355" s="173"/>
      <c r="DL355" s="173"/>
      <c r="DM355" s="173"/>
    </row>
    <row r="356" spans="1:117" s="39" customFormat="1" ht="12" x14ac:dyDescent="0.2">
      <c r="A356" s="149">
        <v>347</v>
      </c>
      <c r="B356" s="150">
        <v>347</v>
      </c>
      <c r="C356" s="151" t="s">
        <v>441</v>
      </c>
      <c r="D356" s="152">
        <f t="shared" si="148"/>
        <v>31.794678448174462</v>
      </c>
      <c r="E356" s="153">
        <f t="shared" si="149"/>
        <v>575454</v>
      </c>
      <c r="F356" s="153">
        <f t="shared" si="149"/>
        <v>0</v>
      </c>
      <c r="G356" s="153">
        <f t="shared" si="149"/>
        <v>29811</v>
      </c>
      <c r="H356" s="154">
        <f t="shared" si="150"/>
        <v>605265</v>
      </c>
      <c r="I356" s="155"/>
      <c r="J356" s="156">
        <f t="shared" si="151"/>
        <v>29811</v>
      </c>
      <c r="K356" s="157">
        <f t="shared" si="152"/>
        <v>57038.068248279138</v>
      </c>
      <c r="L356" s="158">
        <f t="shared" si="135"/>
        <v>86849.068248279131</v>
      </c>
      <c r="M356" s="155"/>
      <c r="N356" s="159">
        <f t="shared" si="136"/>
        <v>518415.93175172084</v>
      </c>
      <c r="O356" s="155"/>
      <c r="P356" s="160">
        <f t="shared" si="137"/>
        <v>29811</v>
      </c>
      <c r="Q356" s="153">
        <f t="shared" si="138"/>
        <v>0</v>
      </c>
      <c r="R356" s="153">
        <f t="shared" si="139"/>
        <v>0</v>
      </c>
      <c r="S356" s="153">
        <f t="shared" si="140"/>
        <v>57038.068248279138</v>
      </c>
      <c r="T356" s="154">
        <f t="shared" si="141"/>
        <v>86849.068248279131</v>
      </c>
      <c r="U356" s="155"/>
      <c r="V356" s="159">
        <f t="shared" si="142"/>
        <v>187998</v>
      </c>
      <c r="Y356" s="161">
        <v>347</v>
      </c>
      <c r="Z356" s="162">
        <v>31.794678448174462</v>
      </c>
      <c r="AA356" s="162">
        <v>0</v>
      </c>
      <c r="AB356" s="162"/>
      <c r="AC356" s="162"/>
      <c r="AD356" s="162">
        <v>0</v>
      </c>
      <c r="AE356" s="163">
        <v>575454</v>
      </c>
      <c r="AF356" s="163">
        <v>0</v>
      </c>
      <c r="AG356" s="163">
        <v>0</v>
      </c>
      <c r="AH356" s="163">
        <v>575454</v>
      </c>
      <c r="AI356" s="163">
        <v>0</v>
      </c>
      <c r="AJ356" s="163">
        <v>29811</v>
      </c>
      <c r="AK356" s="163">
        <v>605265</v>
      </c>
      <c r="AL356" s="163">
        <v>0</v>
      </c>
      <c r="AM356" s="163">
        <v>0</v>
      </c>
      <c r="AN356" s="163">
        <v>0</v>
      </c>
      <c r="AO356" s="163">
        <v>0</v>
      </c>
      <c r="AP356" s="164">
        <v>605265</v>
      </c>
      <c r="AR356" s="161">
        <v>347</v>
      </c>
      <c r="AS356" s="162">
        <v>0</v>
      </c>
      <c r="AT356" s="163">
        <v>0</v>
      </c>
      <c r="AU356" s="163">
        <v>0</v>
      </c>
      <c r="AV356" s="163">
        <v>0</v>
      </c>
      <c r="AW356" s="164">
        <v>0</v>
      </c>
      <c r="BA356" s="161">
        <v>347</v>
      </c>
      <c r="BB356" s="150">
        <v>347</v>
      </c>
      <c r="BC356" s="151" t="s">
        <v>441</v>
      </c>
      <c r="BD356" s="165">
        <f t="shared" si="153"/>
        <v>575454</v>
      </c>
      <c r="BE356" s="166">
        <v>546774</v>
      </c>
      <c r="BF356" s="155">
        <f t="shared" si="154"/>
        <v>28680</v>
      </c>
      <c r="BG356" s="155">
        <v>122117.4</v>
      </c>
      <c r="BH356" s="155">
        <v>7389.6</v>
      </c>
      <c r="BI356" s="155"/>
      <c r="BJ356" s="155"/>
      <c r="BK356" s="155"/>
      <c r="BL356" s="155">
        <f t="shared" si="155"/>
        <v>0</v>
      </c>
      <c r="BM356" s="166">
        <f t="shared" si="156"/>
        <v>158187</v>
      </c>
      <c r="BN356" s="168">
        <f t="shared" si="157"/>
        <v>57038.068248279138</v>
      </c>
      <c r="BZ356" s="155"/>
      <c r="CA356" s="161">
        <v>347</v>
      </c>
      <c r="CB356" s="151" t="s">
        <v>441</v>
      </c>
      <c r="CC356" s="153"/>
      <c r="CD356" s="153"/>
      <c r="CE356" s="153"/>
      <c r="CF356" s="153"/>
      <c r="CG356" s="169">
        <f t="shared" si="158"/>
        <v>0</v>
      </c>
      <c r="CH356" s="153"/>
      <c r="CI356" s="153"/>
      <c r="CJ356" s="153"/>
      <c r="CK356" s="169">
        <f t="shared" si="159"/>
        <v>0</v>
      </c>
      <c r="CL356" s="170">
        <f t="shared" si="143"/>
        <v>0</v>
      </c>
      <c r="CM356" s="155"/>
      <c r="CN356" s="170">
        <f t="shared" si="144"/>
        <v>0</v>
      </c>
      <c r="CO356" s="155"/>
      <c r="CP356" s="160">
        <f t="shared" si="145"/>
        <v>28680</v>
      </c>
      <c r="CQ356" s="153">
        <f t="shared" si="146"/>
        <v>28680</v>
      </c>
      <c r="CR356" s="153">
        <f t="shared" si="160"/>
        <v>0</v>
      </c>
      <c r="CS356" s="169"/>
      <c r="CT356" s="170">
        <f t="shared" si="161"/>
        <v>0</v>
      </c>
      <c r="CU356" s="155"/>
      <c r="CV356" s="171"/>
      <c r="CW356" s="172"/>
      <c r="CX356" s="172"/>
      <c r="CY356" s="172"/>
      <c r="CZ356" s="169"/>
      <c r="DA356" s="173"/>
      <c r="DB356" s="174"/>
      <c r="DC356" s="174">
        <f t="shared" si="147"/>
        <v>-347</v>
      </c>
      <c r="DD356" s="173"/>
      <c r="DE356" s="173"/>
      <c r="DF356" s="173"/>
      <c r="DG356" s="173"/>
      <c r="DH356" s="175"/>
      <c r="DI356" s="173"/>
      <c r="DJ356" s="173"/>
      <c r="DK356" s="173"/>
      <c r="DL356" s="173"/>
      <c r="DM356" s="173"/>
    </row>
    <row r="357" spans="1:117" s="39" customFormat="1" ht="12" x14ac:dyDescent="0.2">
      <c r="A357" s="149">
        <v>348</v>
      </c>
      <c r="B357" s="150">
        <v>348</v>
      </c>
      <c r="C357" s="151" t="s">
        <v>442</v>
      </c>
      <c r="D357" s="152">
        <f t="shared" si="148"/>
        <v>1976.2048604303238</v>
      </c>
      <c r="E357" s="153">
        <f t="shared" si="149"/>
        <v>26533788</v>
      </c>
      <c r="F357" s="153">
        <f t="shared" si="149"/>
        <v>1109704</v>
      </c>
      <c r="G357" s="153">
        <f t="shared" si="149"/>
        <v>1852992</v>
      </c>
      <c r="H357" s="154">
        <f t="shared" si="150"/>
        <v>29496484</v>
      </c>
      <c r="I357" s="155"/>
      <c r="J357" s="156">
        <f t="shared" si="151"/>
        <v>1852992</v>
      </c>
      <c r="K357" s="157">
        <f t="shared" si="152"/>
        <v>2637829.5543985874</v>
      </c>
      <c r="L357" s="158">
        <f t="shared" si="135"/>
        <v>4490821.554398587</v>
      </c>
      <c r="M357" s="155"/>
      <c r="N357" s="159">
        <f t="shared" si="136"/>
        <v>25005662.445601411</v>
      </c>
      <c r="O357" s="155"/>
      <c r="P357" s="160">
        <f t="shared" si="137"/>
        <v>1852992</v>
      </c>
      <c r="Q357" s="153">
        <f t="shared" si="138"/>
        <v>0</v>
      </c>
      <c r="R357" s="153">
        <f t="shared" si="139"/>
        <v>0</v>
      </c>
      <c r="S357" s="153">
        <f t="shared" si="140"/>
        <v>2637829.5543985874</v>
      </c>
      <c r="T357" s="154">
        <f t="shared" si="141"/>
        <v>4490821.554398587</v>
      </c>
      <c r="U357" s="155"/>
      <c r="V357" s="159">
        <f t="shared" si="142"/>
        <v>5241135.5999999996</v>
      </c>
      <c r="Y357" s="161">
        <v>348</v>
      </c>
      <c r="Z357" s="162">
        <v>1976.2048604303238</v>
      </c>
      <c r="AA357" s="162">
        <v>0</v>
      </c>
      <c r="AB357" s="162"/>
      <c r="AC357" s="162"/>
      <c r="AD357" s="162">
        <v>0</v>
      </c>
      <c r="AE357" s="163">
        <v>26533788</v>
      </c>
      <c r="AF357" s="163">
        <v>0</v>
      </c>
      <c r="AG357" s="163">
        <v>0</v>
      </c>
      <c r="AH357" s="163">
        <v>26533788</v>
      </c>
      <c r="AI357" s="163">
        <v>1109704</v>
      </c>
      <c r="AJ357" s="163">
        <v>1852992</v>
      </c>
      <c r="AK357" s="163">
        <v>29496484</v>
      </c>
      <c r="AL357" s="163">
        <v>0</v>
      </c>
      <c r="AM357" s="163">
        <v>0</v>
      </c>
      <c r="AN357" s="163">
        <v>0</v>
      </c>
      <c r="AO357" s="163">
        <v>0</v>
      </c>
      <c r="AP357" s="164">
        <v>29496484</v>
      </c>
      <c r="AR357" s="161">
        <v>348</v>
      </c>
      <c r="AS357" s="162">
        <v>0</v>
      </c>
      <c r="AT357" s="163">
        <v>0</v>
      </c>
      <c r="AU357" s="163">
        <v>0</v>
      </c>
      <c r="AV357" s="163">
        <v>0</v>
      </c>
      <c r="AW357" s="164">
        <v>0</v>
      </c>
      <c r="BA357" s="161">
        <v>348</v>
      </c>
      <c r="BB357" s="150">
        <v>348</v>
      </c>
      <c r="BC357" s="151" t="s">
        <v>442</v>
      </c>
      <c r="BD357" s="165">
        <f t="shared" si="153"/>
        <v>26533788</v>
      </c>
      <c r="BE357" s="166">
        <v>24023049</v>
      </c>
      <c r="BF357" s="155">
        <f t="shared" si="154"/>
        <v>2510739</v>
      </c>
      <c r="BG357" s="155">
        <v>547285.79999999993</v>
      </c>
      <c r="BH357" s="155">
        <v>330118.80000000005</v>
      </c>
      <c r="BI357" s="155"/>
      <c r="BJ357" s="155"/>
      <c r="BK357" s="155"/>
      <c r="BL357" s="155">
        <f t="shared" si="155"/>
        <v>0</v>
      </c>
      <c r="BM357" s="166">
        <f t="shared" si="156"/>
        <v>3388143.5999999996</v>
      </c>
      <c r="BN357" s="168">
        <f t="shared" si="157"/>
        <v>2637829.5543985874</v>
      </c>
      <c r="BZ357" s="155"/>
      <c r="CA357" s="161">
        <v>348</v>
      </c>
      <c r="CB357" s="151" t="s">
        <v>442</v>
      </c>
      <c r="CC357" s="153"/>
      <c r="CD357" s="153"/>
      <c r="CE357" s="153"/>
      <c r="CF357" s="153"/>
      <c r="CG357" s="169">
        <f t="shared" si="158"/>
        <v>0</v>
      </c>
      <c r="CH357" s="153"/>
      <c r="CI357" s="153"/>
      <c r="CJ357" s="153"/>
      <c r="CK357" s="169">
        <f t="shared" si="159"/>
        <v>0</v>
      </c>
      <c r="CL357" s="170">
        <f t="shared" si="143"/>
        <v>0</v>
      </c>
      <c r="CM357" s="155"/>
      <c r="CN357" s="170">
        <f t="shared" si="144"/>
        <v>0</v>
      </c>
      <c r="CO357" s="155"/>
      <c r="CP357" s="160">
        <f t="shared" si="145"/>
        <v>2510739</v>
      </c>
      <c r="CQ357" s="153">
        <f t="shared" si="146"/>
        <v>2510739</v>
      </c>
      <c r="CR357" s="153">
        <f t="shared" si="160"/>
        <v>0</v>
      </c>
      <c r="CS357" s="169"/>
      <c r="CT357" s="170">
        <f t="shared" si="161"/>
        <v>0</v>
      </c>
      <c r="CU357" s="155"/>
      <c r="CV357" s="171"/>
      <c r="CW357" s="172"/>
      <c r="CX357" s="172"/>
      <c r="CY357" s="172"/>
      <c r="CZ357" s="169"/>
      <c r="DA357" s="173"/>
      <c r="DB357" s="174"/>
      <c r="DC357" s="174">
        <f t="shared" si="147"/>
        <v>-348</v>
      </c>
      <c r="DD357" s="173"/>
      <c r="DE357" s="173"/>
      <c r="DF357" s="173"/>
      <c r="DG357" s="173"/>
      <c r="DH357" s="175"/>
      <c r="DI357" s="173"/>
      <c r="DJ357" s="173"/>
      <c r="DK357" s="173"/>
      <c r="DL357" s="173"/>
      <c r="DM357" s="173"/>
    </row>
    <row r="358" spans="1:117" s="39" customFormat="1" ht="12" x14ac:dyDescent="0.2">
      <c r="A358" s="149">
        <v>349</v>
      </c>
      <c r="B358" s="150">
        <v>349</v>
      </c>
      <c r="C358" s="151" t="s">
        <v>443</v>
      </c>
      <c r="D358" s="152">
        <f t="shared" si="148"/>
        <v>0</v>
      </c>
      <c r="E358" s="153">
        <f t="shared" si="149"/>
        <v>0</v>
      </c>
      <c r="F358" s="153">
        <f t="shared" si="149"/>
        <v>0</v>
      </c>
      <c r="G358" s="153">
        <f t="shared" si="149"/>
        <v>0</v>
      </c>
      <c r="H358" s="154">
        <f t="shared" si="150"/>
        <v>0</v>
      </c>
      <c r="I358" s="155"/>
      <c r="J358" s="156">
        <f t="shared" si="151"/>
        <v>0</v>
      </c>
      <c r="K358" s="157">
        <f t="shared" si="152"/>
        <v>0</v>
      </c>
      <c r="L358" s="158">
        <f t="shared" si="135"/>
        <v>0</v>
      </c>
      <c r="M358" s="155"/>
      <c r="N358" s="159">
        <f t="shared" si="136"/>
        <v>0</v>
      </c>
      <c r="O358" s="155"/>
      <c r="P358" s="160">
        <f t="shared" si="137"/>
        <v>0</v>
      </c>
      <c r="Q358" s="153">
        <f t="shared" si="138"/>
        <v>0</v>
      </c>
      <c r="R358" s="153">
        <f t="shared" si="139"/>
        <v>0</v>
      </c>
      <c r="S358" s="153">
        <f t="shared" si="140"/>
        <v>0</v>
      </c>
      <c r="T358" s="154">
        <f t="shared" si="141"/>
        <v>0</v>
      </c>
      <c r="U358" s="155"/>
      <c r="V358" s="159">
        <f t="shared" si="142"/>
        <v>0</v>
      </c>
      <c r="Y358" s="161">
        <v>349</v>
      </c>
      <c r="Z358" s="162"/>
      <c r="AA358" s="162"/>
      <c r="AB358" s="162"/>
      <c r="AC358" s="162"/>
      <c r="AD358" s="162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4"/>
      <c r="AR358" s="161">
        <v>349</v>
      </c>
      <c r="AS358" s="162">
        <v>0</v>
      </c>
      <c r="AT358" s="163">
        <v>0</v>
      </c>
      <c r="AU358" s="163">
        <v>0</v>
      </c>
      <c r="AV358" s="163">
        <v>0</v>
      </c>
      <c r="AW358" s="164">
        <v>0</v>
      </c>
      <c r="BA358" s="161">
        <v>349</v>
      </c>
      <c r="BB358" s="150">
        <v>349</v>
      </c>
      <c r="BC358" s="151" t="s">
        <v>443</v>
      </c>
      <c r="BD358" s="165">
        <f t="shared" si="153"/>
        <v>0</v>
      </c>
      <c r="BE358" s="166">
        <v>0</v>
      </c>
      <c r="BF358" s="155">
        <f t="shared" si="154"/>
        <v>0</v>
      </c>
      <c r="BG358" s="155">
        <v>0</v>
      </c>
      <c r="BH358" s="155">
        <v>0</v>
      </c>
      <c r="BI358" s="155"/>
      <c r="BJ358" s="155"/>
      <c r="BK358" s="155"/>
      <c r="BL358" s="155">
        <f t="shared" si="155"/>
        <v>0</v>
      </c>
      <c r="BM358" s="166">
        <f t="shared" si="156"/>
        <v>0</v>
      </c>
      <c r="BN358" s="168">
        <f t="shared" si="157"/>
        <v>0</v>
      </c>
      <c r="BZ358" s="155"/>
      <c r="CA358" s="161">
        <v>349</v>
      </c>
      <c r="CB358" s="151" t="s">
        <v>443</v>
      </c>
      <c r="CC358" s="153"/>
      <c r="CD358" s="153"/>
      <c r="CE358" s="153"/>
      <c r="CF358" s="153"/>
      <c r="CG358" s="169">
        <f t="shared" si="158"/>
        <v>0</v>
      </c>
      <c r="CH358" s="153"/>
      <c r="CI358" s="153"/>
      <c r="CJ358" s="153"/>
      <c r="CK358" s="169">
        <f t="shared" si="159"/>
        <v>0</v>
      </c>
      <c r="CL358" s="170">
        <f t="shared" si="143"/>
        <v>0</v>
      </c>
      <c r="CM358" s="155"/>
      <c r="CN358" s="170">
        <f t="shared" si="144"/>
        <v>0</v>
      </c>
      <c r="CO358" s="155"/>
      <c r="CP358" s="160">
        <f t="shared" si="145"/>
        <v>0</v>
      </c>
      <c r="CQ358" s="153">
        <f t="shared" si="146"/>
        <v>0</v>
      </c>
      <c r="CR358" s="153">
        <f t="shared" si="160"/>
        <v>0</v>
      </c>
      <c r="CS358" s="169"/>
      <c r="CT358" s="170">
        <f t="shared" si="161"/>
        <v>0</v>
      </c>
      <c r="CU358" s="155"/>
      <c r="CV358" s="171"/>
      <c r="CW358" s="172"/>
      <c r="CX358" s="172"/>
      <c r="CY358" s="172"/>
      <c r="CZ358" s="169"/>
      <c r="DA358" s="173"/>
      <c r="DB358" s="174" t="s">
        <v>444</v>
      </c>
      <c r="DC358" s="174">
        <f t="shared" si="147"/>
        <v>-349</v>
      </c>
      <c r="DD358" s="173"/>
      <c r="DE358" s="173"/>
      <c r="DF358" s="173"/>
      <c r="DG358" s="173"/>
      <c r="DH358" s="175"/>
      <c r="DI358" s="173"/>
      <c r="DJ358" s="173"/>
      <c r="DK358" s="173"/>
      <c r="DL358" s="173"/>
      <c r="DM358" s="173"/>
    </row>
    <row r="359" spans="1:117" s="39" customFormat="1" ht="12" x14ac:dyDescent="0.2">
      <c r="A359" s="149">
        <v>350</v>
      </c>
      <c r="B359" s="150">
        <v>350</v>
      </c>
      <c r="C359" s="151" t="s">
        <v>445</v>
      </c>
      <c r="D359" s="152">
        <f t="shared" si="148"/>
        <v>44.131606387111276</v>
      </c>
      <c r="E359" s="153">
        <f t="shared" si="149"/>
        <v>773248</v>
      </c>
      <c r="F359" s="153">
        <f t="shared" si="149"/>
        <v>0</v>
      </c>
      <c r="G359" s="153">
        <f t="shared" si="149"/>
        <v>41384</v>
      </c>
      <c r="H359" s="154">
        <f t="shared" si="150"/>
        <v>814632</v>
      </c>
      <c r="I359" s="155"/>
      <c r="J359" s="156">
        <f t="shared" si="151"/>
        <v>41384</v>
      </c>
      <c r="K359" s="157">
        <f t="shared" si="152"/>
        <v>109728.28888862712</v>
      </c>
      <c r="L359" s="158">
        <f t="shared" si="135"/>
        <v>151112.28888862714</v>
      </c>
      <c r="M359" s="155"/>
      <c r="N359" s="159">
        <f t="shared" si="136"/>
        <v>663519.7111113728</v>
      </c>
      <c r="O359" s="155"/>
      <c r="P359" s="160">
        <f t="shared" si="137"/>
        <v>41384</v>
      </c>
      <c r="Q359" s="153">
        <f t="shared" si="138"/>
        <v>0</v>
      </c>
      <c r="R359" s="153">
        <f t="shared" si="139"/>
        <v>0</v>
      </c>
      <c r="S359" s="153">
        <f t="shared" si="140"/>
        <v>109728.28888862712</v>
      </c>
      <c r="T359" s="154">
        <f t="shared" si="141"/>
        <v>151112.28888862714</v>
      </c>
      <c r="U359" s="155"/>
      <c r="V359" s="159">
        <f t="shared" si="142"/>
        <v>312489</v>
      </c>
      <c r="Y359" s="161">
        <v>350</v>
      </c>
      <c r="Z359" s="162">
        <v>44.131606387111276</v>
      </c>
      <c r="AA359" s="162">
        <v>0</v>
      </c>
      <c r="AB359" s="162"/>
      <c r="AC359" s="162"/>
      <c r="AD359" s="162">
        <v>0</v>
      </c>
      <c r="AE359" s="163">
        <v>773248</v>
      </c>
      <c r="AF359" s="163">
        <v>0</v>
      </c>
      <c r="AG359" s="163">
        <v>0</v>
      </c>
      <c r="AH359" s="163">
        <v>773248</v>
      </c>
      <c r="AI359" s="163">
        <v>0</v>
      </c>
      <c r="AJ359" s="163">
        <v>41384</v>
      </c>
      <c r="AK359" s="163">
        <v>814632</v>
      </c>
      <c r="AL359" s="163">
        <v>0</v>
      </c>
      <c r="AM359" s="163">
        <v>0</v>
      </c>
      <c r="AN359" s="163">
        <v>0</v>
      </c>
      <c r="AO359" s="163">
        <v>0</v>
      </c>
      <c r="AP359" s="164">
        <v>814632</v>
      </c>
      <c r="AR359" s="161">
        <v>350</v>
      </c>
      <c r="AS359" s="162">
        <v>0</v>
      </c>
      <c r="AT359" s="163">
        <v>0</v>
      </c>
      <c r="AU359" s="163">
        <v>0</v>
      </c>
      <c r="AV359" s="163">
        <v>0</v>
      </c>
      <c r="AW359" s="164">
        <v>0</v>
      </c>
      <c r="BA359" s="161">
        <v>350</v>
      </c>
      <c r="BB359" s="150">
        <v>350</v>
      </c>
      <c r="BC359" s="151" t="s">
        <v>445</v>
      </c>
      <c r="BD359" s="165">
        <f t="shared" si="153"/>
        <v>773248</v>
      </c>
      <c r="BE359" s="166">
        <v>695652</v>
      </c>
      <c r="BF359" s="155">
        <f t="shared" si="154"/>
        <v>77596</v>
      </c>
      <c r="BG359" s="155">
        <v>138370.19999999998</v>
      </c>
      <c r="BH359" s="155">
        <v>55138.8</v>
      </c>
      <c r="BI359" s="155"/>
      <c r="BJ359" s="155"/>
      <c r="BK359" s="155"/>
      <c r="BL359" s="155">
        <f t="shared" si="155"/>
        <v>0</v>
      </c>
      <c r="BM359" s="166">
        <f t="shared" si="156"/>
        <v>271105</v>
      </c>
      <c r="BN359" s="168">
        <f t="shared" si="157"/>
        <v>109728.28888862712</v>
      </c>
      <c r="BZ359" s="155"/>
      <c r="CA359" s="161">
        <v>350</v>
      </c>
      <c r="CB359" s="151" t="s">
        <v>445</v>
      </c>
      <c r="CC359" s="153"/>
      <c r="CD359" s="153"/>
      <c r="CE359" s="153"/>
      <c r="CF359" s="153"/>
      <c r="CG359" s="169">
        <f t="shared" si="158"/>
        <v>0</v>
      </c>
      <c r="CH359" s="153"/>
      <c r="CI359" s="153"/>
      <c r="CJ359" s="153"/>
      <c r="CK359" s="169">
        <f t="shared" si="159"/>
        <v>0</v>
      </c>
      <c r="CL359" s="170">
        <f t="shared" si="143"/>
        <v>0</v>
      </c>
      <c r="CM359" s="155"/>
      <c r="CN359" s="170">
        <f t="shared" si="144"/>
        <v>0</v>
      </c>
      <c r="CO359" s="155"/>
      <c r="CP359" s="160">
        <f t="shared" si="145"/>
        <v>77596</v>
      </c>
      <c r="CQ359" s="153">
        <f t="shared" si="146"/>
        <v>77596</v>
      </c>
      <c r="CR359" s="153">
        <f t="shared" si="160"/>
        <v>0</v>
      </c>
      <c r="CS359" s="169"/>
      <c r="CT359" s="170">
        <f t="shared" si="161"/>
        <v>0</v>
      </c>
      <c r="CU359" s="155"/>
      <c r="CV359" s="171"/>
      <c r="CW359" s="172"/>
      <c r="CX359" s="172"/>
      <c r="CY359" s="172"/>
      <c r="CZ359" s="169"/>
      <c r="DA359" s="173"/>
      <c r="DB359" s="174"/>
      <c r="DC359" s="174">
        <f t="shared" si="147"/>
        <v>-350</v>
      </c>
      <c r="DD359" s="173"/>
      <c r="DE359" s="173"/>
      <c r="DF359" s="173"/>
      <c r="DG359" s="173"/>
      <c r="DH359" s="175"/>
      <c r="DI359" s="173"/>
      <c r="DJ359" s="173"/>
      <c r="DK359" s="173"/>
      <c r="DL359" s="173"/>
      <c r="DM359" s="173"/>
    </row>
    <row r="360" spans="1:117" s="39" customFormat="1" ht="12" x14ac:dyDescent="0.2">
      <c r="A360" s="149">
        <v>351</v>
      </c>
      <c r="B360" s="150">
        <v>351</v>
      </c>
      <c r="C360" s="151" t="s">
        <v>446</v>
      </c>
      <c r="D360" s="152">
        <f t="shared" si="148"/>
        <v>0</v>
      </c>
      <c r="E360" s="153">
        <f t="shared" si="149"/>
        <v>0</v>
      </c>
      <c r="F360" s="153">
        <f t="shared" si="149"/>
        <v>0</v>
      </c>
      <c r="G360" s="153">
        <f t="shared" si="149"/>
        <v>0</v>
      </c>
      <c r="H360" s="154">
        <f t="shared" si="150"/>
        <v>0</v>
      </c>
      <c r="I360" s="155"/>
      <c r="J360" s="156">
        <f t="shared" si="151"/>
        <v>0</v>
      </c>
      <c r="K360" s="157">
        <f t="shared" si="152"/>
        <v>0</v>
      </c>
      <c r="L360" s="158">
        <f t="shared" si="135"/>
        <v>0</v>
      </c>
      <c r="M360" s="155"/>
      <c r="N360" s="159">
        <f t="shared" si="136"/>
        <v>0</v>
      </c>
      <c r="O360" s="155"/>
      <c r="P360" s="160">
        <f t="shared" si="137"/>
        <v>0</v>
      </c>
      <c r="Q360" s="153">
        <f t="shared" si="138"/>
        <v>0</v>
      </c>
      <c r="R360" s="153">
        <f t="shared" si="139"/>
        <v>0</v>
      </c>
      <c r="S360" s="153">
        <f t="shared" si="140"/>
        <v>0</v>
      </c>
      <c r="T360" s="154">
        <f t="shared" si="141"/>
        <v>0</v>
      </c>
      <c r="U360" s="155"/>
      <c r="V360" s="159">
        <f t="shared" si="142"/>
        <v>0</v>
      </c>
      <c r="Y360" s="161">
        <v>351</v>
      </c>
      <c r="Z360" s="162"/>
      <c r="AA360" s="162"/>
      <c r="AB360" s="162"/>
      <c r="AC360" s="162"/>
      <c r="AD360" s="162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4"/>
      <c r="AR360" s="161">
        <v>351</v>
      </c>
      <c r="AS360" s="162">
        <v>0</v>
      </c>
      <c r="AT360" s="163">
        <v>0</v>
      </c>
      <c r="AU360" s="163">
        <v>0</v>
      </c>
      <c r="AV360" s="163">
        <v>0</v>
      </c>
      <c r="AW360" s="164">
        <v>0</v>
      </c>
      <c r="BA360" s="161">
        <v>351</v>
      </c>
      <c r="BB360" s="150">
        <v>351</v>
      </c>
      <c r="BC360" s="151" t="s">
        <v>446</v>
      </c>
      <c r="BD360" s="165">
        <f t="shared" si="153"/>
        <v>0</v>
      </c>
      <c r="BE360" s="166">
        <v>0</v>
      </c>
      <c r="BF360" s="155">
        <f t="shared" si="154"/>
        <v>0</v>
      </c>
      <c r="BG360" s="155">
        <v>0</v>
      </c>
      <c r="BH360" s="155">
        <v>0</v>
      </c>
      <c r="BI360" s="155"/>
      <c r="BJ360" s="155"/>
      <c r="BK360" s="155"/>
      <c r="BL360" s="155">
        <f t="shared" si="155"/>
        <v>0</v>
      </c>
      <c r="BM360" s="166">
        <f t="shared" si="156"/>
        <v>0</v>
      </c>
      <c r="BN360" s="168">
        <f t="shared" si="157"/>
        <v>0</v>
      </c>
      <c r="BZ360" s="155"/>
      <c r="CA360" s="161">
        <v>351</v>
      </c>
      <c r="CB360" s="151" t="s">
        <v>446</v>
      </c>
      <c r="CC360" s="153"/>
      <c r="CD360" s="153"/>
      <c r="CE360" s="153"/>
      <c r="CF360" s="153"/>
      <c r="CG360" s="169">
        <f t="shared" si="158"/>
        <v>0</v>
      </c>
      <c r="CH360" s="153"/>
      <c r="CI360" s="153"/>
      <c r="CJ360" s="153"/>
      <c r="CK360" s="169">
        <f t="shared" si="159"/>
        <v>0</v>
      </c>
      <c r="CL360" s="170">
        <f t="shared" si="143"/>
        <v>0</v>
      </c>
      <c r="CM360" s="155"/>
      <c r="CN360" s="170">
        <f t="shared" si="144"/>
        <v>0</v>
      </c>
      <c r="CO360" s="155"/>
      <c r="CP360" s="160">
        <f t="shared" si="145"/>
        <v>0</v>
      </c>
      <c r="CQ360" s="153">
        <f t="shared" si="146"/>
        <v>0</v>
      </c>
      <c r="CR360" s="153">
        <f t="shared" si="160"/>
        <v>0</v>
      </c>
      <c r="CS360" s="169"/>
      <c r="CT360" s="170">
        <f t="shared" si="161"/>
        <v>0</v>
      </c>
      <c r="CU360" s="155"/>
      <c r="CV360" s="171"/>
      <c r="CW360" s="172"/>
      <c r="CX360" s="172"/>
      <c r="CY360" s="172"/>
      <c r="CZ360" s="169"/>
      <c r="DA360" s="173"/>
      <c r="DB360" s="174"/>
      <c r="DC360" s="174">
        <f t="shared" si="147"/>
        <v>-351</v>
      </c>
      <c r="DD360" s="173"/>
      <c r="DE360" s="173"/>
      <c r="DF360" s="173"/>
      <c r="DG360" s="173"/>
      <c r="DH360" s="175"/>
      <c r="DI360" s="173"/>
      <c r="DJ360" s="173"/>
      <c r="DK360" s="173"/>
      <c r="DL360" s="173"/>
      <c r="DM360" s="173"/>
    </row>
    <row r="361" spans="1:117" s="39" customFormat="1" ht="12" x14ac:dyDescent="0.2">
      <c r="A361" s="149">
        <v>352</v>
      </c>
      <c r="B361" s="150">
        <v>352</v>
      </c>
      <c r="C361" s="151" t="s">
        <v>447</v>
      </c>
      <c r="D361" s="152">
        <f t="shared" si="148"/>
        <v>7.0528967254408057</v>
      </c>
      <c r="E361" s="153">
        <f t="shared" si="149"/>
        <v>134586</v>
      </c>
      <c r="F361" s="153">
        <f t="shared" si="149"/>
        <v>0</v>
      </c>
      <c r="G361" s="153">
        <f t="shared" si="149"/>
        <v>6612</v>
      </c>
      <c r="H361" s="154">
        <f t="shared" si="150"/>
        <v>141198</v>
      </c>
      <c r="I361" s="155"/>
      <c r="J361" s="156">
        <f t="shared" si="151"/>
        <v>6612</v>
      </c>
      <c r="K361" s="157">
        <f t="shared" si="152"/>
        <v>22805.41710568899</v>
      </c>
      <c r="L361" s="158">
        <f t="shared" si="135"/>
        <v>29417.41710568899</v>
      </c>
      <c r="M361" s="155"/>
      <c r="N361" s="159">
        <f t="shared" si="136"/>
        <v>111780.58289431101</v>
      </c>
      <c r="O361" s="155"/>
      <c r="P361" s="160">
        <f t="shared" si="137"/>
        <v>6612</v>
      </c>
      <c r="Q361" s="153">
        <f t="shared" si="138"/>
        <v>0</v>
      </c>
      <c r="R361" s="153">
        <f t="shared" si="139"/>
        <v>0</v>
      </c>
      <c r="S361" s="153">
        <f t="shared" si="140"/>
        <v>22805.41710568899</v>
      </c>
      <c r="T361" s="154">
        <f t="shared" si="141"/>
        <v>29417.41710568899</v>
      </c>
      <c r="U361" s="155"/>
      <c r="V361" s="159">
        <f t="shared" si="142"/>
        <v>52242</v>
      </c>
      <c r="Y361" s="161">
        <v>352</v>
      </c>
      <c r="Z361" s="162">
        <v>7.0528967254408057</v>
      </c>
      <c r="AA361" s="162">
        <v>0</v>
      </c>
      <c r="AB361" s="162"/>
      <c r="AC361" s="162"/>
      <c r="AD361" s="162">
        <v>0</v>
      </c>
      <c r="AE361" s="163">
        <v>134586</v>
      </c>
      <c r="AF361" s="163">
        <v>0</v>
      </c>
      <c r="AG361" s="163">
        <v>0</v>
      </c>
      <c r="AH361" s="163">
        <v>134586</v>
      </c>
      <c r="AI361" s="163">
        <v>0</v>
      </c>
      <c r="AJ361" s="163">
        <v>6612</v>
      </c>
      <c r="AK361" s="163">
        <v>141198</v>
      </c>
      <c r="AL361" s="163">
        <v>0</v>
      </c>
      <c r="AM361" s="163">
        <v>0</v>
      </c>
      <c r="AN361" s="163">
        <v>0</v>
      </c>
      <c r="AO361" s="163">
        <v>0</v>
      </c>
      <c r="AP361" s="164">
        <v>141198</v>
      </c>
      <c r="AR361" s="161">
        <v>352</v>
      </c>
      <c r="AS361" s="162">
        <v>0</v>
      </c>
      <c r="AT361" s="163">
        <v>0</v>
      </c>
      <c r="AU361" s="163">
        <v>0</v>
      </c>
      <c r="AV361" s="163">
        <v>0</v>
      </c>
      <c r="AW361" s="164">
        <v>0</v>
      </c>
      <c r="BA361" s="161">
        <v>352</v>
      </c>
      <c r="BB361" s="150">
        <v>352</v>
      </c>
      <c r="BC361" s="151" t="s">
        <v>447</v>
      </c>
      <c r="BD361" s="165">
        <f t="shared" si="153"/>
        <v>134586</v>
      </c>
      <c r="BE361" s="166">
        <v>113904</v>
      </c>
      <c r="BF361" s="155">
        <f t="shared" si="154"/>
        <v>20682</v>
      </c>
      <c r="BG361" s="155">
        <v>9144</v>
      </c>
      <c r="BH361" s="155">
        <v>15804</v>
      </c>
      <c r="BI361" s="155"/>
      <c r="BJ361" s="155"/>
      <c r="BK361" s="155"/>
      <c r="BL361" s="155">
        <f t="shared" si="155"/>
        <v>0</v>
      </c>
      <c r="BM361" s="166">
        <f t="shared" si="156"/>
        <v>45630</v>
      </c>
      <c r="BN361" s="168">
        <f t="shared" si="157"/>
        <v>22805.41710568899</v>
      </c>
      <c r="BZ361" s="155"/>
      <c r="CA361" s="161">
        <v>352</v>
      </c>
      <c r="CB361" s="151" t="s">
        <v>447</v>
      </c>
      <c r="CC361" s="153"/>
      <c r="CD361" s="153"/>
      <c r="CE361" s="153"/>
      <c r="CF361" s="153"/>
      <c r="CG361" s="169">
        <f t="shared" si="158"/>
        <v>0</v>
      </c>
      <c r="CH361" s="153"/>
      <c r="CI361" s="153"/>
      <c r="CJ361" s="153"/>
      <c r="CK361" s="169">
        <f t="shared" si="159"/>
        <v>0</v>
      </c>
      <c r="CL361" s="170">
        <f t="shared" si="143"/>
        <v>0</v>
      </c>
      <c r="CM361" s="155"/>
      <c r="CN361" s="170">
        <f t="shared" si="144"/>
        <v>0</v>
      </c>
      <c r="CO361" s="155"/>
      <c r="CP361" s="160">
        <f t="shared" si="145"/>
        <v>20682</v>
      </c>
      <c r="CQ361" s="153">
        <f t="shared" si="146"/>
        <v>20682</v>
      </c>
      <c r="CR361" s="153">
        <f t="shared" si="160"/>
        <v>0</v>
      </c>
      <c r="CS361" s="169"/>
      <c r="CT361" s="170">
        <f t="shared" si="161"/>
        <v>0</v>
      </c>
      <c r="CU361" s="155"/>
      <c r="CV361" s="171"/>
      <c r="CW361" s="172"/>
      <c r="CX361" s="172"/>
      <c r="CY361" s="172"/>
      <c r="CZ361" s="169"/>
      <c r="DA361" s="173"/>
      <c r="DB361" s="174"/>
      <c r="DC361" s="174">
        <f t="shared" si="147"/>
        <v>-352</v>
      </c>
      <c r="DD361" s="173"/>
      <c r="DE361" s="173"/>
      <c r="DF361" s="173"/>
      <c r="DG361" s="173"/>
      <c r="DH361" s="175"/>
      <c r="DI361" s="173"/>
      <c r="DJ361" s="173"/>
      <c r="DK361" s="173"/>
      <c r="DL361" s="173"/>
      <c r="DM361" s="173"/>
    </row>
    <row r="362" spans="1:117" s="39" customFormat="1" ht="12" x14ac:dyDescent="0.2">
      <c r="A362" s="149">
        <v>406</v>
      </c>
      <c r="B362" s="150">
        <v>406</v>
      </c>
      <c r="C362" s="151" t="s">
        <v>448</v>
      </c>
      <c r="D362" s="152">
        <f t="shared" si="148"/>
        <v>0</v>
      </c>
      <c r="E362" s="153">
        <f t="shared" si="149"/>
        <v>0</v>
      </c>
      <c r="F362" s="153">
        <f t="shared" si="149"/>
        <v>0</v>
      </c>
      <c r="G362" s="153">
        <f t="shared" si="149"/>
        <v>0</v>
      </c>
      <c r="H362" s="154">
        <f t="shared" si="150"/>
        <v>0</v>
      </c>
      <c r="I362" s="155"/>
      <c r="J362" s="156">
        <f t="shared" si="151"/>
        <v>0</v>
      </c>
      <c r="K362" s="157">
        <f t="shared" si="152"/>
        <v>0</v>
      </c>
      <c r="L362" s="158">
        <f t="shared" si="135"/>
        <v>0</v>
      </c>
      <c r="M362" s="155"/>
      <c r="N362" s="159">
        <f t="shared" si="136"/>
        <v>0</v>
      </c>
      <c r="O362" s="155"/>
      <c r="P362" s="160">
        <f t="shared" si="137"/>
        <v>0</v>
      </c>
      <c r="Q362" s="153">
        <f t="shared" si="138"/>
        <v>0</v>
      </c>
      <c r="R362" s="153">
        <f t="shared" si="139"/>
        <v>0</v>
      </c>
      <c r="S362" s="153">
        <f t="shared" si="140"/>
        <v>0</v>
      </c>
      <c r="T362" s="154">
        <f t="shared" si="141"/>
        <v>0</v>
      </c>
      <c r="U362" s="155"/>
      <c r="V362" s="159">
        <f t="shared" si="142"/>
        <v>0</v>
      </c>
      <c r="Y362" s="161">
        <v>406</v>
      </c>
      <c r="Z362" s="162"/>
      <c r="AA362" s="162"/>
      <c r="AB362" s="162"/>
      <c r="AC362" s="162"/>
      <c r="AD362" s="162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4"/>
      <c r="AR362" s="161">
        <v>406</v>
      </c>
      <c r="AS362" s="162">
        <v>0</v>
      </c>
      <c r="AT362" s="163">
        <v>0</v>
      </c>
      <c r="AU362" s="163">
        <v>0</v>
      </c>
      <c r="AV362" s="163">
        <v>0</v>
      </c>
      <c r="AW362" s="164">
        <v>0</v>
      </c>
      <c r="BA362" s="161">
        <v>406</v>
      </c>
      <c r="BB362" s="150">
        <v>406</v>
      </c>
      <c r="BC362" s="151" t="s">
        <v>448</v>
      </c>
      <c r="BD362" s="165">
        <f t="shared" si="153"/>
        <v>0</v>
      </c>
      <c r="BE362" s="166">
        <v>0</v>
      </c>
      <c r="BF362" s="155">
        <f t="shared" si="154"/>
        <v>0</v>
      </c>
      <c r="BG362" s="155">
        <v>0</v>
      </c>
      <c r="BH362" s="155">
        <v>0</v>
      </c>
      <c r="BI362" s="155"/>
      <c r="BJ362" s="155"/>
      <c r="BK362" s="155"/>
      <c r="BL362" s="155">
        <f t="shared" si="155"/>
        <v>0</v>
      </c>
      <c r="BM362" s="166">
        <f t="shared" si="156"/>
        <v>0</v>
      </c>
      <c r="BN362" s="168">
        <f t="shared" si="157"/>
        <v>0</v>
      </c>
      <c r="BZ362" s="155"/>
      <c r="CA362" s="161">
        <v>406</v>
      </c>
      <c r="CB362" s="151" t="s">
        <v>448</v>
      </c>
      <c r="CC362" s="153"/>
      <c r="CD362" s="153"/>
      <c r="CE362" s="153"/>
      <c r="CF362" s="153"/>
      <c r="CG362" s="169">
        <f t="shared" si="158"/>
        <v>0</v>
      </c>
      <c r="CH362" s="153"/>
      <c r="CI362" s="153"/>
      <c r="CJ362" s="153"/>
      <c r="CK362" s="169">
        <f t="shared" si="159"/>
        <v>0</v>
      </c>
      <c r="CL362" s="170">
        <f t="shared" si="143"/>
        <v>0</v>
      </c>
      <c r="CM362" s="155"/>
      <c r="CN362" s="170">
        <f t="shared" si="144"/>
        <v>0</v>
      </c>
      <c r="CO362" s="155"/>
      <c r="CP362" s="160">
        <f t="shared" si="145"/>
        <v>0</v>
      </c>
      <c r="CQ362" s="153">
        <f t="shared" si="146"/>
        <v>0</v>
      </c>
      <c r="CR362" s="153">
        <f t="shared" si="160"/>
        <v>0</v>
      </c>
      <c r="CS362" s="169"/>
      <c r="CT362" s="170">
        <f t="shared" si="161"/>
        <v>0</v>
      </c>
      <c r="CU362" s="155"/>
      <c r="CV362" s="171"/>
      <c r="CW362" s="172"/>
      <c r="CX362" s="172"/>
      <c r="CY362" s="172"/>
      <c r="CZ362" s="169"/>
      <c r="DA362" s="173"/>
      <c r="DB362" s="174"/>
      <c r="DC362" s="174">
        <f t="shared" si="147"/>
        <v>-406</v>
      </c>
      <c r="DD362" s="173"/>
      <c r="DE362" s="173"/>
      <c r="DF362" s="173"/>
      <c r="DG362" s="173"/>
      <c r="DH362" s="175"/>
      <c r="DI362" s="173"/>
      <c r="DJ362" s="173"/>
      <c r="DK362" s="173"/>
      <c r="DL362" s="173"/>
      <c r="DM362" s="173"/>
    </row>
    <row r="363" spans="1:117" s="39" customFormat="1" ht="12" x14ac:dyDescent="0.2">
      <c r="A363" s="149">
        <v>600</v>
      </c>
      <c r="B363" s="150">
        <v>701</v>
      </c>
      <c r="C363" s="151" t="s">
        <v>449</v>
      </c>
      <c r="D363" s="152">
        <f t="shared" si="148"/>
        <v>26.196473551637279</v>
      </c>
      <c r="E363" s="153">
        <f t="shared" si="149"/>
        <v>372750</v>
      </c>
      <c r="F363" s="153">
        <f t="shared" si="149"/>
        <v>0</v>
      </c>
      <c r="G363" s="153">
        <f t="shared" si="149"/>
        <v>24564</v>
      </c>
      <c r="H363" s="154">
        <f t="shared" si="150"/>
        <v>397314</v>
      </c>
      <c r="I363" s="155"/>
      <c r="J363" s="156">
        <f t="shared" si="151"/>
        <v>24564</v>
      </c>
      <c r="K363" s="157">
        <f t="shared" si="152"/>
        <v>16861.392768484206</v>
      </c>
      <c r="L363" s="158">
        <f t="shared" si="135"/>
        <v>41425.392768484206</v>
      </c>
      <c r="M363" s="155"/>
      <c r="N363" s="159">
        <f t="shared" si="136"/>
        <v>355888.60723151581</v>
      </c>
      <c r="O363" s="155"/>
      <c r="P363" s="160">
        <f t="shared" si="137"/>
        <v>24564</v>
      </c>
      <c r="Q363" s="153">
        <f t="shared" si="138"/>
        <v>0</v>
      </c>
      <c r="R363" s="153">
        <f t="shared" si="139"/>
        <v>0</v>
      </c>
      <c r="S363" s="153">
        <f t="shared" si="140"/>
        <v>16861.392768484206</v>
      </c>
      <c r="T363" s="154">
        <f t="shared" si="141"/>
        <v>41425.392768484206</v>
      </c>
      <c r="U363" s="155"/>
      <c r="V363" s="159">
        <f t="shared" si="142"/>
        <v>79419</v>
      </c>
      <c r="Y363" s="161">
        <v>600</v>
      </c>
      <c r="Z363" s="162">
        <v>26.196473551637279</v>
      </c>
      <c r="AA363" s="162">
        <v>0</v>
      </c>
      <c r="AB363" s="162"/>
      <c r="AC363" s="162"/>
      <c r="AD363" s="162">
        <v>0</v>
      </c>
      <c r="AE363" s="163">
        <v>372750</v>
      </c>
      <c r="AF363" s="163">
        <v>0</v>
      </c>
      <c r="AG363" s="163">
        <v>0</v>
      </c>
      <c r="AH363" s="163">
        <v>372750</v>
      </c>
      <c r="AI363" s="163">
        <v>0</v>
      </c>
      <c r="AJ363" s="163">
        <v>24564</v>
      </c>
      <c r="AK363" s="163">
        <v>397314</v>
      </c>
      <c r="AL363" s="163">
        <v>0</v>
      </c>
      <c r="AM363" s="163">
        <v>0</v>
      </c>
      <c r="AN363" s="163">
        <v>0</v>
      </c>
      <c r="AO363" s="163">
        <v>0</v>
      </c>
      <c r="AP363" s="164">
        <v>397314</v>
      </c>
      <c r="AR363" s="161">
        <v>600</v>
      </c>
      <c r="AS363" s="162">
        <v>0</v>
      </c>
      <c r="AT363" s="163">
        <v>0</v>
      </c>
      <c r="AU363" s="163">
        <v>0</v>
      </c>
      <c r="AV363" s="163">
        <v>0</v>
      </c>
      <c r="AW363" s="164">
        <v>0</v>
      </c>
      <c r="BA363" s="161">
        <v>600</v>
      </c>
      <c r="BB363" s="150">
        <v>701</v>
      </c>
      <c r="BC363" s="151" t="s">
        <v>449</v>
      </c>
      <c r="BD363" s="165">
        <f t="shared" si="153"/>
        <v>372750</v>
      </c>
      <c r="BE363" s="166">
        <v>367380</v>
      </c>
      <c r="BF363" s="155">
        <f t="shared" si="154"/>
        <v>5370</v>
      </c>
      <c r="BG363" s="155">
        <v>49485</v>
      </c>
      <c r="BH363" s="155">
        <v>0</v>
      </c>
      <c r="BI363" s="155"/>
      <c r="BJ363" s="155"/>
      <c r="BK363" s="155"/>
      <c r="BL363" s="155">
        <f t="shared" si="155"/>
        <v>0</v>
      </c>
      <c r="BM363" s="166">
        <f t="shared" si="156"/>
        <v>54855</v>
      </c>
      <c r="BN363" s="168">
        <f t="shared" si="157"/>
        <v>16861.392768484206</v>
      </c>
      <c r="BZ363" s="155"/>
      <c r="CA363" s="161">
        <v>600</v>
      </c>
      <c r="CB363" s="151" t="s">
        <v>449</v>
      </c>
      <c r="CC363" s="153"/>
      <c r="CD363" s="153"/>
      <c r="CE363" s="153"/>
      <c r="CF363" s="153"/>
      <c r="CG363" s="169">
        <f t="shared" si="158"/>
        <v>0</v>
      </c>
      <c r="CH363" s="153"/>
      <c r="CI363" s="153"/>
      <c r="CJ363" s="153"/>
      <c r="CK363" s="169">
        <f t="shared" si="159"/>
        <v>0</v>
      </c>
      <c r="CL363" s="170">
        <f t="shared" si="143"/>
        <v>0</v>
      </c>
      <c r="CM363" s="155"/>
      <c r="CN363" s="170">
        <f t="shared" si="144"/>
        <v>0</v>
      </c>
      <c r="CO363" s="155"/>
      <c r="CP363" s="160">
        <f t="shared" si="145"/>
        <v>5370</v>
      </c>
      <c r="CQ363" s="153">
        <f t="shared" si="146"/>
        <v>5370</v>
      </c>
      <c r="CR363" s="153">
        <f t="shared" si="160"/>
        <v>0</v>
      </c>
      <c r="CS363" s="169"/>
      <c r="CT363" s="170">
        <f t="shared" si="161"/>
        <v>0</v>
      </c>
      <c r="CU363" s="155"/>
      <c r="CV363" s="171"/>
      <c r="CW363" s="172"/>
      <c r="CX363" s="172"/>
      <c r="CY363" s="172"/>
      <c r="CZ363" s="169"/>
      <c r="DA363" s="173"/>
      <c r="DB363" s="174" t="s">
        <v>92</v>
      </c>
      <c r="DC363" s="174">
        <f t="shared" si="147"/>
        <v>-600</v>
      </c>
      <c r="DD363" s="173"/>
      <c r="DE363" s="173"/>
      <c r="DF363" s="173"/>
      <c r="DG363" s="173"/>
      <c r="DH363" s="175"/>
      <c r="DI363" s="173"/>
      <c r="DJ363" s="173"/>
      <c r="DK363" s="173"/>
      <c r="DL363" s="173"/>
      <c r="DM363" s="173"/>
    </row>
    <row r="364" spans="1:117" s="39" customFormat="1" ht="12" x14ac:dyDescent="0.2">
      <c r="A364" s="149">
        <v>603</v>
      </c>
      <c r="B364" s="150">
        <v>702</v>
      </c>
      <c r="C364" s="151" t="s">
        <v>450</v>
      </c>
      <c r="D364" s="152">
        <f t="shared" si="148"/>
        <v>79.040322580645167</v>
      </c>
      <c r="E364" s="153">
        <f t="shared" si="149"/>
        <v>1122212</v>
      </c>
      <c r="F364" s="153">
        <f t="shared" si="149"/>
        <v>0</v>
      </c>
      <c r="G364" s="153">
        <f t="shared" si="149"/>
        <v>74109</v>
      </c>
      <c r="H364" s="154">
        <f t="shared" si="150"/>
        <v>1196321</v>
      </c>
      <c r="I364" s="155"/>
      <c r="J364" s="156">
        <f t="shared" si="151"/>
        <v>74109</v>
      </c>
      <c r="K364" s="157">
        <f t="shared" si="152"/>
        <v>106634</v>
      </c>
      <c r="L364" s="158">
        <f t="shared" si="135"/>
        <v>180743</v>
      </c>
      <c r="M364" s="155"/>
      <c r="N364" s="159">
        <f t="shared" si="136"/>
        <v>1015578</v>
      </c>
      <c r="O364" s="155"/>
      <c r="P364" s="160">
        <f t="shared" si="137"/>
        <v>74109</v>
      </c>
      <c r="Q364" s="153">
        <f t="shared" si="138"/>
        <v>0</v>
      </c>
      <c r="R364" s="153">
        <f t="shared" si="139"/>
        <v>0</v>
      </c>
      <c r="S364" s="153">
        <f t="shared" si="140"/>
        <v>106634</v>
      </c>
      <c r="T364" s="154">
        <f t="shared" si="141"/>
        <v>180743</v>
      </c>
      <c r="U364" s="155"/>
      <c r="V364" s="159">
        <f t="shared" si="142"/>
        <v>180743</v>
      </c>
      <c r="Y364" s="161">
        <v>603</v>
      </c>
      <c r="Z364" s="162">
        <v>79.040322580645167</v>
      </c>
      <c r="AA364" s="162">
        <v>0</v>
      </c>
      <c r="AB364" s="162"/>
      <c r="AC364" s="162"/>
      <c r="AD364" s="162">
        <v>0</v>
      </c>
      <c r="AE364" s="163">
        <v>1122212</v>
      </c>
      <c r="AF364" s="163">
        <v>0</v>
      </c>
      <c r="AG364" s="163">
        <v>0</v>
      </c>
      <c r="AH364" s="163">
        <v>1122212</v>
      </c>
      <c r="AI364" s="163">
        <v>0</v>
      </c>
      <c r="AJ364" s="163">
        <v>74109</v>
      </c>
      <c r="AK364" s="163">
        <v>1196321</v>
      </c>
      <c r="AL364" s="163">
        <v>0</v>
      </c>
      <c r="AM364" s="163">
        <v>0</v>
      </c>
      <c r="AN364" s="163">
        <v>0</v>
      </c>
      <c r="AO364" s="163">
        <v>0</v>
      </c>
      <c r="AP364" s="164">
        <v>1196321</v>
      </c>
      <c r="AR364" s="161">
        <v>603</v>
      </c>
      <c r="AS364" s="162">
        <v>0</v>
      </c>
      <c r="AT364" s="163">
        <v>0</v>
      </c>
      <c r="AU364" s="163">
        <v>0</v>
      </c>
      <c r="AV364" s="163">
        <v>0</v>
      </c>
      <c r="AW364" s="164">
        <v>0</v>
      </c>
      <c r="BA364" s="161">
        <v>603</v>
      </c>
      <c r="BB364" s="150">
        <v>702</v>
      </c>
      <c r="BC364" s="151" t="s">
        <v>451</v>
      </c>
      <c r="BD364" s="165">
        <f t="shared" si="153"/>
        <v>1122212</v>
      </c>
      <c r="BE364" s="166">
        <v>1015578</v>
      </c>
      <c r="BF364" s="155">
        <f t="shared" si="154"/>
        <v>106634</v>
      </c>
      <c r="BG364" s="155">
        <v>0</v>
      </c>
      <c r="BH364" s="155">
        <v>0</v>
      </c>
      <c r="BI364" s="155"/>
      <c r="BJ364" s="155"/>
      <c r="BK364" s="155"/>
      <c r="BL364" s="155">
        <f t="shared" si="155"/>
        <v>0</v>
      </c>
      <c r="BM364" s="166">
        <f t="shared" si="156"/>
        <v>106634</v>
      </c>
      <c r="BN364" s="168">
        <f t="shared" si="157"/>
        <v>106634</v>
      </c>
      <c r="BZ364" s="155"/>
      <c r="CA364" s="161">
        <v>603</v>
      </c>
      <c r="CB364" s="151" t="s">
        <v>451</v>
      </c>
      <c r="CC364" s="153"/>
      <c r="CD364" s="153"/>
      <c r="CE364" s="153"/>
      <c r="CF364" s="153"/>
      <c r="CG364" s="169">
        <f t="shared" si="158"/>
        <v>0</v>
      </c>
      <c r="CH364" s="153"/>
      <c r="CI364" s="153"/>
      <c r="CJ364" s="153"/>
      <c r="CK364" s="169">
        <f t="shared" si="159"/>
        <v>0</v>
      </c>
      <c r="CL364" s="170">
        <f t="shared" si="143"/>
        <v>0</v>
      </c>
      <c r="CM364" s="155"/>
      <c r="CN364" s="170">
        <f t="shared" si="144"/>
        <v>0</v>
      </c>
      <c r="CO364" s="155"/>
      <c r="CP364" s="160">
        <f t="shared" si="145"/>
        <v>106634</v>
      </c>
      <c r="CQ364" s="153">
        <f t="shared" si="146"/>
        <v>106634</v>
      </c>
      <c r="CR364" s="153">
        <f t="shared" si="160"/>
        <v>0</v>
      </c>
      <c r="CS364" s="169"/>
      <c r="CT364" s="170">
        <f t="shared" si="161"/>
        <v>0</v>
      </c>
      <c r="CU364" s="155"/>
      <c r="CV364" s="171"/>
      <c r="CW364" s="172"/>
      <c r="CX364" s="172"/>
      <c r="CY364" s="172"/>
      <c r="CZ364" s="169"/>
      <c r="DA364" s="173"/>
      <c r="DB364" s="174"/>
      <c r="DC364" s="174">
        <f t="shared" si="147"/>
        <v>-603</v>
      </c>
      <c r="DD364" s="173"/>
      <c r="DE364" s="173"/>
      <c r="DF364" s="173"/>
      <c r="DG364" s="173"/>
      <c r="DH364" s="175"/>
      <c r="DI364" s="173"/>
      <c r="DJ364" s="173"/>
      <c r="DK364" s="173"/>
      <c r="DL364" s="173"/>
      <c r="DM364" s="173"/>
    </row>
    <row r="365" spans="1:117" s="39" customFormat="1" ht="12" x14ac:dyDescent="0.2">
      <c r="A365" s="149">
        <v>605</v>
      </c>
      <c r="B365" s="150">
        <v>703</v>
      </c>
      <c r="C365" s="151" t="s">
        <v>452</v>
      </c>
      <c r="D365" s="152">
        <f t="shared" si="148"/>
        <v>92.237393908361682</v>
      </c>
      <c r="E365" s="153">
        <f t="shared" si="149"/>
        <v>1804040</v>
      </c>
      <c r="F365" s="153">
        <f t="shared" si="149"/>
        <v>0</v>
      </c>
      <c r="G365" s="153">
        <f t="shared" si="149"/>
        <v>86480</v>
      </c>
      <c r="H365" s="154">
        <f t="shared" si="150"/>
        <v>1890520</v>
      </c>
      <c r="I365" s="155"/>
      <c r="J365" s="156">
        <f t="shared" si="151"/>
        <v>86480</v>
      </c>
      <c r="K365" s="157">
        <f t="shared" si="152"/>
        <v>185126.40372929917</v>
      </c>
      <c r="L365" s="158">
        <f t="shared" si="135"/>
        <v>271606.4037292992</v>
      </c>
      <c r="M365" s="155"/>
      <c r="N365" s="159">
        <f t="shared" si="136"/>
        <v>1618913.5962707009</v>
      </c>
      <c r="O365" s="155"/>
      <c r="P365" s="160">
        <f t="shared" si="137"/>
        <v>86480</v>
      </c>
      <c r="Q365" s="153">
        <f t="shared" si="138"/>
        <v>0</v>
      </c>
      <c r="R365" s="153">
        <f t="shared" si="139"/>
        <v>0</v>
      </c>
      <c r="S365" s="153">
        <f t="shared" si="140"/>
        <v>185126.40372929917</v>
      </c>
      <c r="T365" s="154">
        <f t="shared" si="141"/>
        <v>271606.4037292992</v>
      </c>
      <c r="U365" s="155"/>
      <c r="V365" s="159">
        <f t="shared" si="142"/>
        <v>337766.19999999995</v>
      </c>
      <c r="Y365" s="161">
        <v>605</v>
      </c>
      <c r="Z365" s="162">
        <v>92.237393908361682</v>
      </c>
      <c r="AA365" s="162">
        <v>0</v>
      </c>
      <c r="AB365" s="162"/>
      <c r="AC365" s="162"/>
      <c r="AD365" s="162">
        <v>0</v>
      </c>
      <c r="AE365" s="163">
        <v>1804040</v>
      </c>
      <c r="AF365" s="163">
        <v>0</v>
      </c>
      <c r="AG365" s="163">
        <v>0</v>
      </c>
      <c r="AH365" s="163">
        <v>1804040</v>
      </c>
      <c r="AI365" s="163">
        <v>0</v>
      </c>
      <c r="AJ365" s="163">
        <v>86480</v>
      </c>
      <c r="AK365" s="163">
        <v>1890520</v>
      </c>
      <c r="AL365" s="163">
        <v>0</v>
      </c>
      <c r="AM365" s="163">
        <v>0</v>
      </c>
      <c r="AN365" s="163">
        <v>0</v>
      </c>
      <c r="AO365" s="163">
        <v>0</v>
      </c>
      <c r="AP365" s="164">
        <v>1890520</v>
      </c>
      <c r="AR365" s="161">
        <v>605</v>
      </c>
      <c r="AS365" s="162">
        <v>0</v>
      </c>
      <c r="AT365" s="163">
        <v>0</v>
      </c>
      <c r="AU365" s="163">
        <v>0</v>
      </c>
      <c r="AV365" s="163">
        <v>0</v>
      </c>
      <c r="AW365" s="164">
        <v>0</v>
      </c>
      <c r="BA365" s="161">
        <v>605</v>
      </c>
      <c r="BB365" s="150">
        <v>703</v>
      </c>
      <c r="BC365" s="151" t="s">
        <v>452</v>
      </c>
      <c r="BD365" s="165">
        <f t="shared" si="153"/>
        <v>1804040</v>
      </c>
      <c r="BE365" s="166">
        <v>1633222</v>
      </c>
      <c r="BF365" s="155">
        <f t="shared" si="154"/>
        <v>170818</v>
      </c>
      <c r="BG365" s="155">
        <v>61615.799999999996</v>
      </c>
      <c r="BH365" s="155">
        <v>18852.400000000001</v>
      </c>
      <c r="BI365" s="155"/>
      <c r="BJ365" s="155"/>
      <c r="BK365" s="155"/>
      <c r="BL365" s="155">
        <f t="shared" si="155"/>
        <v>0</v>
      </c>
      <c r="BM365" s="166">
        <f t="shared" si="156"/>
        <v>251286.19999999998</v>
      </c>
      <c r="BN365" s="168">
        <f t="shared" si="157"/>
        <v>185126.40372929917</v>
      </c>
      <c r="BZ365" s="155"/>
      <c r="CA365" s="161">
        <v>605</v>
      </c>
      <c r="CB365" s="151" t="s">
        <v>452</v>
      </c>
      <c r="CC365" s="153"/>
      <c r="CD365" s="153"/>
      <c r="CE365" s="153"/>
      <c r="CF365" s="153"/>
      <c r="CG365" s="169">
        <f t="shared" si="158"/>
        <v>0</v>
      </c>
      <c r="CH365" s="153"/>
      <c r="CI365" s="153"/>
      <c r="CJ365" s="153"/>
      <c r="CK365" s="169">
        <f t="shared" si="159"/>
        <v>0</v>
      </c>
      <c r="CL365" s="170">
        <f t="shared" si="143"/>
        <v>0</v>
      </c>
      <c r="CM365" s="155"/>
      <c r="CN365" s="170">
        <f t="shared" si="144"/>
        <v>0</v>
      </c>
      <c r="CO365" s="155"/>
      <c r="CP365" s="160">
        <f t="shared" si="145"/>
        <v>170818</v>
      </c>
      <c r="CQ365" s="153">
        <f t="shared" si="146"/>
        <v>170818</v>
      </c>
      <c r="CR365" s="153">
        <f t="shared" si="160"/>
        <v>0</v>
      </c>
      <c r="CS365" s="169"/>
      <c r="CT365" s="170">
        <f t="shared" si="161"/>
        <v>0</v>
      </c>
      <c r="CU365" s="155"/>
      <c r="CV365" s="171"/>
      <c r="CW365" s="172"/>
      <c r="CX365" s="172"/>
      <c r="CY365" s="172"/>
      <c r="CZ365" s="169"/>
      <c r="DA365" s="173"/>
      <c r="DB365" s="174"/>
      <c r="DC365" s="174">
        <f t="shared" si="147"/>
        <v>-605</v>
      </c>
      <c r="DD365" s="173"/>
      <c r="DE365" s="173"/>
      <c r="DF365" s="173"/>
      <c r="DG365" s="173"/>
      <c r="DH365" s="175"/>
      <c r="DI365" s="173"/>
      <c r="DJ365" s="173"/>
      <c r="DK365" s="173"/>
      <c r="DL365" s="173"/>
      <c r="DM365" s="173"/>
    </row>
    <row r="366" spans="1:117" s="39" customFormat="1" ht="12" x14ac:dyDescent="0.2">
      <c r="A366" s="149">
        <v>610</v>
      </c>
      <c r="B366" s="150">
        <v>704</v>
      </c>
      <c r="C366" s="151" t="s">
        <v>453</v>
      </c>
      <c r="D366" s="152">
        <f t="shared" si="148"/>
        <v>19.772235427679423</v>
      </c>
      <c r="E366" s="153">
        <f t="shared" si="149"/>
        <v>264402</v>
      </c>
      <c r="F366" s="153">
        <f t="shared" si="149"/>
        <v>0</v>
      </c>
      <c r="G366" s="153">
        <f t="shared" si="149"/>
        <v>18540</v>
      </c>
      <c r="H366" s="154">
        <f t="shared" si="150"/>
        <v>282942</v>
      </c>
      <c r="I366" s="155"/>
      <c r="J366" s="156">
        <f t="shared" si="151"/>
        <v>18540</v>
      </c>
      <c r="K366" s="157">
        <f t="shared" si="152"/>
        <v>54818.386051422873</v>
      </c>
      <c r="L366" s="158">
        <f t="shared" si="135"/>
        <v>73358.386051422873</v>
      </c>
      <c r="M366" s="155"/>
      <c r="N366" s="159">
        <f t="shared" si="136"/>
        <v>209583.61394857714</v>
      </c>
      <c r="O366" s="155"/>
      <c r="P366" s="160">
        <f t="shared" si="137"/>
        <v>18540</v>
      </c>
      <c r="Q366" s="153">
        <f t="shared" si="138"/>
        <v>0</v>
      </c>
      <c r="R366" s="153">
        <f t="shared" si="139"/>
        <v>0</v>
      </c>
      <c r="S366" s="153">
        <f t="shared" si="140"/>
        <v>54818.386051422873</v>
      </c>
      <c r="T366" s="154">
        <f t="shared" si="141"/>
        <v>73358.386051422873</v>
      </c>
      <c r="U366" s="155"/>
      <c r="V366" s="159">
        <f t="shared" si="142"/>
        <v>125034.4</v>
      </c>
      <c r="Y366" s="161">
        <v>610</v>
      </c>
      <c r="Z366" s="162">
        <v>19.772235427679423</v>
      </c>
      <c r="AA366" s="162">
        <v>0</v>
      </c>
      <c r="AB366" s="162"/>
      <c r="AC366" s="162"/>
      <c r="AD366" s="162">
        <v>0</v>
      </c>
      <c r="AE366" s="163">
        <v>264402</v>
      </c>
      <c r="AF366" s="163">
        <v>0</v>
      </c>
      <c r="AG366" s="163">
        <v>0</v>
      </c>
      <c r="AH366" s="163">
        <v>264402</v>
      </c>
      <c r="AI366" s="163">
        <v>0</v>
      </c>
      <c r="AJ366" s="163">
        <v>18540</v>
      </c>
      <c r="AK366" s="163">
        <v>282942</v>
      </c>
      <c r="AL366" s="163">
        <v>0</v>
      </c>
      <c r="AM366" s="163">
        <v>0</v>
      </c>
      <c r="AN366" s="163">
        <v>0</v>
      </c>
      <c r="AO366" s="163">
        <v>0</v>
      </c>
      <c r="AP366" s="164">
        <v>282942</v>
      </c>
      <c r="AR366" s="161">
        <v>610</v>
      </c>
      <c r="AS366" s="162">
        <v>0</v>
      </c>
      <c r="AT366" s="163">
        <v>0</v>
      </c>
      <c r="AU366" s="163">
        <v>0</v>
      </c>
      <c r="AV366" s="163">
        <v>0</v>
      </c>
      <c r="AW366" s="164">
        <v>0</v>
      </c>
      <c r="BA366" s="161">
        <v>610</v>
      </c>
      <c r="BB366" s="150">
        <v>704</v>
      </c>
      <c r="BC366" s="151" t="s">
        <v>453</v>
      </c>
      <c r="BD366" s="165">
        <f t="shared" si="153"/>
        <v>264402</v>
      </c>
      <c r="BE366" s="166">
        <v>222069</v>
      </c>
      <c r="BF366" s="155">
        <f t="shared" si="154"/>
        <v>42333</v>
      </c>
      <c r="BG366" s="155">
        <v>53765.4</v>
      </c>
      <c r="BH366" s="155">
        <v>10396</v>
      </c>
      <c r="BI366" s="155"/>
      <c r="BJ366" s="155"/>
      <c r="BK366" s="155"/>
      <c r="BL366" s="155">
        <f t="shared" si="155"/>
        <v>0</v>
      </c>
      <c r="BM366" s="166">
        <f t="shared" si="156"/>
        <v>106494.39999999999</v>
      </c>
      <c r="BN366" s="168">
        <f t="shared" si="157"/>
        <v>54818.386051422873</v>
      </c>
      <c r="BZ366" s="155"/>
      <c r="CA366" s="161">
        <v>610</v>
      </c>
      <c r="CB366" s="151" t="s">
        <v>453</v>
      </c>
      <c r="CC366" s="153"/>
      <c r="CD366" s="153"/>
      <c r="CE366" s="153"/>
      <c r="CF366" s="153"/>
      <c r="CG366" s="169">
        <f t="shared" si="158"/>
        <v>0</v>
      </c>
      <c r="CH366" s="153"/>
      <c r="CI366" s="153"/>
      <c r="CJ366" s="153"/>
      <c r="CK366" s="169">
        <f t="shared" si="159"/>
        <v>0</v>
      </c>
      <c r="CL366" s="170">
        <f t="shared" si="143"/>
        <v>0</v>
      </c>
      <c r="CM366" s="155"/>
      <c r="CN366" s="170">
        <f t="shared" si="144"/>
        <v>0</v>
      </c>
      <c r="CO366" s="155"/>
      <c r="CP366" s="160">
        <f t="shared" si="145"/>
        <v>42333</v>
      </c>
      <c r="CQ366" s="153">
        <f t="shared" si="146"/>
        <v>42333</v>
      </c>
      <c r="CR366" s="153">
        <f t="shared" si="160"/>
        <v>0</v>
      </c>
      <c r="CS366" s="169"/>
      <c r="CT366" s="170">
        <f t="shared" si="161"/>
        <v>0</v>
      </c>
      <c r="CU366" s="155"/>
      <c r="CV366" s="171"/>
      <c r="CW366" s="172"/>
      <c r="CX366" s="172"/>
      <c r="CY366" s="172"/>
      <c r="CZ366" s="169"/>
      <c r="DA366" s="173"/>
      <c r="DB366" s="174"/>
      <c r="DC366" s="174">
        <f t="shared" si="147"/>
        <v>-610</v>
      </c>
      <c r="DD366" s="173"/>
      <c r="DE366" s="173"/>
      <c r="DF366" s="173"/>
      <c r="DG366" s="173"/>
      <c r="DH366" s="175"/>
      <c r="DI366" s="173"/>
      <c r="DJ366" s="173"/>
      <c r="DK366" s="173"/>
      <c r="DL366" s="173"/>
      <c r="DM366" s="173"/>
    </row>
    <row r="367" spans="1:117" s="39" customFormat="1" ht="12" x14ac:dyDescent="0.2">
      <c r="A367" s="149">
        <v>615</v>
      </c>
      <c r="B367" s="150">
        <v>705</v>
      </c>
      <c r="C367" s="151" t="s">
        <v>454</v>
      </c>
      <c r="D367" s="152">
        <f t="shared" si="148"/>
        <v>5.2126711144057314</v>
      </c>
      <c r="E367" s="153">
        <f t="shared" si="149"/>
        <v>60681</v>
      </c>
      <c r="F367" s="153">
        <f t="shared" si="149"/>
        <v>0</v>
      </c>
      <c r="G367" s="153">
        <f t="shared" si="149"/>
        <v>4884</v>
      </c>
      <c r="H367" s="154">
        <f t="shared" si="150"/>
        <v>65565</v>
      </c>
      <c r="I367" s="155"/>
      <c r="J367" s="156">
        <f t="shared" si="151"/>
        <v>4884</v>
      </c>
      <c r="K367" s="157">
        <f t="shared" si="152"/>
        <v>12430.558040267808</v>
      </c>
      <c r="L367" s="158">
        <f t="shared" si="135"/>
        <v>17314.55804026781</v>
      </c>
      <c r="M367" s="155"/>
      <c r="N367" s="159">
        <f t="shared" si="136"/>
        <v>48250.44195973219</v>
      </c>
      <c r="O367" s="155"/>
      <c r="P367" s="160">
        <f t="shared" si="137"/>
        <v>4884</v>
      </c>
      <c r="Q367" s="153">
        <f t="shared" si="138"/>
        <v>0</v>
      </c>
      <c r="R367" s="153">
        <f t="shared" si="139"/>
        <v>0</v>
      </c>
      <c r="S367" s="153">
        <f t="shared" si="140"/>
        <v>12430.558040267808</v>
      </c>
      <c r="T367" s="154">
        <f t="shared" si="141"/>
        <v>17314.55804026781</v>
      </c>
      <c r="U367" s="155"/>
      <c r="V367" s="159">
        <f t="shared" si="142"/>
        <v>34727.799999999996</v>
      </c>
      <c r="Y367" s="161">
        <v>615</v>
      </c>
      <c r="Z367" s="162">
        <v>5.2126711144057314</v>
      </c>
      <c r="AA367" s="162">
        <v>0</v>
      </c>
      <c r="AB367" s="162"/>
      <c r="AC367" s="162"/>
      <c r="AD367" s="162">
        <v>0</v>
      </c>
      <c r="AE367" s="163">
        <v>60681</v>
      </c>
      <c r="AF367" s="163">
        <v>0</v>
      </c>
      <c r="AG367" s="163">
        <v>0</v>
      </c>
      <c r="AH367" s="163">
        <v>60681</v>
      </c>
      <c r="AI367" s="163">
        <v>0</v>
      </c>
      <c r="AJ367" s="163">
        <v>4884</v>
      </c>
      <c r="AK367" s="163">
        <v>65565</v>
      </c>
      <c r="AL367" s="163">
        <v>0</v>
      </c>
      <c r="AM367" s="163">
        <v>0</v>
      </c>
      <c r="AN367" s="163">
        <v>0</v>
      </c>
      <c r="AO367" s="163">
        <v>0</v>
      </c>
      <c r="AP367" s="164">
        <v>65565</v>
      </c>
      <c r="AR367" s="161">
        <v>615</v>
      </c>
      <c r="AS367" s="162">
        <v>0</v>
      </c>
      <c r="AT367" s="163">
        <v>0</v>
      </c>
      <c r="AU367" s="163">
        <v>0</v>
      </c>
      <c r="AV367" s="163">
        <v>0</v>
      </c>
      <c r="AW367" s="164">
        <v>0</v>
      </c>
      <c r="BA367" s="161">
        <v>615</v>
      </c>
      <c r="BB367" s="150">
        <v>705</v>
      </c>
      <c r="BC367" s="151" t="s">
        <v>454</v>
      </c>
      <c r="BD367" s="165">
        <f t="shared" si="153"/>
        <v>60681</v>
      </c>
      <c r="BE367" s="166">
        <v>51091</v>
      </c>
      <c r="BF367" s="155">
        <f t="shared" si="154"/>
        <v>9590</v>
      </c>
      <c r="BG367" s="155">
        <v>12232.199999999999</v>
      </c>
      <c r="BH367" s="155">
        <v>8021.6</v>
      </c>
      <c r="BI367" s="155"/>
      <c r="BJ367" s="155"/>
      <c r="BK367" s="155"/>
      <c r="BL367" s="155">
        <f t="shared" si="155"/>
        <v>0</v>
      </c>
      <c r="BM367" s="166">
        <f t="shared" si="156"/>
        <v>29843.799999999996</v>
      </c>
      <c r="BN367" s="168">
        <f t="shared" si="157"/>
        <v>12430.558040267808</v>
      </c>
      <c r="BZ367" s="155"/>
      <c r="CA367" s="161">
        <v>615</v>
      </c>
      <c r="CB367" s="151" t="s">
        <v>454</v>
      </c>
      <c r="CC367" s="153"/>
      <c r="CD367" s="153"/>
      <c r="CE367" s="153"/>
      <c r="CF367" s="153"/>
      <c r="CG367" s="169">
        <f t="shared" si="158"/>
        <v>0</v>
      </c>
      <c r="CH367" s="153"/>
      <c r="CI367" s="153"/>
      <c r="CJ367" s="153"/>
      <c r="CK367" s="169">
        <f t="shared" si="159"/>
        <v>0</v>
      </c>
      <c r="CL367" s="170">
        <f t="shared" si="143"/>
        <v>0</v>
      </c>
      <c r="CM367" s="155"/>
      <c r="CN367" s="170">
        <f t="shared" si="144"/>
        <v>0</v>
      </c>
      <c r="CO367" s="155"/>
      <c r="CP367" s="160">
        <f t="shared" si="145"/>
        <v>9590</v>
      </c>
      <c r="CQ367" s="153">
        <f t="shared" si="146"/>
        <v>9590</v>
      </c>
      <c r="CR367" s="153">
        <f t="shared" si="160"/>
        <v>0</v>
      </c>
      <c r="CS367" s="169"/>
      <c r="CT367" s="170">
        <f t="shared" si="161"/>
        <v>0</v>
      </c>
      <c r="CU367" s="155"/>
      <c r="CV367" s="171"/>
      <c r="CW367" s="172"/>
      <c r="CX367" s="172"/>
      <c r="CY367" s="172"/>
      <c r="CZ367" s="169"/>
      <c r="DA367" s="173"/>
      <c r="DB367" s="174"/>
      <c r="DC367" s="174">
        <f t="shared" si="147"/>
        <v>-615</v>
      </c>
      <c r="DD367" s="173"/>
      <c r="DE367" s="173"/>
      <c r="DF367" s="173"/>
      <c r="DG367" s="173"/>
      <c r="DH367" s="175"/>
      <c r="DI367" s="173"/>
      <c r="DJ367" s="173"/>
      <c r="DK367" s="173"/>
      <c r="DL367" s="173"/>
      <c r="DM367" s="173"/>
    </row>
    <row r="368" spans="1:117" s="39" customFormat="1" ht="12" x14ac:dyDescent="0.2">
      <c r="A368" s="149">
        <v>616</v>
      </c>
      <c r="B368" s="150">
        <v>616</v>
      </c>
      <c r="C368" s="151" t="s">
        <v>455</v>
      </c>
      <c r="D368" s="152">
        <f t="shared" si="148"/>
        <v>67.666138941119428</v>
      </c>
      <c r="E368" s="153">
        <f t="shared" si="149"/>
        <v>1009612</v>
      </c>
      <c r="F368" s="153">
        <f t="shared" si="149"/>
        <v>0</v>
      </c>
      <c r="G368" s="153">
        <f t="shared" si="149"/>
        <v>63448</v>
      </c>
      <c r="H368" s="154">
        <f t="shared" si="150"/>
        <v>1073060</v>
      </c>
      <c r="I368" s="155"/>
      <c r="J368" s="156">
        <f t="shared" si="151"/>
        <v>63448</v>
      </c>
      <c r="K368" s="157">
        <f t="shared" si="152"/>
        <v>61460.663892176228</v>
      </c>
      <c r="L368" s="158">
        <f t="shared" si="135"/>
        <v>124908.66389217624</v>
      </c>
      <c r="M368" s="155"/>
      <c r="N368" s="159">
        <f t="shared" si="136"/>
        <v>948151.33610782376</v>
      </c>
      <c r="O368" s="155"/>
      <c r="P368" s="160">
        <f t="shared" si="137"/>
        <v>63448</v>
      </c>
      <c r="Q368" s="153">
        <f t="shared" si="138"/>
        <v>0</v>
      </c>
      <c r="R368" s="153">
        <f t="shared" si="139"/>
        <v>0</v>
      </c>
      <c r="S368" s="153">
        <f t="shared" si="140"/>
        <v>61460.663892176228</v>
      </c>
      <c r="T368" s="154">
        <f t="shared" si="141"/>
        <v>124908.66389217624</v>
      </c>
      <c r="U368" s="155"/>
      <c r="V368" s="159">
        <f t="shared" si="142"/>
        <v>164397.6</v>
      </c>
      <c r="Y368" s="161">
        <v>616</v>
      </c>
      <c r="Z368" s="162">
        <v>67.666138941119428</v>
      </c>
      <c r="AA368" s="162">
        <v>0</v>
      </c>
      <c r="AB368" s="162"/>
      <c r="AC368" s="162"/>
      <c r="AD368" s="162">
        <v>0</v>
      </c>
      <c r="AE368" s="163">
        <v>1009612</v>
      </c>
      <c r="AF368" s="163">
        <v>0</v>
      </c>
      <c r="AG368" s="163">
        <v>0</v>
      </c>
      <c r="AH368" s="163">
        <v>1009612</v>
      </c>
      <c r="AI368" s="163">
        <v>0</v>
      </c>
      <c r="AJ368" s="163">
        <v>63448</v>
      </c>
      <c r="AK368" s="163">
        <v>1073060</v>
      </c>
      <c r="AL368" s="163">
        <v>0</v>
      </c>
      <c r="AM368" s="163">
        <v>0</v>
      </c>
      <c r="AN368" s="163">
        <v>0</v>
      </c>
      <c r="AO368" s="163">
        <v>0</v>
      </c>
      <c r="AP368" s="164">
        <v>1073060</v>
      </c>
      <c r="AR368" s="161">
        <v>616</v>
      </c>
      <c r="AS368" s="162">
        <v>0</v>
      </c>
      <c r="AT368" s="163">
        <v>0</v>
      </c>
      <c r="AU368" s="163">
        <v>0</v>
      </c>
      <c r="AV368" s="163">
        <v>0</v>
      </c>
      <c r="AW368" s="164">
        <v>0</v>
      </c>
      <c r="BA368" s="161">
        <v>616</v>
      </c>
      <c r="BB368" s="150">
        <v>616</v>
      </c>
      <c r="BC368" s="151" t="s">
        <v>455</v>
      </c>
      <c r="BD368" s="165">
        <f t="shared" si="153"/>
        <v>1009612</v>
      </c>
      <c r="BE368" s="166">
        <v>960095</v>
      </c>
      <c r="BF368" s="155">
        <f t="shared" si="154"/>
        <v>49517</v>
      </c>
      <c r="BG368" s="155">
        <v>51432.6</v>
      </c>
      <c r="BH368" s="155">
        <v>0</v>
      </c>
      <c r="BI368" s="155"/>
      <c r="BJ368" s="155"/>
      <c r="BK368" s="155"/>
      <c r="BL368" s="155">
        <f t="shared" si="155"/>
        <v>0</v>
      </c>
      <c r="BM368" s="166">
        <f t="shared" si="156"/>
        <v>100949.6</v>
      </c>
      <c r="BN368" s="168">
        <f t="shared" si="157"/>
        <v>61460.663892176228</v>
      </c>
      <c r="BZ368" s="155"/>
      <c r="CA368" s="161">
        <v>616</v>
      </c>
      <c r="CB368" s="151" t="s">
        <v>455</v>
      </c>
      <c r="CC368" s="153"/>
      <c r="CD368" s="153"/>
      <c r="CE368" s="153"/>
      <c r="CF368" s="153"/>
      <c r="CG368" s="169">
        <f t="shared" si="158"/>
        <v>0</v>
      </c>
      <c r="CH368" s="153"/>
      <c r="CI368" s="153"/>
      <c r="CJ368" s="153"/>
      <c r="CK368" s="169">
        <f t="shared" si="159"/>
        <v>0</v>
      </c>
      <c r="CL368" s="170">
        <f t="shared" si="143"/>
        <v>0</v>
      </c>
      <c r="CM368" s="155"/>
      <c r="CN368" s="170">
        <f t="shared" si="144"/>
        <v>0</v>
      </c>
      <c r="CO368" s="155"/>
      <c r="CP368" s="160">
        <f t="shared" si="145"/>
        <v>49517</v>
      </c>
      <c r="CQ368" s="153">
        <f t="shared" si="146"/>
        <v>49517</v>
      </c>
      <c r="CR368" s="153">
        <f t="shared" si="160"/>
        <v>0</v>
      </c>
      <c r="CS368" s="169"/>
      <c r="CT368" s="170">
        <f t="shared" si="161"/>
        <v>0</v>
      </c>
      <c r="CU368" s="155"/>
      <c r="CV368" s="171"/>
      <c r="CW368" s="172"/>
      <c r="CX368" s="172"/>
      <c r="CY368" s="172"/>
      <c r="CZ368" s="169"/>
      <c r="DA368" s="173"/>
      <c r="DB368" s="174" t="s">
        <v>110</v>
      </c>
      <c r="DC368" s="174">
        <f t="shared" si="147"/>
        <v>-616</v>
      </c>
      <c r="DD368" s="173"/>
      <c r="DE368" s="173"/>
      <c r="DF368" s="173"/>
      <c r="DG368" s="173"/>
      <c r="DH368" s="175"/>
      <c r="DI368" s="173"/>
      <c r="DJ368" s="173"/>
      <c r="DK368" s="173"/>
      <c r="DL368" s="173"/>
      <c r="DM368" s="173"/>
    </row>
    <row r="369" spans="1:117" s="39" customFormat="1" ht="12" x14ac:dyDescent="0.2">
      <c r="A369" s="149">
        <v>618</v>
      </c>
      <c r="B369" s="150">
        <v>706</v>
      </c>
      <c r="C369" s="151" t="s">
        <v>456</v>
      </c>
      <c r="D369" s="152">
        <f t="shared" si="148"/>
        <v>0</v>
      </c>
      <c r="E369" s="153">
        <f t="shared" si="149"/>
        <v>0</v>
      </c>
      <c r="F369" s="153">
        <f t="shared" si="149"/>
        <v>0</v>
      </c>
      <c r="G369" s="153">
        <f t="shared" si="149"/>
        <v>0</v>
      </c>
      <c r="H369" s="154">
        <f t="shared" si="150"/>
        <v>0</v>
      </c>
      <c r="I369" s="155"/>
      <c r="J369" s="156">
        <f t="shared" si="151"/>
        <v>0</v>
      </c>
      <c r="K369" s="157">
        <f t="shared" si="152"/>
        <v>0</v>
      </c>
      <c r="L369" s="158">
        <f t="shared" si="135"/>
        <v>0</v>
      </c>
      <c r="M369" s="155"/>
      <c r="N369" s="159">
        <f t="shared" si="136"/>
        <v>0</v>
      </c>
      <c r="O369" s="155"/>
      <c r="P369" s="160">
        <f t="shared" si="137"/>
        <v>0</v>
      </c>
      <c r="Q369" s="153">
        <f t="shared" si="138"/>
        <v>0</v>
      </c>
      <c r="R369" s="153">
        <f t="shared" si="139"/>
        <v>0</v>
      </c>
      <c r="S369" s="153">
        <f t="shared" si="140"/>
        <v>0</v>
      </c>
      <c r="T369" s="154">
        <f t="shared" si="141"/>
        <v>0</v>
      </c>
      <c r="U369" s="155"/>
      <c r="V369" s="159">
        <f t="shared" si="142"/>
        <v>848</v>
      </c>
      <c r="Y369" s="161">
        <v>618</v>
      </c>
      <c r="Z369" s="162"/>
      <c r="AA369" s="162"/>
      <c r="AB369" s="162"/>
      <c r="AC369" s="162"/>
      <c r="AD369" s="162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4"/>
      <c r="AR369" s="161">
        <v>618</v>
      </c>
      <c r="AS369" s="162">
        <v>0</v>
      </c>
      <c r="AT369" s="163">
        <v>0</v>
      </c>
      <c r="AU369" s="163">
        <v>0</v>
      </c>
      <c r="AV369" s="163">
        <v>0</v>
      </c>
      <c r="AW369" s="164">
        <v>0</v>
      </c>
      <c r="BA369" s="161">
        <v>618</v>
      </c>
      <c r="BB369" s="150">
        <v>706</v>
      </c>
      <c r="BC369" s="151" t="s">
        <v>456</v>
      </c>
      <c r="BD369" s="165">
        <f t="shared" si="153"/>
        <v>0</v>
      </c>
      <c r="BE369" s="166">
        <v>0</v>
      </c>
      <c r="BF369" s="155">
        <f t="shared" si="154"/>
        <v>0</v>
      </c>
      <c r="BG369" s="155">
        <v>0</v>
      </c>
      <c r="BH369" s="155">
        <v>848</v>
      </c>
      <c r="BI369" s="155"/>
      <c r="BJ369" s="155"/>
      <c r="BK369" s="155"/>
      <c r="BL369" s="155">
        <f t="shared" si="155"/>
        <v>0</v>
      </c>
      <c r="BM369" s="166">
        <f t="shared" si="156"/>
        <v>848</v>
      </c>
      <c r="BN369" s="168">
        <f t="shared" si="157"/>
        <v>0</v>
      </c>
      <c r="BZ369" s="155"/>
      <c r="CA369" s="161">
        <v>618</v>
      </c>
      <c r="CB369" s="151" t="s">
        <v>456</v>
      </c>
      <c r="CC369" s="153"/>
      <c r="CD369" s="153"/>
      <c r="CE369" s="153"/>
      <c r="CF369" s="153"/>
      <c r="CG369" s="169">
        <f t="shared" si="158"/>
        <v>0</v>
      </c>
      <c r="CH369" s="153"/>
      <c r="CI369" s="153"/>
      <c r="CJ369" s="153"/>
      <c r="CK369" s="169">
        <f t="shared" si="159"/>
        <v>0</v>
      </c>
      <c r="CL369" s="170">
        <f t="shared" si="143"/>
        <v>0</v>
      </c>
      <c r="CM369" s="155"/>
      <c r="CN369" s="170">
        <f t="shared" si="144"/>
        <v>0</v>
      </c>
      <c r="CO369" s="155"/>
      <c r="CP369" s="160">
        <f t="shared" si="145"/>
        <v>0</v>
      </c>
      <c r="CQ369" s="153">
        <f t="shared" si="146"/>
        <v>0</v>
      </c>
      <c r="CR369" s="153">
        <f t="shared" si="160"/>
        <v>0</v>
      </c>
      <c r="CS369" s="169"/>
      <c r="CT369" s="170">
        <f t="shared" si="161"/>
        <v>0</v>
      </c>
      <c r="CU369" s="155"/>
      <c r="CV369" s="171"/>
      <c r="CW369" s="172"/>
      <c r="CX369" s="172"/>
      <c r="CY369" s="172"/>
      <c r="CZ369" s="169"/>
      <c r="DA369" s="173"/>
      <c r="DB369" s="174"/>
      <c r="DC369" s="174">
        <f t="shared" si="147"/>
        <v>-618</v>
      </c>
      <c r="DD369" s="173"/>
      <c r="DE369" s="173"/>
      <c r="DF369" s="173"/>
      <c r="DG369" s="173"/>
      <c r="DH369" s="175"/>
      <c r="DI369" s="173"/>
      <c r="DJ369" s="173"/>
      <c r="DK369" s="173"/>
      <c r="DL369" s="173"/>
      <c r="DM369" s="173"/>
    </row>
    <row r="370" spans="1:117" s="39" customFormat="1" ht="12" x14ac:dyDescent="0.2">
      <c r="A370" s="149">
        <v>620</v>
      </c>
      <c r="B370" s="150">
        <v>707</v>
      </c>
      <c r="C370" s="151" t="s">
        <v>457</v>
      </c>
      <c r="D370" s="152">
        <f t="shared" si="148"/>
        <v>12.046265998101026</v>
      </c>
      <c r="E370" s="153">
        <f t="shared" si="149"/>
        <v>213462</v>
      </c>
      <c r="F370" s="153">
        <f t="shared" si="149"/>
        <v>0</v>
      </c>
      <c r="G370" s="153">
        <f t="shared" si="149"/>
        <v>11298</v>
      </c>
      <c r="H370" s="154">
        <f t="shared" si="150"/>
        <v>224760</v>
      </c>
      <c r="I370" s="155"/>
      <c r="J370" s="156">
        <f t="shared" si="151"/>
        <v>11298</v>
      </c>
      <c r="K370" s="157">
        <f t="shared" si="152"/>
        <v>14278.140891508952</v>
      </c>
      <c r="L370" s="158">
        <f t="shared" si="135"/>
        <v>25576.140891508952</v>
      </c>
      <c r="M370" s="155"/>
      <c r="N370" s="159">
        <f t="shared" si="136"/>
        <v>199183.85910849104</v>
      </c>
      <c r="O370" s="155"/>
      <c r="P370" s="160">
        <f t="shared" si="137"/>
        <v>11298</v>
      </c>
      <c r="Q370" s="153">
        <f t="shared" si="138"/>
        <v>0</v>
      </c>
      <c r="R370" s="153">
        <f t="shared" si="139"/>
        <v>0</v>
      </c>
      <c r="S370" s="153">
        <f t="shared" si="140"/>
        <v>14278.140891508952</v>
      </c>
      <c r="T370" s="154">
        <f t="shared" si="141"/>
        <v>25576.140891508952</v>
      </c>
      <c r="U370" s="155"/>
      <c r="V370" s="159">
        <f t="shared" si="142"/>
        <v>26733.8</v>
      </c>
      <c r="Y370" s="161">
        <v>620</v>
      </c>
      <c r="Z370" s="162">
        <v>12.046265998101026</v>
      </c>
      <c r="AA370" s="162">
        <v>0</v>
      </c>
      <c r="AB370" s="162"/>
      <c r="AC370" s="162"/>
      <c r="AD370" s="162">
        <v>0</v>
      </c>
      <c r="AE370" s="163">
        <v>213462</v>
      </c>
      <c r="AF370" s="163">
        <v>0</v>
      </c>
      <c r="AG370" s="163">
        <v>0</v>
      </c>
      <c r="AH370" s="163">
        <v>213462</v>
      </c>
      <c r="AI370" s="163">
        <v>0</v>
      </c>
      <c r="AJ370" s="163">
        <v>11298</v>
      </c>
      <c r="AK370" s="163">
        <v>224760</v>
      </c>
      <c r="AL370" s="163">
        <v>0</v>
      </c>
      <c r="AM370" s="163">
        <v>0</v>
      </c>
      <c r="AN370" s="163">
        <v>0</v>
      </c>
      <c r="AO370" s="163">
        <v>0</v>
      </c>
      <c r="AP370" s="164">
        <v>224760</v>
      </c>
      <c r="AR370" s="161">
        <v>620</v>
      </c>
      <c r="AS370" s="162">
        <v>0</v>
      </c>
      <c r="AT370" s="163">
        <v>0</v>
      </c>
      <c r="AU370" s="163">
        <v>0</v>
      </c>
      <c r="AV370" s="163">
        <v>0</v>
      </c>
      <c r="AW370" s="164">
        <v>0</v>
      </c>
      <c r="BA370" s="161">
        <v>620</v>
      </c>
      <c r="BB370" s="150">
        <v>707</v>
      </c>
      <c r="BC370" s="151" t="s">
        <v>457</v>
      </c>
      <c r="BD370" s="165">
        <f t="shared" si="153"/>
        <v>213462</v>
      </c>
      <c r="BE370" s="166">
        <v>199534</v>
      </c>
      <c r="BF370" s="155">
        <f t="shared" si="154"/>
        <v>13928</v>
      </c>
      <c r="BG370" s="155">
        <v>1507.8</v>
      </c>
      <c r="BH370" s="155">
        <v>0</v>
      </c>
      <c r="BI370" s="155"/>
      <c r="BJ370" s="155"/>
      <c r="BK370" s="155"/>
      <c r="BL370" s="155">
        <f t="shared" si="155"/>
        <v>0</v>
      </c>
      <c r="BM370" s="166">
        <f t="shared" si="156"/>
        <v>15435.8</v>
      </c>
      <c r="BN370" s="168">
        <f t="shared" si="157"/>
        <v>14278.140891508952</v>
      </c>
      <c r="BZ370" s="155"/>
      <c r="CA370" s="161">
        <v>620</v>
      </c>
      <c r="CB370" s="151" t="s">
        <v>457</v>
      </c>
      <c r="CC370" s="153"/>
      <c r="CD370" s="153"/>
      <c r="CE370" s="153"/>
      <c r="CF370" s="153"/>
      <c r="CG370" s="169">
        <f t="shared" si="158"/>
        <v>0</v>
      </c>
      <c r="CH370" s="153"/>
      <c r="CI370" s="153"/>
      <c r="CJ370" s="153"/>
      <c r="CK370" s="169">
        <f t="shared" si="159"/>
        <v>0</v>
      </c>
      <c r="CL370" s="170">
        <f t="shared" si="143"/>
        <v>0</v>
      </c>
      <c r="CM370" s="155"/>
      <c r="CN370" s="170">
        <f t="shared" si="144"/>
        <v>0</v>
      </c>
      <c r="CO370" s="155"/>
      <c r="CP370" s="160">
        <f t="shared" si="145"/>
        <v>13928</v>
      </c>
      <c r="CQ370" s="153">
        <f t="shared" si="146"/>
        <v>13928</v>
      </c>
      <c r="CR370" s="153">
        <f t="shared" si="160"/>
        <v>0</v>
      </c>
      <c r="CS370" s="169"/>
      <c r="CT370" s="170">
        <f t="shared" si="161"/>
        <v>0</v>
      </c>
      <c r="CU370" s="155"/>
      <c r="CV370" s="171"/>
      <c r="CW370" s="172"/>
      <c r="CX370" s="172"/>
      <c r="CY370" s="172"/>
      <c r="CZ370" s="169"/>
      <c r="DA370" s="173"/>
      <c r="DB370" s="174" t="s">
        <v>120</v>
      </c>
      <c r="DC370" s="174">
        <f t="shared" si="147"/>
        <v>-620</v>
      </c>
      <c r="DD370" s="173"/>
      <c r="DE370" s="173"/>
      <c r="DF370" s="173"/>
      <c r="DG370" s="173"/>
      <c r="DH370" s="175"/>
      <c r="DI370" s="173"/>
      <c r="DJ370" s="173"/>
      <c r="DK370" s="173"/>
      <c r="DL370" s="173"/>
      <c r="DM370" s="173"/>
    </row>
    <row r="371" spans="1:117" s="39" customFormat="1" ht="12" x14ac:dyDescent="0.2">
      <c r="A371" s="149">
        <v>622</v>
      </c>
      <c r="B371" s="150">
        <v>765</v>
      </c>
      <c r="C371" s="151" t="s">
        <v>458</v>
      </c>
      <c r="D371" s="152">
        <f t="shared" si="148"/>
        <v>36.977401129943502</v>
      </c>
      <c r="E371" s="153">
        <f t="shared" si="149"/>
        <v>489546</v>
      </c>
      <c r="F371" s="153">
        <f t="shared" si="149"/>
        <v>0</v>
      </c>
      <c r="G371" s="153">
        <f t="shared" si="149"/>
        <v>34668</v>
      </c>
      <c r="H371" s="154">
        <f t="shared" si="150"/>
        <v>524214</v>
      </c>
      <c r="I371" s="155"/>
      <c r="J371" s="156">
        <f t="shared" si="151"/>
        <v>34668</v>
      </c>
      <c r="K371" s="157">
        <f t="shared" si="152"/>
        <v>76235.021645804562</v>
      </c>
      <c r="L371" s="158">
        <f t="shared" si="135"/>
        <v>110903.02164580456</v>
      </c>
      <c r="M371" s="155"/>
      <c r="N371" s="159">
        <f t="shared" si="136"/>
        <v>413310.97835419542</v>
      </c>
      <c r="O371" s="155"/>
      <c r="P371" s="160">
        <f t="shared" si="137"/>
        <v>34668</v>
      </c>
      <c r="Q371" s="153">
        <f t="shared" si="138"/>
        <v>0</v>
      </c>
      <c r="R371" s="153">
        <f t="shared" si="139"/>
        <v>0</v>
      </c>
      <c r="S371" s="153">
        <f t="shared" si="140"/>
        <v>76235.021645804562</v>
      </c>
      <c r="T371" s="154">
        <f t="shared" si="141"/>
        <v>110903.02164580456</v>
      </c>
      <c r="U371" s="155"/>
      <c r="V371" s="159">
        <f t="shared" si="142"/>
        <v>316576.59999999998</v>
      </c>
      <c r="Y371" s="161">
        <v>622</v>
      </c>
      <c r="Z371" s="162">
        <v>36.977401129943502</v>
      </c>
      <c r="AA371" s="162">
        <v>0</v>
      </c>
      <c r="AB371" s="162"/>
      <c r="AC371" s="162"/>
      <c r="AD371" s="162">
        <v>0</v>
      </c>
      <c r="AE371" s="163">
        <v>489546</v>
      </c>
      <c r="AF371" s="163">
        <v>0</v>
      </c>
      <c r="AG371" s="163">
        <v>0</v>
      </c>
      <c r="AH371" s="163">
        <v>489546</v>
      </c>
      <c r="AI371" s="163">
        <v>0</v>
      </c>
      <c r="AJ371" s="163">
        <v>34668</v>
      </c>
      <c r="AK371" s="163">
        <v>524214</v>
      </c>
      <c r="AL371" s="163">
        <v>0</v>
      </c>
      <c r="AM371" s="163">
        <v>0</v>
      </c>
      <c r="AN371" s="163">
        <v>0</v>
      </c>
      <c r="AO371" s="163">
        <v>0</v>
      </c>
      <c r="AP371" s="164">
        <v>524214</v>
      </c>
      <c r="AR371" s="161">
        <v>622</v>
      </c>
      <c r="AS371" s="162">
        <v>0</v>
      </c>
      <c r="AT371" s="163">
        <v>0</v>
      </c>
      <c r="AU371" s="163">
        <v>0</v>
      </c>
      <c r="AV371" s="163">
        <v>0</v>
      </c>
      <c r="AW371" s="164">
        <v>0</v>
      </c>
      <c r="BA371" s="161">
        <v>622</v>
      </c>
      <c r="BB371" s="150">
        <v>765</v>
      </c>
      <c r="BC371" s="151" t="s">
        <v>458</v>
      </c>
      <c r="BD371" s="165">
        <f t="shared" si="153"/>
        <v>489546</v>
      </c>
      <c r="BE371" s="166">
        <v>471590</v>
      </c>
      <c r="BF371" s="155">
        <f t="shared" si="154"/>
        <v>17956</v>
      </c>
      <c r="BG371" s="155">
        <v>250965</v>
      </c>
      <c r="BH371" s="155">
        <v>12987.6</v>
      </c>
      <c r="BI371" s="155"/>
      <c r="BJ371" s="155"/>
      <c r="BK371" s="155"/>
      <c r="BL371" s="155">
        <f t="shared" si="155"/>
        <v>0</v>
      </c>
      <c r="BM371" s="166">
        <f t="shared" si="156"/>
        <v>281908.59999999998</v>
      </c>
      <c r="BN371" s="168">
        <f t="shared" si="157"/>
        <v>76235.021645804562</v>
      </c>
      <c r="BZ371" s="155"/>
      <c r="CA371" s="161">
        <v>622</v>
      </c>
      <c r="CB371" s="151" t="s">
        <v>458</v>
      </c>
      <c r="CC371" s="153"/>
      <c r="CD371" s="153"/>
      <c r="CE371" s="153"/>
      <c r="CF371" s="153"/>
      <c r="CG371" s="169">
        <f t="shared" si="158"/>
        <v>0</v>
      </c>
      <c r="CH371" s="153"/>
      <c r="CI371" s="153"/>
      <c r="CJ371" s="153"/>
      <c r="CK371" s="169">
        <f t="shared" si="159"/>
        <v>0</v>
      </c>
      <c r="CL371" s="170">
        <f t="shared" si="143"/>
        <v>0</v>
      </c>
      <c r="CM371" s="155"/>
      <c r="CN371" s="170">
        <f t="shared" si="144"/>
        <v>0</v>
      </c>
      <c r="CO371" s="155"/>
      <c r="CP371" s="160">
        <f t="shared" si="145"/>
        <v>17956</v>
      </c>
      <c r="CQ371" s="153">
        <f t="shared" si="146"/>
        <v>17956</v>
      </c>
      <c r="CR371" s="153">
        <f t="shared" si="160"/>
        <v>0</v>
      </c>
      <c r="CS371" s="169"/>
      <c r="CT371" s="170">
        <f t="shared" si="161"/>
        <v>0</v>
      </c>
      <c r="CU371" s="155"/>
      <c r="CV371" s="171"/>
      <c r="CW371" s="172"/>
      <c r="CX371" s="172"/>
      <c r="CY371" s="172"/>
      <c r="CZ371" s="169"/>
      <c r="DA371" s="173"/>
      <c r="DB371" s="174"/>
      <c r="DC371" s="174">
        <f t="shared" si="147"/>
        <v>-622</v>
      </c>
      <c r="DD371" s="173"/>
      <c r="DE371" s="173"/>
      <c r="DF371" s="173"/>
      <c r="DG371" s="173"/>
      <c r="DH371" s="175"/>
      <c r="DI371" s="173"/>
      <c r="DJ371" s="173"/>
      <c r="DK371" s="173"/>
      <c r="DL371" s="173"/>
      <c r="DM371" s="173"/>
    </row>
    <row r="372" spans="1:117" s="39" customFormat="1" ht="12" x14ac:dyDescent="0.2">
      <c r="A372" s="149">
        <v>625</v>
      </c>
      <c r="B372" s="150">
        <v>710</v>
      </c>
      <c r="C372" s="151" t="s">
        <v>459</v>
      </c>
      <c r="D372" s="152">
        <f t="shared" si="148"/>
        <v>28.106956492634854</v>
      </c>
      <c r="E372" s="153">
        <f t="shared" si="149"/>
        <v>384692</v>
      </c>
      <c r="F372" s="153">
        <f t="shared" si="149"/>
        <v>0</v>
      </c>
      <c r="G372" s="153">
        <f t="shared" si="149"/>
        <v>26351</v>
      </c>
      <c r="H372" s="154">
        <f t="shared" si="150"/>
        <v>411043</v>
      </c>
      <c r="I372" s="155"/>
      <c r="J372" s="156">
        <f t="shared" si="151"/>
        <v>26351</v>
      </c>
      <c r="K372" s="157">
        <f t="shared" si="152"/>
        <v>21109.688196392821</v>
      </c>
      <c r="L372" s="158">
        <f t="shared" si="135"/>
        <v>47460.688196392817</v>
      </c>
      <c r="M372" s="155"/>
      <c r="N372" s="159">
        <f t="shared" si="136"/>
        <v>363582.31180360715</v>
      </c>
      <c r="O372" s="155"/>
      <c r="P372" s="160">
        <f t="shared" si="137"/>
        <v>26351</v>
      </c>
      <c r="Q372" s="153">
        <f t="shared" si="138"/>
        <v>0</v>
      </c>
      <c r="R372" s="153">
        <f t="shared" si="139"/>
        <v>0</v>
      </c>
      <c r="S372" s="153">
        <f t="shared" si="140"/>
        <v>21109.688196392821</v>
      </c>
      <c r="T372" s="154">
        <f t="shared" si="141"/>
        <v>47460.688196392817</v>
      </c>
      <c r="U372" s="155"/>
      <c r="V372" s="159">
        <f t="shared" si="142"/>
        <v>142630</v>
      </c>
      <c r="Y372" s="161">
        <v>625</v>
      </c>
      <c r="Z372" s="162">
        <v>28.106956492634854</v>
      </c>
      <c r="AA372" s="162">
        <v>0</v>
      </c>
      <c r="AB372" s="162"/>
      <c r="AC372" s="162"/>
      <c r="AD372" s="162">
        <v>0</v>
      </c>
      <c r="AE372" s="163">
        <v>384692</v>
      </c>
      <c r="AF372" s="163">
        <v>0</v>
      </c>
      <c r="AG372" s="163">
        <v>0</v>
      </c>
      <c r="AH372" s="163">
        <v>384692</v>
      </c>
      <c r="AI372" s="163">
        <v>0</v>
      </c>
      <c r="AJ372" s="163">
        <v>26351</v>
      </c>
      <c r="AK372" s="163">
        <v>411043</v>
      </c>
      <c r="AL372" s="163">
        <v>0</v>
      </c>
      <c r="AM372" s="163">
        <v>0</v>
      </c>
      <c r="AN372" s="163">
        <v>0</v>
      </c>
      <c r="AO372" s="163">
        <v>0</v>
      </c>
      <c r="AP372" s="164">
        <v>411043</v>
      </c>
      <c r="AR372" s="161">
        <v>625</v>
      </c>
      <c r="AS372" s="162">
        <v>0</v>
      </c>
      <c r="AT372" s="163">
        <v>0</v>
      </c>
      <c r="AU372" s="163">
        <v>0</v>
      </c>
      <c r="AV372" s="163">
        <v>0</v>
      </c>
      <c r="AW372" s="164">
        <v>0</v>
      </c>
      <c r="BA372" s="161">
        <v>625</v>
      </c>
      <c r="BB372" s="150">
        <v>710</v>
      </c>
      <c r="BC372" s="151" t="s">
        <v>459</v>
      </c>
      <c r="BD372" s="165">
        <f t="shared" si="153"/>
        <v>384692</v>
      </c>
      <c r="BE372" s="166">
        <v>382052</v>
      </c>
      <c r="BF372" s="155">
        <f t="shared" si="154"/>
        <v>2640</v>
      </c>
      <c r="BG372" s="155">
        <v>79535.399999999994</v>
      </c>
      <c r="BH372" s="155">
        <v>34103.599999999999</v>
      </c>
      <c r="BI372" s="155"/>
      <c r="BJ372" s="155"/>
      <c r="BK372" s="155"/>
      <c r="BL372" s="155">
        <f t="shared" si="155"/>
        <v>0</v>
      </c>
      <c r="BM372" s="166">
        <f t="shared" si="156"/>
        <v>116279</v>
      </c>
      <c r="BN372" s="168">
        <f t="shared" si="157"/>
        <v>21109.688196392821</v>
      </c>
      <c r="BZ372" s="155"/>
      <c r="CA372" s="161">
        <v>625</v>
      </c>
      <c r="CB372" s="151" t="s">
        <v>459</v>
      </c>
      <c r="CC372" s="153"/>
      <c r="CD372" s="153"/>
      <c r="CE372" s="153"/>
      <c r="CF372" s="153"/>
      <c r="CG372" s="169">
        <f t="shared" si="158"/>
        <v>0</v>
      </c>
      <c r="CH372" s="153"/>
      <c r="CI372" s="153"/>
      <c r="CJ372" s="153"/>
      <c r="CK372" s="169">
        <f t="shared" si="159"/>
        <v>0</v>
      </c>
      <c r="CL372" s="170">
        <f t="shared" si="143"/>
        <v>0</v>
      </c>
      <c r="CM372" s="155"/>
      <c r="CN372" s="170">
        <f t="shared" si="144"/>
        <v>0</v>
      </c>
      <c r="CO372" s="155"/>
      <c r="CP372" s="160">
        <f t="shared" si="145"/>
        <v>2640</v>
      </c>
      <c r="CQ372" s="153">
        <f t="shared" si="146"/>
        <v>2640</v>
      </c>
      <c r="CR372" s="153">
        <f t="shared" si="160"/>
        <v>0</v>
      </c>
      <c r="CS372" s="169"/>
      <c r="CT372" s="170">
        <f t="shared" si="161"/>
        <v>0</v>
      </c>
      <c r="CU372" s="155"/>
      <c r="CV372" s="171"/>
      <c r="CW372" s="172"/>
      <c r="CX372" s="172"/>
      <c r="CY372" s="172"/>
      <c r="CZ372" s="169"/>
      <c r="DA372" s="173"/>
      <c r="DB372" s="174"/>
      <c r="DC372" s="174">
        <f t="shared" si="147"/>
        <v>-625</v>
      </c>
      <c r="DD372" s="173"/>
      <c r="DE372" s="173"/>
      <c r="DF372" s="173"/>
      <c r="DG372" s="173"/>
      <c r="DH372" s="175"/>
      <c r="DI372" s="173"/>
      <c r="DJ372" s="173"/>
      <c r="DK372" s="173"/>
      <c r="DL372" s="173"/>
      <c r="DM372" s="173"/>
    </row>
    <row r="373" spans="1:117" s="39" customFormat="1" ht="12" x14ac:dyDescent="0.2">
      <c r="A373" s="149">
        <v>632</v>
      </c>
      <c r="B373" s="150">
        <v>632</v>
      </c>
      <c r="C373" s="151" t="s">
        <v>460</v>
      </c>
      <c r="D373" s="152">
        <f t="shared" si="148"/>
        <v>0</v>
      </c>
      <c r="E373" s="153">
        <f t="shared" si="149"/>
        <v>0</v>
      </c>
      <c r="F373" s="153">
        <f t="shared" si="149"/>
        <v>0</v>
      </c>
      <c r="G373" s="153">
        <f t="shared" si="149"/>
        <v>0</v>
      </c>
      <c r="H373" s="154">
        <f t="shared" si="150"/>
        <v>0</v>
      </c>
      <c r="I373" s="155"/>
      <c r="J373" s="156">
        <f t="shared" si="151"/>
        <v>0</v>
      </c>
      <c r="K373" s="157">
        <f t="shared" si="152"/>
        <v>0</v>
      </c>
      <c r="L373" s="158">
        <f t="shared" si="135"/>
        <v>0</v>
      </c>
      <c r="M373" s="155"/>
      <c r="N373" s="159">
        <f t="shared" si="136"/>
        <v>0</v>
      </c>
      <c r="O373" s="155"/>
      <c r="P373" s="160">
        <f t="shared" si="137"/>
        <v>0</v>
      </c>
      <c r="Q373" s="153">
        <f t="shared" si="138"/>
        <v>0</v>
      </c>
      <c r="R373" s="153">
        <f t="shared" si="139"/>
        <v>0</v>
      </c>
      <c r="S373" s="153">
        <f t="shared" si="140"/>
        <v>0</v>
      </c>
      <c r="T373" s="154">
        <f t="shared" si="141"/>
        <v>0</v>
      </c>
      <c r="U373" s="155"/>
      <c r="V373" s="159">
        <f t="shared" si="142"/>
        <v>0</v>
      </c>
      <c r="Y373" s="161">
        <v>632</v>
      </c>
      <c r="Z373" s="162"/>
      <c r="AA373" s="162"/>
      <c r="AB373" s="162"/>
      <c r="AC373" s="162"/>
      <c r="AD373" s="162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4"/>
      <c r="AR373" s="161">
        <v>632</v>
      </c>
      <c r="AS373" s="162">
        <v>0</v>
      </c>
      <c r="AT373" s="163">
        <v>0</v>
      </c>
      <c r="AU373" s="163">
        <v>0</v>
      </c>
      <c r="AV373" s="163">
        <v>0</v>
      </c>
      <c r="AW373" s="164">
        <v>0</v>
      </c>
      <c r="BA373" s="161">
        <v>632</v>
      </c>
      <c r="BB373" s="150">
        <v>632</v>
      </c>
      <c r="BC373" s="151" t="s">
        <v>460</v>
      </c>
      <c r="BD373" s="165">
        <f t="shared" si="153"/>
        <v>0</v>
      </c>
      <c r="BE373" s="166">
        <v>0</v>
      </c>
      <c r="BF373" s="155">
        <f t="shared" si="154"/>
        <v>0</v>
      </c>
      <c r="BG373" s="155">
        <v>0</v>
      </c>
      <c r="BH373" s="155">
        <v>0</v>
      </c>
      <c r="BI373" s="155"/>
      <c r="BJ373" s="155"/>
      <c r="BK373" s="155"/>
      <c r="BL373" s="155">
        <f t="shared" si="155"/>
        <v>0</v>
      </c>
      <c r="BM373" s="166">
        <f t="shared" si="156"/>
        <v>0</v>
      </c>
      <c r="BN373" s="168">
        <f t="shared" si="157"/>
        <v>0</v>
      </c>
      <c r="BZ373" s="155"/>
      <c r="CA373" s="161">
        <v>632</v>
      </c>
      <c r="CB373" s="151" t="s">
        <v>460</v>
      </c>
      <c r="CC373" s="153"/>
      <c r="CD373" s="153"/>
      <c r="CE373" s="153"/>
      <c r="CF373" s="153"/>
      <c r="CG373" s="169">
        <f t="shared" si="158"/>
        <v>0</v>
      </c>
      <c r="CH373" s="153"/>
      <c r="CI373" s="153"/>
      <c r="CJ373" s="153"/>
      <c r="CK373" s="169">
        <f t="shared" si="159"/>
        <v>0</v>
      </c>
      <c r="CL373" s="170">
        <f t="shared" si="143"/>
        <v>0</v>
      </c>
      <c r="CM373" s="155"/>
      <c r="CN373" s="170">
        <f t="shared" si="144"/>
        <v>0</v>
      </c>
      <c r="CO373" s="155"/>
      <c r="CP373" s="160">
        <f t="shared" si="145"/>
        <v>0</v>
      </c>
      <c r="CQ373" s="153">
        <f t="shared" si="146"/>
        <v>0</v>
      </c>
      <c r="CR373" s="153">
        <f t="shared" si="160"/>
        <v>0</v>
      </c>
      <c r="CS373" s="169"/>
      <c r="CT373" s="170">
        <f t="shared" si="161"/>
        <v>0</v>
      </c>
      <c r="CU373" s="155"/>
      <c r="CV373" s="171"/>
      <c r="CW373" s="172"/>
      <c r="CX373" s="172"/>
      <c r="CY373" s="172"/>
      <c r="CZ373" s="169"/>
      <c r="DA373" s="173"/>
      <c r="DB373" s="174"/>
      <c r="DC373" s="174">
        <f t="shared" si="147"/>
        <v>-632</v>
      </c>
      <c r="DD373" s="173"/>
      <c r="DE373" s="173"/>
      <c r="DF373" s="173"/>
      <c r="DG373" s="173"/>
      <c r="DH373" s="175"/>
      <c r="DI373" s="173"/>
      <c r="DJ373" s="173"/>
      <c r="DK373" s="173"/>
      <c r="DL373" s="173"/>
      <c r="DM373" s="173"/>
    </row>
    <row r="374" spans="1:117" s="39" customFormat="1" ht="12" x14ac:dyDescent="0.2">
      <c r="A374" s="149">
        <v>635</v>
      </c>
      <c r="B374" s="150">
        <v>712</v>
      </c>
      <c r="C374" s="151" t="s">
        <v>461</v>
      </c>
      <c r="D374" s="152">
        <f t="shared" si="148"/>
        <v>22.512137504072975</v>
      </c>
      <c r="E374" s="153">
        <f t="shared" si="149"/>
        <v>351658</v>
      </c>
      <c r="F374" s="153">
        <f t="shared" si="149"/>
        <v>0</v>
      </c>
      <c r="G374" s="153">
        <f t="shared" si="149"/>
        <v>21111</v>
      </c>
      <c r="H374" s="154">
        <f t="shared" si="150"/>
        <v>372769</v>
      </c>
      <c r="I374" s="155"/>
      <c r="J374" s="156">
        <f t="shared" si="151"/>
        <v>21111</v>
      </c>
      <c r="K374" s="157">
        <f t="shared" si="152"/>
        <v>22490</v>
      </c>
      <c r="L374" s="158">
        <f t="shared" si="135"/>
        <v>43601</v>
      </c>
      <c r="M374" s="155"/>
      <c r="N374" s="159">
        <f t="shared" si="136"/>
        <v>329168</v>
      </c>
      <c r="O374" s="155"/>
      <c r="P374" s="160">
        <f t="shared" si="137"/>
        <v>21111</v>
      </c>
      <c r="Q374" s="153">
        <f t="shared" si="138"/>
        <v>0</v>
      </c>
      <c r="R374" s="153">
        <f t="shared" si="139"/>
        <v>0</v>
      </c>
      <c r="S374" s="153">
        <f t="shared" si="140"/>
        <v>22490</v>
      </c>
      <c r="T374" s="154">
        <f t="shared" si="141"/>
        <v>43601</v>
      </c>
      <c r="U374" s="155"/>
      <c r="V374" s="159">
        <f t="shared" si="142"/>
        <v>65773.8</v>
      </c>
      <c r="Y374" s="161">
        <v>635</v>
      </c>
      <c r="Z374" s="162">
        <v>22.512137504072975</v>
      </c>
      <c r="AA374" s="162">
        <v>0</v>
      </c>
      <c r="AB374" s="162"/>
      <c r="AC374" s="162"/>
      <c r="AD374" s="162">
        <v>0</v>
      </c>
      <c r="AE374" s="163">
        <v>351658</v>
      </c>
      <c r="AF374" s="163">
        <v>0</v>
      </c>
      <c r="AG374" s="163">
        <v>0</v>
      </c>
      <c r="AH374" s="163">
        <v>351658</v>
      </c>
      <c r="AI374" s="163">
        <v>0</v>
      </c>
      <c r="AJ374" s="163">
        <v>21111</v>
      </c>
      <c r="AK374" s="163">
        <v>372769</v>
      </c>
      <c r="AL374" s="163">
        <v>0</v>
      </c>
      <c r="AM374" s="163">
        <v>0</v>
      </c>
      <c r="AN374" s="163">
        <v>0</v>
      </c>
      <c r="AO374" s="163">
        <v>0</v>
      </c>
      <c r="AP374" s="164">
        <v>372769</v>
      </c>
      <c r="AR374" s="161">
        <v>635</v>
      </c>
      <c r="AS374" s="162">
        <v>0</v>
      </c>
      <c r="AT374" s="163">
        <v>0</v>
      </c>
      <c r="AU374" s="163">
        <v>0</v>
      </c>
      <c r="AV374" s="163">
        <v>0</v>
      </c>
      <c r="AW374" s="164">
        <v>0</v>
      </c>
      <c r="BA374" s="161">
        <v>635</v>
      </c>
      <c r="BB374" s="150">
        <v>712</v>
      </c>
      <c r="BC374" s="151" t="s">
        <v>461</v>
      </c>
      <c r="BD374" s="165">
        <f t="shared" si="153"/>
        <v>351658</v>
      </c>
      <c r="BE374" s="166">
        <v>329168</v>
      </c>
      <c r="BF374" s="155">
        <f t="shared" si="154"/>
        <v>22490</v>
      </c>
      <c r="BG374" s="155">
        <v>0</v>
      </c>
      <c r="BH374" s="155">
        <v>22172.800000000003</v>
      </c>
      <c r="BI374" s="155"/>
      <c r="BJ374" s="155"/>
      <c r="BK374" s="155"/>
      <c r="BL374" s="155">
        <f t="shared" si="155"/>
        <v>0</v>
      </c>
      <c r="BM374" s="166">
        <f t="shared" si="156"/>
        <v>44662.8</v>
      </c>
      <c r="BN374" s="168">
        <f t="shared" si="157"/>
        <v>22490</v>
      </c>
      <c r="BZ374" s="155"/>
      <c r="CA374" s="161">
        <v>635</v>
      </c>
      <c r="CB374" s="151" t="s">
        <v>461</v>
      </c>
      <c r="CC374" s="153"/>
      <c r="CD374" s="153"/>
      <c r="CE374" s="153"/>
      <c r="CF374" s="153"/>
      <c r="CG374" s="169">
        <f t="shared" si="158"/>
        <v>0</v>
      </c>
      <c r="CH374" s="153"/>
      <c r="CI374" s="153"/>
      <c r="CJ374" s="153"/>
      <c r="CK374" s="169">
        <f t="shared" si="159"/>
        <v>0</v>
      </c>
      <c r="CL374" s="170">
        <f t="shared" si="143"/>
        <v>0</v>
      </c>
      <c r="CM374" s="155"/>
      <c r="CN374" s="170">
        <f t="shared" si="144"/>
        <v>0</v>
      </c>
      <c r="CO374" s="155"/>
      <c r="CP374" s="160">
        <f t="shared" si="145"/>
        <v>22490</v>
      </c>
      <c r="CQ374" s="153">
        <f t="shared" si="146"/>
        <v>22490</v>
      </c>
      <c r="CR374" s="153">
        <f t="shared" si="160"/>
        <v>0</v>
      </c>
      <c r="CS374" s="169"/>
      <c r="CT374" s="170">
        <f t="shared" si="161"/>
        <v>0</v>
      </c>
      <c r="CU374" s="155"/>
      <c r="CV374" s="171"/>
      <c r="CW374" s="172"/>
      <c r="CX374" s="172"/>
      <c r="CY374" s="172"/>
      <c r="CZ374" s="169"/>
      <c r="DA374" s="173"/>
      <c r="DB374" s="174"/>
      <c r="DC374" s="174">
        <f t="shared" si="147"/>
        <v>-635</v>
      </c>
      <c r="DD374" s="173"/>
      <c r="DE374" s="173"/>
      <c r="DF374" s="173"/>
      <c r="DG374" s="173"/>
      <c r="DH374" s="175"/>
      <c r="DI374" s="173"/>
      <c r="DJ374" s="173"/>
      <c r="DK374" s="173"/>
      <c r="DL374" s="173"/>
      <c r="DM374" s="173"/>
    </row>
    <row r="375" spans="1:117" s="39" customFormat="1" ht="12" x14ac:dyDescent="0.2">
      <c r="A375" s="149">
        <v>640</v>
      </c>
      <c r="B375" s="150">
        <v>713</v>
      </c>
      <c r="C375" s="151" t="s">
        <v>462</v>
      </c>
      <c r="D375" s="152">
        <f t="shared" si="148"/>
        <v>3.0226700251889169</v>
      </c>
      <c r="E375" s="153">
        <f t="shared" si="149"/>
        <v>59080</v>
      </c>
      <c r="F375" s="153">
        <f t="shared" si="149"/>
        <v>0</v>
      </c>
      <c r="G375" s="153">
        <f t="shared" si="149"/>
        <v>2836</v>
      </c>
      <c r="H375" s="154">
        <f t="shared" si="150"/>
        <v>61916</v>
      </c>
      <c r="I375" s="155"/>
      <c r="J375" s="156">
        <f t="shared" si="151"/>
        <v>2836</v>
      </c>
      <c r="K375" s="157">
        <f t="shared" si="152"/>
        <v>1891</v>
      </c>
      <c r="L375" s="158">
        <f t="shared" si="135"/>
        <v>4727</v>
      </c>
      <c r="M375" s="155"/>
      <c r="N375" s="159">
        <f t="shared" si="136"/>
        <v>57189</v>
      </c>
      <c r="O375" s="155"/>
      <c r="P375" s="160">
        <f t="shared" si="137"/>
        <v>2836</v>
      </c>
      <c r="Q375" s="153">
        <f t="shared" si="138"/>
        <v>0</v>
      </c>
      <c r="R375" s="153">
        <f t="shared" si="139"/>
        <v>0</v>
      </c>
      <c r="S375" s="153">
        <f t="shared" si="140"/>
        <v>1891</v>
      </c>
      <c r="T375" s="154">
        <f t="shared" si="141"/>
        <v>4727</v>
      </c>
      <c r="U375" s="155"/>
      <c r="V375" s="159">
        <f t="shared" si="142"/>
        <v>6642.2</v>
      </c>
      <c r="Y375" s="161">
        <v>640</v>
      </c>
      <c r="Z375" s="162">
        <v>3.0226700251889169</v>
      </c>
      <c r="AA375" s="162">
        <v>0</v>
      </c>
      <c r="AB375" s="162"/>
      <c r="AC375" s="162"/>
      <c r="AD375" s="162">
        <v>0</v>
      </c>
      <c r="AE375" s="163">
        <v>59080</v>
      </c>
      <c r="AF375" s="163">
        <v>0</v>
      </c>
      <c r="AG375" s="163">
        <v>0</v>
      </c>
      <c r="AH375" s="163">
        <v>59080</v>
      </c>
      <c r="AI375" s="163">
        <v>0</v>
      </c>
      <c r="AJ375" s="163">
        <v>2836</v>
      </c>
      <c r="AK375" s="163">
        <v>61916</v>
      </c>
      <c r="AL375" s="163">
        <v>0</v>
      </c>
      <c r="AM375" s="163">
        <v>0</v>
      </c>
      <c r="AN375" s="163">
        <v>0</v>
      </c>
      <c r="AO375" s="163">
        <v>0</v>
      </c>
      <c r="AP375" s="164">
        <v>61916</v>
      </c>
      <c r="AR375" s="161">
        <v>640</v>
      </c>
      <c r="AS375" s="162">
        <v>0</v>
      </c>
      <c r="AT375" s="163">
        <v>0</v>
      </c>
      <c r="AU375" s="163">
        <v>0</v>
      </c>
      <c r="AV375" s="163">
        <v>0</v>
      </c>
      <c r="AW375" s="164">
        <v>0</v>
      </c>
      <c r="BA375" s="161">
        <v>640</v>
      </c>
      <c r="BB375" s="150">
        <v>713</v>
      </c>
      <c r="BC375" s="151" t="s">
        <v>462</v>
      </c>
      <c r="BD375" s="165">
        <f t="shared" si="153"/>
        <v>59080</v>
      </c>
      <c r="BE375" s="166">
        <v>57189</v>
      </c>
      <c r="BF375" s="155">
        <f t="shared" si="154"/>
        <v>1891</v>
      </c>
      <c r="BG375" s="155">
        <v>0</v>
      </c>
      <c r="BH375" s="155">
        <v>1915.2</v>
      </c>
      <c r="BI375" s="155"/>
      <c r="BJ375" s="155"/>
      <c r="BK375" s="155"/>
      <c r="BL375" s="155">
        <f t="shared" si="155"/>
        <v>0</v>
      </c>
      <c r="BM375" s="166">
        <f t="shared" si="156"/>
        <v>3806.2</v>
      </c>
      <c r="BN375" s="168">
        <f t="shared" si="157"/>
        <v>1891</v>
      </c>
      <c r="BZ375" s="155"/>
      <c r="CA375" s="161">
        <v>640</v>
      </c>
      <c r="CB375" s="151" t="s">
        <v>462</v>
      </c>
      <c r="CC375" s="153"/>
      <c r="CD375" s="153"/>
      <c r="CE375" s="153"/>
      <c r="CF375" s="153"/>
      <c r="CG375" s="169">
        <f t="shared" si="158"/>
        <v>0</v>
      </c>
      <c r="CH375" s="153"/>
      <c r="CI375" s="153"/>
      <c r="CJ375" s="153"/>
      <c r="CK375" s="169">
        <f t="shared" si="159"/>
        <v>0</v>
      </c>
      <c r="CL375" s="170">
        <f t="shared" si="143"/>
        <v>0</v>
      </c>
      <c r="CM375" s="155"/>
      <c r="CN375" s="170">
        <f t="shared" si="144"/>
        <v>0</v>
      </c>
      <c r="CO375" s="155"/>
      <c r="CP375" s="160">
        <f t="shared" si="145"/>
        <v>1891</v>
      </c>
      <c r="CQ375" s="153">
        <f t="shared" si="146"/>
        <v>1891</v>
      </c>
      <c r="CR375" s="153">
        <f t="shared" si="160"/>
        <v>0</v>
      </c>
      <c r="CS375" s="169"/>
      <c r="CT375" s="170">
        <f t="shared" si="161"/>
        <v>0</v>
      </c>
      <c r="CU375" s="155"/>
      <c r="CV375" s="171"/>
      <c r="CW375" s="172"/>
      <c r="CX375" s="172"/>
      <c r="CY375" s="172"/>
      <c r="CZ375" s="169"/>
      <c r="DA375" s="173"/>
      <c r="DB375" s="174"/>
      <c r="DC375" s="174">
        <f t="shared" si="147"/>
        <v>-640</v>
      </c>
      <c r="DD375" s="173"/>
      <c r="DE375" s="173"/>
      <c r="DF375" s="173"/>
      <c r="DG375" s="173"/>
      <c r="DH375" s="175"/>
      <c r="DI375" s="173"/>
      <c r="DJ375" s="173"/>
      <c r="DK375" s="173"/>
      <c r="DL375" s="173"/>
      <c r="DM375" s="173"/>
    </row>
    <row r="376" spans="1:117" s="39" customFormat="1" ht="12" x14ac:dyDescent="0.2">
      <c r="A376" s="149">
        <v>645</v>
      </c>
      <c r="B376" s="150">
        <v>714</v>
      </c>
      <c r="C376" s="151" t="s">
        <v>463</v>
      </c>
      <c r="D376" s="152">
        <f t="shared" si="148"/>
        <v>141.69372586095915</v>
      </c>
      <c r="E376" s="153">
        <f t="shared" si="149"/>
        <v>2131029</v>
      </c>
      <c r="F376" s="153">
        <f t="shared" si="149"/>
        <v>0</v>
      </c>
      <c r="G376" s="153">
        <f t="shared" si="149"/>
        <v>132858</v>
      </c>
      <c r="H376" s="154">
        <f t="shared" si="150"/>
        <v>2263887</v>
      </c>
      <c r="I376" s="155"/>
      <c r="J376" s="156">
        <f t="shared" si="151"/>
        <v>132858</v>
      </c>
      <c r="K376" s="157">
        <f t="shared" si="152"/>
        <v>180796.70452994059</v>
      </c>
      <c r="L376" s="158">
        <f t="shared" si="135"/>
        <v>313654.70452994062</v>
      </c>
      <c r="M376" s="155"/>
      <c r="N376" s="159">
        <f t="shared" si="136"/>
        <v>1950232.2954700594</v>
      </c>
      <c r="O376" s="155"/>
      <c r="P376" s="160">
        <f t="shared" si="137"/>
        <v>132858</v>
      </c>
      <c r="Q376" s="153">
        <f t="shared" si="138"/>
        <v>0</v>
      </c>
      <c r="R376" s="153">
        <f t="shared" si="139"/>
        <v>0</v>
      </c>
      <c r="S376" s="153">
        <f t="shared" si="140"/>
        <v>180796.70452994059</v>
      </c>
      <c r="T376" s="154">
        <f t="shared" si="141"/>
        <v>313654.70452994062</v>
      </c>
      <c r="U376" s="155"/>
      <c r="V376" s="159">
        <f t="shared" si="142"/>
        <v>387940</v>
      </c>
      <c r="Y376" s="161">
        <v>645</v>
      </c>
      <c r="Z376" s="162">
        <v>141.69372586095915</v>
      </c>
      <c r="AA376" s="162">
        <v>0</v>
      </c>
      <c r="AB376" s="162"/>
      <c r="AC376" s="162"/>
      <c r="AD376" s="162">
        <v>0</v>
      </c>
      <c r="AE376" s="163">
        <v>2131029</v>
      </c>
      <c r="AF376" s="163">
        <v>0</v>
      </c>
      <c r="AG376" s="163">
        <v>0</v>
      </c>
      <c r="AH376" s="163">
        <v>2131029</v>
      </c>
      <c r="AI376" s="163">
        <v>0</v>
      </c>
      <c r="AJ376" s="163">
        <v>132858</v>
      </c>
      <c r="AK376" s="163">
        <v>2263887</v>
      </c>
      <c r="AL376" s="163">
        <v>0</v>
      </c>
      <c r="AM376" s="163">
        <v>0</v>
      </c>
      <c r="AN376" s="163">
        <v>0</v>
      </c>
      <c r="AO376" s="163">
        <v>0</v>
      </c>
      <c r="AP376" s="164">
        <v>2263887</v>
      </c>
      <c r="AR376" s="161">
        <v>645</v>
      </c>
      <c r="AS376" s="162">
        <v>0</v>
      </c>
      <c r="AT376" s="163">
        <v>0</v>
      </c>
      <c r="AU376" s="163">
        <v>0</v>
      </c>
      <c r="AV376" s="163">
        <v>0</v>
      </c>
      <c r="AW376" s="164">
        <v>0</v>
      </c>
      <c r="BA376" s="161">
        <v>645</v>
      </c>
      <c r="BB376" s="150">
        <v>714</v>
      </c>
      <c r="BC376" s="151" t="s">
        <v>463</v>
      </c>
      <c r="BD376" s="165">
        <f t="shared" si="153"/>
        <v>2131029</v>
      </c>
      <c r="BE376" s="166">
        <v>1972010</v>
      </c>
      <c r="BF376" s="155">
        <f t="shared" si="154"/>
        <v>159019</v>
      </c>
      <c r="BG376" s="155">
        <v>93780.599999999991</v>
      </c>
      <c r="BH376" s="155">
        <v>2282.4</v>
      </c>
      <c r="BI376" s="155"/>
      <c r="BJ376" s="155"/>
      <c r="BK376" s="155"/>
      <c r="BL376" s="155">
        <f t="shared" si="155"/>
        <v>0</v>
      </c>
      <c r="BM376" s="166">
        <f t="shared" si="156"/>
        <v>255081.99999999997</v>
      </c>
      <c r="BN376" s="168">
        <f t="shared" si="157"/>
        <v>180796.70452994059</v>
      </c>
      <c r="BZ376" s="155"/>
      <c r="CA376" s="161">
        <v>645</v>
      </c>
      <c r="CB376" s="151" t="s">
        <v>463</v>
      </c>
      <c r="CC376" s="153"/>
      <c r="CD376" s="153"/>
      <c r="CE376" s="153"/>
      <c r="CF376" s="153"/>
      <c r="CG376" s="169">
        <f t="shared" si="158"/>
        <v>0</v>
      </c>
      <c r="CH376" s="153"/>
      <c r="CI376" s="153"/>
      <c r="CJ376" s="153"/>
      <c r="CK376" s="169">
        <f t="shared" si="159"/>
        <v>0</v>
      </c>
      <c r="CL376" s="170">
        <f t="shared" si="143"/>
        <v>0</v>
      </c>
      <c r="CM376" s="155"/>
      <c r="CN376" s="170">
        <f t="shared" si="144"/>
        <v>0</v>
      </c>
      <c r="CO376" s="155"/>
      <c r="CP376" s="160">
        <f t="shared" si="145"/>
        <v>159019</v>
      </c>
      <c r="CQ376" s="153">
        <f t="shared" si="146"/>
        <v>159019</v>
      </c>
      <c r="CR376" s="153">
        <f t="shared" si="160"/>
        <v>0</v>
      </c>
      <c r="CS376" s="169"/>
      <c r="CT376" s="170">
        <f t="shared" si="161"/>
        <v>0</v>
      </c>
      <c r="CU376" s="155"/>
      <c r="CV376" s="171"/>
      <c r="CW376" s="172"/>
      <c r="CX376" s="172"/>
      <c r="CY376" s="172"/>
      <c r="CZ376" s="169"/>
      <c r="DA376" s="173"/>
      <c r="DB376" s="174"/>
      <c r="DC376" s="174">
        <f t="shared" si="147"/>
        <v>-645</v>
      </c>
      <c r="DD376" s="173"/>
      <c r="DE376" s="173"/>
      <c r="DF376" s="173"/>
      <c r="DG376" s="173"/>
      <c r="DH376" s="175"/>
      <c r="DI376" s="173"/>
      <c r="DJ376" s="173"/>
      <c r="DK376" s="173"/>
      <c r="DL376" s="173"/>
      <c r="DM376" s="173"/>
    </row>
    <row r="377" spans="1:117" s="39" customFormat="1" ht="12" x14ac:dyDescent="0.2">
      <c r="A377" s="149">
        <v>650</v>
      </c>
      <c r="B377" s="150">
        <v>715</v>
      </c>
      <c r="C377" s="151" t="s">
        <v>464</v>
      </c>
      <c r="D377" s="152">
        <f t="shared" si="148"/>
        <v>7.4026134053761607</v>
      </c>
      <c r="E377" s="153">
        <f t="shared" si="149"/>
        <v>122524</v>
      </c>
      <c r="F377" s="153">
        <f t="shared" si="149"/>
        <v>0</v>
      </c>
      <c r="G377" s="153">
        <f t="shared" si="149"/>
        <v>6937</v>
      </c>
      <c r="H377" s="154">
        <f t="shared" si="150"/>
        <v>129461</v>
      </c>
      <c r="I377" s="155"/>
      <c r="J377" s="156">
        <f t="shared" si="151"/>
        <v>6937</v>
      </c>
      <c r="K377" s="157">
        <f t="shared" si="152"/>
        <v>19737.849961191867</v>
      </c>
      <c r="L377" s="158">
        <f t="shared" si="135"/>
        <v>26674.849961191867</v>
      </c>
      <c r="M377" s="155"/>
      <c r="N377" s="159">
        <f t="shared" si="136"/>
        <v>102786.15003880813</v>
      </c>
      <c r="O377" s="155"/>
      <c r="P377" s="160">
        <f t="shared" si="137"/>
        <v>6937</v>
      </c>
      <c r="Q377" s="153">
        <f t="shared" si="138"/>
        <v>0</v>
      </c>
      <c r="R377" s="153">
        <f t="shared" si="139"/>
        <v>0</v>
      </c>
      <c r="S377" s="153">
        <f t="shared" si="140"/>
        <v>19737.849961191867</v>
      </c>
      <c r="T377" s="154">
        <f t="shared" si="141"/>
        <v>26674.849961191867</v>
      </c>
      <c r="U377" s="155"/>
      <c r="V377" s="159">
        <f t="shared" si="142"/>
        <v>61037.2</v>
      </c>
      <c r="Y377" s="161">
        <v>650</v>
      </c>
      <c r="Z377" s="162">
        <v>7.4026134053761607</v>
      </c>
      <c r="AA377" s="162">
        <v>0</v>
      </c>
      <c r="AB377" s="162"/>
      <c r="AC377" s="162"/>
      <c r="AD377" s="162">
        <v>0</v>
      </c>
      <c r="AE377" s="163">
        <v>122524</v>
      </c>
      <c r="AF377" s="163">
        <v>0</v>
      </c>
      <c r="AG377" s="163">
        <v>0</v>
      </c>
      <c r="AH377" s="163">
        <v>122524</v>
      </c>
      <c r="AI377" s="163">
        <v>0</v>
      </c>
      <c r="AJ377" s="163">
        <v>6937</v>
      </c>
      <c r="AK377" s="163">
        <v>129461</v>
      </c>
      <c r="AL377" s="163">
        <v>0</v>
      </c>
      <c r="AM377" s="163">
        <v>0</v>
      </c>
      <c r="AN377" s="163">
        <v>0</v>
      </c>
      <c r="AO377" s="163">
        <v>0</v>
      </c>
      <c r="AP377" s="164">
        <v>129461</v>
      </c>
      <c r="AR377" s="161">
        <v>650</v>
      </c>
      <c r="AS377" s="162">
        <v>0</v>
      </c>
      <c r="AT377" s="163">
        <v>0</v>
      </c>
      <c r="AU377" s="163">
        <v>0</v>
      </c>
      <c r="AV377" s="163">
        <v>0</v>
      </c>
      <c r="AW377" s="164">
        <v>0</v>
      </c>
      <c r="BA377" s="161">
        <v>650</v>
      </c>
      <c r="BB377" s="150">
        <v>715</v>
      </c>
      <c r="BC377" s="151" t="s">
        <v>464</v>
      </c>
      <c r="BD377" s="165">
        <f t="shared" si="153"/>
        <v>122524</v>
      </c>
      <c r="BE377" s="166">
        <v>108602</v>
      </c>
      <c r="BF377" s="155">
        <f t="shared" si="154"/>
        <v>13922</v>
      </c>
      <c r="BG377" s="155">
        <v>25044.6</v>
      </c>
      <c r="BH377" s="155">
        <v>15133.6</v>
      </c>
      <c r="BI377" s="155"/>
      <c r="BJ377" s="155"/>
      <c r="BK377" s="155"/>
      <c r="BL377" s="155">
        <f t="shared" si="155"/>
        <v>0</v>
      </c>
      <c r="BM377" s="166">
        <f t="shared" si="156"/>
        <v>54100.2</v>
      </c>
      <c r="BN377" s="168">
        <f t="shared" si="157"/>
        <v>19737.849961191867</v>
      </c>
      <c r="BZ377" s="155"/>
      <c r="CA377" s="161">
        <v>650</v>
      </c>
      <c r="CB377" s="151" t="s">
        <v>464</v>
      </c>
      <c r="CC377" s="153"/>
      <c r="CD377" s="153"/>
      <c r="CE377" s="153"/>
      <c r="CF377" s="153"/>
      <c r="CG377" s="169">
        <f t="shared" si="158"/>
        <v>0</v>
      </c>
      <c r="CH377" s="153"/>
      <c r="CI377" s="153"/>
      <c r="CJ377" s="153"/>
      <c r="CK377" s="169">
        <f t="shared" si="159"/>
        <v>0</v>
      </c>
      <c r="CL377" s="170">
        <f t="shared" si="143"/>
        <v>0</v>
      </c>
      <c r="CM377" s="155"/>
      <c r="CN377" s="170">
        <f t="shared" si="144"/>
        <v>0</v>
      </c>
      <c r="CO377" s="155"/>
      <c r="CP377" s="160">
        <f t="shared" si="145"/>
        <v>13922</v>
      </c>
      <c r="CQ377" s="153">
        <f t="shared" si="146"/>
        <v>13922</v>
      </c>
      <c r="CR377" s="153">
        <f t="shared" si="160"/>
        <v>0</v>
      </c>
      <c r="CS377" s="169"/>
      <c r="CT377" s="170">
        <f t="shared" si="161"/>
        <v>0</v>
      </c>
      <c r="CU377" s="155"/>
      <c r="CV377" s="171"/>
      <c r="CW377" s="172"/>
      <c r="CX377" s="172"/>
      <c r="CY377" s="172"/>
      <c r="CZ377" s="169"/>
      <c r="DA377" s="173"/>
      <c r="DB377" s="174"/>
      <c r="DC377" s="174">
        <f t="shared" si="147"/>
        <v>-650</v>
      </c>
      <c r="DD377" s="173"/>
      <c r="DE377" s="173"/>
      <c r="DF377" s="173"/>
      <c r="DG377" s="173"/>
      <c r="DH377" s="175"/>
      <c r="DI377" s="173"/>
      <c r="DJ377" s="173"/>
      <c r="DK377" s="173"/>
      <c r="DL377" s="173"/>
      <c r="DM377" s="173"/>
    </row>
    <row r="378" spans="1:117" s="39" customFormat="1" ht="12" x14ac:dyDescent="0.2">
      <c r="A378" s="149">
        <v>655</v>
      </c>
      <c r="B378" s="150">
        <v>716</v>
      </c>
      <c r="C378" s="151" t="s">
        <v>465</v>
      </c>
      <c r="D378" s="152">
        <f t="shared" si="148"/>
        <v>0</v>
      </c>
      <c r="E378" s="153">
        <f t="shared" si="149"/>
        <v>0</v>
      </c>
      <c r="F378" s="153">
        <f t="shared" si="149"/>
        <v>0</v>
      </c>
      <c r="G378" s="153">
        <f t="shared" si="149"/>
        <v>0</v>
      </c>
      <c r="H378" s="154">
        <f t="shared" si="150"/>
        <v>0</v>
      </c>
      <c r="I378" s="155"/>
      <c r="J378" s="156">
        <f t="shared" si="151"/>
        <v>0</v>
      </c>
      <c r="K378" s="157">
        <f t="shared" si="152"/>
        <v>0</v>
      </c>
      <c r="L378" s="158">
        <f t="shared" si="135"/>
        <v>0</v>
      </c>
      <c r="M378" s="155"/>
      <c r="N378" s="159">
        <f t="shared" si="136"/>
        <v>0</v>
      </c>
      <c r="O378" s="155"/>
      <c r="P378" s="160">
        <f t="shared" si="137"/>
        <v>0</v>
      </c>
      <c r="Q378" s="153">
        <f t="shared" si="138"/>
        <v>0</v>
      </c>
      <c r="R378" s="153">
        <f t="shared" si="139"/>
        <v>0</v>
      </c>
      <c r="S378" s="153">
        <f t="shared" si="140"/>
        <v>0</v>
      </c>
      <c r="T378" s="154">
        <f t="shared" si="141"/>
        <v>0</v>
      </c>
      <c r="U378" s="155"/>
      <c r="V378" s="159">
        <f t="shared" si="142"/>
        <v>0</v>
      </c>
      <c r="Y378" s="161">
        <v>655</v>
      </c>
      <c r="Z378" s="162"/>
      <c r="AA378" s="162"/>
      <c r="AB378" s="162"/>
      <c r="AC378" s="162"/>
      <c r="AD378" s="162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4"/>
      <c r="AR378" s="161">
        <v>655</v>
      </c>
      <c r="AS378" s="162">
        <v>0</v>
      </c>
      <c r="AT378" s="163">
        <v>0</v>
      </c>
      <c r="AU378" s="163">
        <v>0</v>
      </c>
      <c r="AV378" s="163">
        <v>0</v>
      </c>
      <c r="AW378" s="164">
        <v>0</v>
      </c>
      <c r="BA378" s="161">
        <v>655</v>
      </c>
      <c r="BB378" s="150">
        <v>716</v>
      </c>
      <c r="BC378" s="151" t="s">
        <v>465</v>
      </c>
      <c r="BD378" s="165">
        <f t="shared" si="153"/>
        <v>0</v>
      </c>
      <c r="BE378" s="166">
        <v>0</v>
      </c>
      <c r="BF378" s="155">
        <f t="shared" si="154"/>
        <v>0</v>
      </c>
      <c r="BG378" s="155">
        <v>0</v>
      </c>
      <c r="BH378" s="155">
        <v>0</v>
      </c>
      <c r="BI378" s="155"/>
      <c r="BJ378" s="155"/>
      <c r="BK378" s="155"/>
      <c r="BL378" s="155">
        <f t="shared" si="155"/>
        <v>0</v>
      </c>
      <c r="BM378" s="166">
        <f t="shared" si="156"/>
        <v>0</v>
      </c>
      <c r="BN378" s="168">
        <f t="shared" si="157"/>
        <v>0</v>
      </c>
      <c r="BZ378" s="155"/>
      <c r="CA378" s="161">
        <v>655</v>
      </c>
      <c r="CB378" s="151" t="s">
        <v>465</v>
      </c>
      <c r="CC378" s="153"/>
      <c r="CD378" s="153"/>
      <c r="CE378" s="153"/>
      <c r="CF378" s="153"/>
      <c r="CG378" s="169">
        <f t="shared" si="158"/>
        <v>0</v>
      </c>
      <c r="CH378" s="153"/>
      <c r="CI378" s="153"/>
      <c r="CJ378" s="153"/>
      <c r="CK378" s="169">
        <f t="shared" si="159"/>
        <v>0</v>
      </c>
      <c r="CL378" s="170">
        <f t="shared" si="143"/>
        <v>0</v>
      </c>
      <c r="CM378" s="155"/>
      <c r="CN378" s="170">
        <f t="shared" si="144"/>
        <v>0</v>
      </c>
      <c r="CO378" s="155"/>
      <c r="CP378" s="160">
        <f t="shared" si="145"/>
        <v>0</v>
      </c>
      <c r="CQ378" s="153">
        <f t="shared" si="146"/>
        <v>0</v>
      </c>
      <c r="CR378" s="153">
        <f t="shared" si="160"/>
        <v>0</v>
      </c>
      <c r="CS378" s="169"/>
      <c r="CT378" s="170">
        <f t="shared" si="161"/>
        <v>0</v>
      </c>
      <c r="CU378" s="155"/>
      <c r="CV378" s="171"/>
      <c r="CW378" s="172"/>
      <c r="CX378" s="172"/>
      <c r="CY378" s="172"/>
      <c r="CZ378" s="169"/>
      <c r="DA378" s="173"/>
      <c r="DB378" s="174"/>
      <c r="DC378" s="174">
        <f t="shared" si="147"/>
        <v>-655</v>
      </c>
      <c r="DD378" s="173"/>
      <c r="DE378" s="173"/>
      <c r="DF378" s="173"/>
      <c r="DG378" s="173"/>
      <c r="DH378" s="175"/>
      <c r="DI378" s="173"/>
      <c r="DJ378" s="173"/>
      <c r="DK378" s="173"/>
      <c r="DL378" s="173"/>
      <c r="DM378" s="173"/>
    </row>
    <row r="379" spans="1:117" s="39" customFormat="1" ht="12" x14ac:dyDescent="0.2">
      <c r="A379" s="149">
        <v>658</v>
      </c>
      <c r="B379" s="150">
        <v>780</v>
      </c>
      <c r="C379" s="151" t="s">
        <v>466</v>
      </c>
      <c r="D379" s="152">
        <f t="shared" si="148"/>
        <v>11.334736842105265</v>
      </c>
      <c r="E379" s="153">
        <f t="shared" si="149"/>
        <v>128452</v>
      </c>
      <c r="F379" s="153">
        <f t="shared" si="149"/>
        <v>0</v>
      </c>
      <c r="G379" s="153">
        <f t="shared" si="149"/>
        <v>10622</v>
      </c>
      <c r="H379" s="154">
        <f t="shared" si="150"/>
        <v>139074</v>
      </c>
      <c r="I379" s="155"/>
      <c r="J379" s="156">
        <f t="shared" si="151"/>
        <v>10622</v>
      </c>
      <c r="K379" s="157">
        <f t="shared" si="152"/>
        <v>20055.567809789431</v>
      </c>
      <c r="L379" s="158">
        <f t="shared" si="135"/>
        <v>30677.567809789431</v>
      </c>
      <c r="M379" s="155"/>
      <c r="N379" s="159">
        <f t="shared" si="136"/>
        <v>108396.43219021057</v>
      </c>
      <c r="O379" s="155"/>
      <c r="P379" s="160">
        <f t="shared" si="137"/>
        <v>10622</v>
      </c>
      <c r="Q379" s="153">
        <f t="shared" si="138"/>
        <v>0</v>
      </c>
      <c r="R379" s="153">
        <f t="shared" si="139"/>
        <v>0</v>
      </c>
      <c r="S379" s="153">
        <f t="shared" si="140"/>
        <v>20055.567809789431</v>
      </c>
      <c r="T379" s="154">
        <f t="shared" si="141"/>
        <v>30677.567809789431</v>
      </c>
      <c r="U379" s="155"/>
      <c r="V379" s="159">
        <f t="shared" si="142"/>
        <v>48136.399999999994</v>
      </c>
      <c r="Y379" s="161">
        <v>658</v>
      </c>
      <c r="Z379" s="162">
        <v>11.334736842105265</v>
      </c>
      <c r="AA379" s="162">
        <v>0</v>
      </c>
      <c r="AB379" s="162"/>
      <c r="AC379" s="162"/>
      <c r="AD379" s="162">
        <v>0</v>
      </c>
      <c r="AE379" s="163">
        <v>128452</v>
      </c>
      <c r="AF379" s="163">
        <v>0</v>
      </c>
      <c r="AG379" s="163">
        <v>0</v>
      </c>
      <c r="AH379" s="163">
        <v>128452</v>
      </c>
      <c r="AI379" s="163">
        <v>0</v>
      </c>
      <c r="AJ379" s="163">
        <v>10622</v>
      </c>
      <c r="AK379" s="163">
        <v>139074</v>
      </c>
      <c r="AL379" s="163">
        <v>0</v>
      </c>
      <c r="AM379" s="163">
        <v>0</v>
      </c>
      <c r="AN379" s="163">
        <v>0</v>
      </c>
      <c r="AO379" s="163">
        <v>0</v>
      </c>
      <c r="AP379" s="164">
        <v>139074</v>
      </c>
      <c r="AR379" s="161">
        <v>658</v>
      </c>
      <c r="AS379" s="162">
        <v>0</v>
      </c>
      <c r="AT379" s="163">
        <v>0</v>
      </c>
      <c r="AU379" s="163">
        <v>0</v>
      </c>
      <c r="AV379" s="163">
        <v>0</v>
      </c>
      <c r="AW379" s="164">
        <v>0</v>
      </c>
      <c r="BA379" s="161">
        <v>658</v>
      </c>
      <c r="BB379" s="150">
        <v>780</v>
      </c>
      <c r="BC379" s="151" t="s">
        <v>466</v>
      </c>
      <c r="BD379" s="165">
        <f t="shared" si="153"/>
        <v>128452</v>
      </c>
      <c r="BE379" s="166">
        <v>113608</v>
      </c>
      <c r="BF379" s="155">
        <f t="shared" si="154"/>
        <v>14844</v>
      </c>
      <c r="BG379" s="155">
        <v>22442.399999999998</v>
      </c>
      <c r="BH379" s="155">
        <v>228</v>
      </c>
      <c r="BI379" s="155"/>
      <c r="BJ379" s="155"/>
      <c r="BK379" s="155"/>
      <c r="BL379" s="155">
        <f t="shared" si="155"/>
        <v>0</v>
      </c>
      <c r="BM379" s="166">
        <f t="shared" si="156"/>
        <v>37514.399999999994</v>
      </c>
      <c r="BN379" s="168">
        <f t="shared" si="157"/>
        <v>20055.567809789431</v>
      </c>
      <c r="BZ379" s="155"/>
      <c r="CA379" s="161">
        <v>658</v>
      </c>
      <c r="CB379" s="151" t="s">
        <v>466</v>
      </c>
      <c r="CC379" s="153"/>
      <c r="CD379" s="153"/>
      <c r="CE379" s="153"/>
      <c r="CF379" s="153"/>
      <c r="CG379" s="169">
        <f t="shared" si="158"/>
        <v>0</v>
      </c>
      <c r="CH379" s="153"/>
      <c r="CI379" s="153"/>
      <c r="CJ379" s="153"/>
      <c r="CK379" s="169">
        <f t="shared" si="159"/>
        <v>0</v>
      </c>
      <c r="CL379" s="170">
        <f t="shared" si="143"/>
        <v>0</v>
      </c>
      <c r="CM379" s="155"/>
      <c r="CN379" s="170">
        <f t="shared" si="144"/>
        <v>0</v>
      </c>
      <c r="CO379" s="155"/>
      <c r="CP379" s="160">
        <f t="shared" si="145"/>
        <v>14844</v>
      </c>
      <c r="CQ379" s="153">
        <f t="shared" si="146"/>
        <v>14844</v>
      </c>
      <c r="CR379" s="153">
        <f t="shared" si="160"/>
        <v>0</v>
      </c>
      <c r="CS379" s="169"/>
      <c r="CT379" s="170">
        <f t="shared" si="161"/>
        <v>0</v>
      </c>
      <c r="CU379" s="155"/>
      <c r="CV379" s="171"/>
      <c r="CW379" s="172"/>
      <c r="CX379" s="172"/>
      <c r="CY379" s="172"/>
      <c r="CZ379" s="169"/>
      <c r="DA379" s="173"/>
      <c r="DB379" s="174"/>
      <c r="DC379" s="174">
        <f t="shared" si="147"/>
        <v>-658</v>
      </c>
      <c r="DD379" s="173"/>
      <c r="DE379" s="173"/>
      <c r="DF379" s="173"/>
      <c r="DG379" s="173"/>
      <c r="DH379" s="175"/>
      <c r="DI379" s="173"/>
      <c r="DJ379" s="173"/>
      <c r="DK379" s="173"/>
      <c r="DL379" s="173"/>
      <c r="DM379" s="173"/>
    </row>
    <row r="380" spans="1:117" s="39" customFormat="1" ht="12" x14ac:dyDescent="0.2">
      <c r="A380" s="149">
        <v>660</v>
      </c>
      <c r="B380" s="150">
        <v>776</v>
      </c>
      <c r="C380" s="151" t="s">
        <v>467</v>
      </c>
      <c r="D380" s="152">
        <f t="shared" si="148"/>
        <v>63.101333682008374</v>
      </c>
      <c r="E380" s="153">
        <f t="shared" si="149"/>
        <v>1272953</v>
      </c>
      <c r="F380" s="153">
        <f t="shared" si="149"/>
        <v>0</v>
      </c>
      <c r="G380" s="153">
        <f t="shared" si="149"/>
        <v>59165</v>
      </c>
      <c r="H380" s="154">
        <f t="shared" si="150"/>
        <v>1332118</v>
      </c>
      <c r="I380" s="155"/>
      <c r="J380" s="156">
        <f t="shared" si="151"/>
        <v>59165</v>
      </c>
      <c r="K380" s="157">
        <f t="shared" si="152"/>
        <v>94516</v>
      </c>
      <c r="L380" s="158">
        <f t="shared" si="135"/>
        <v>153681</v>
      </c>
      <c r="M380" s="155"/>
      <c r="N380" s="159">
        <f t="shared" si="136"/>
        <v>1178437</v>
      </c>
      <c r="O380" s="155"/>
      <c r="P380" s="160">
        <f t="shared" si="137"/>
        <v>59165</v>
      </c>
      <c r="Q380" s="153">
        <f t="shared" si="138"/>
        <v>0</v>
      </c>
      <c r="R380" s="153">
        <f t="shared" si="139"/>
        <v>0</v>
      </c>
      <c r="S380" s="153">
        <f t="shared" si="140"/>
        <v>94516</v>
      </c>
      <c r="T380" s="154">
        <f t="shared" si="141"/>
        <v>153681</v>
      </c>
      <c r="U380" s="155"/>
      <c r="V380" s="159">
        <f t="shared" si="142"/>
        <v>153681</v>
      </c>
      <c r="Y380" s="161">
        <v>660</v>
      </c>
      <c r="Z380" s="162">
        <v>63.101333682008374</v>
      </c>
      <c r="AA380" s="162">
        <v>0</v>
      </c>
      <c r="AB380" s="162"/>
      <c r="AC380" s="162"/>
      <c r="AD380" s="162">
        <v>0</v>
      </c>
      <c r="AE380" s="163">
        <v>1272953</v>
      </c>
      <c r="AF380" s="163">
        <v>0</v>
      </c>
      <c r="AG380" s="163">
        <v>0</v>
      </c>
      <c r="AH380" s="163">
        <v>1272953</v>
      </c>
      <c r="AI380" s="163">
        <v>0</v>
      </c>
      <c r="AJ380" s="163">
        <v>59165</v>
      </c>
      <c r="AK380" s="163">
        <v>1332118</v>
      </c>
      <c r="AL380" s="163">
        <v>0</v>
      </c>
      <c r="AM380" s="163">
        <v>0</v>
      </c>
      <c r="AN380" s="163">
        <v>0</v>
      </c>
      <c r="AO380" s="163">
        <v>0</v>
      </c>
      <c r="AP380" s="164">
        <v>1332118</v>
      </c>
      <c r="AR380" s="161">
        <v>660</v>
      </c>
      <c r="AS380" s="162">
        <v>0</v>
      </c>
      <c r="AT380" s="163">
        <v>0</v>
      </c>
      <c r="AU380" s="163">
        <v>0</v>
      </c>
      <c r="AV380" s="163">
        <v>0</v>
      </c>
      <c r="AW380" s="164">
        <v>0</v>
      </c>
      <c r="BA380" s="161">
        <v>660</v>
      </c>
      <c r="BB380" s="150">
        <v>776</v>
      </c>
      <c r="BC380" s="151" t="s">
        <v>467</v>
      </c>
      <c r="BD380" s="165">
        <f t="shared" si="153"/>
        <v>1272953</v>
      </c>
      <c r="BE380" s="166">
        <v>1178437</v>
      </c>
      <c r="BF380" s="155">
        <f t="shared" si="154"/>
        <v>94516</v>
      </c>
      <c r="BG380" s="155">
        <v>0</v>
      </c>
      <c r="BH380" s="155">
        <v>0</v>
      </c>
      <c r="BI380" s="155"/>
      <c r="BJ380" s="155"/>
      <c r="BK380" s="155"/>
      <c r="BL380" s="155">
        <f t="shared" si="155"/>
        <v>0</v>
      </c>
      <c r="BM380" s="166">
        <f t="shared" si="156"/>
        <v>94516</v>
      </c>
      <c r="BN380" s="168">
        <f t="shared" si="157"/>
        <v>94516</v>
      </c>
      <c r="BZ380" s="155"/>
      <c r="CA380" s="161">
        <v>660</v>
      </c>
      <c r="CB380" s="151" t="s">
        <v>467</v>
      </c>
      <c r="CC380" s="153"/>
      <c r="CD380" s="153"/>
      <c r="CE380" s="153"/>
      <c r="CF380" s="153"/>
      <c r="CG380" s="169">
        <f t="shared" si="158"/>
        <v>0</v>
      </c>
      <c r="CH380" s="153"/>
      <c r="CI380" s="153"/>
      <c r="CJ380" s="153"/>
      <c r="CK380" s="169">
        <f t="shared" si="159"/>
        <v>0</v>
      </c>
      <c r="CL380" s="170">
        <f t="shared" si="143"/>
        <v>0</v>
      </c>
      <c r="CM380" s="155"/>
      <c r="CN380" s="170">
        <f t="shared" si="144"/>
        <v>0</v>
      </c>
      <c r="CO380" s="155"/>
      <c r="CP380" s="160">
        <f t="shared" si="145"/>
        <v>94516</v>
      </c>
      <c r="CQ380" s="153">
        <f t="shared" si="146"/>
        <v>94516</v>
      </c>
      <c r="CR380" s="153">
        <f t="shared" si="160"/>
        <v>0</v>
      </c>
      <c r="CS380" s="169"/>
      <c r="CT380" s="170">
        <f t="shared" si="161"/>
        <v>0</v>
      </c>
      <c r="CU380" s="155"/>
      <c r="CV380" s="171"/>
      <c r="CW380" s="172"/>
      <c r="CX380" s="172"/>
      <c r="CY380" s="172"/>
      <c r="CZ380" s="169"/>
      <c r="DA380" s="173"/>
      <c r="DB380" s="174"/>
      <c r="DC380" s="174">
        <f t="shared" si="147"/>
        <v>-660</v>
      </c>
      <c r="DD380" s="173"/>
      <c r="DE380" s="173"/>
      <c r="DF380" s="173"/>
      <c r="DG380" s="173"/>
      <c r="DH380" s="175"/>
      <c r="DI380" s="173"/>
      <c r="DJ380" s="173"/>
      <c r="DK380" s="173"/>
      <c r="DL380" s="173"/>
      <c r="DM380" s="173"/>
    </row>
    <row r="381" spans="1:117" s="39" customFormat="1" ht="12" x14ac:dyDescent="0.2">
      <c r="A381" s="149">
        <v>662</v>
      </c>
      <c r="B381" s="150">
        <v>788</v>
      </c>
      <c r="C381" s="151" t="s">
        <v>468</v>
      </c>
      <c r="D381" s="152">
        <f t="shared" si="148"/>
        <v>0</v>
      </c>
      <c r="E381" s="153">
        <f t="shared" si="149"/>
        <v>0</v>
      </c>
      <c r="F381" s="153">
        <f t="shared" si="149"/>
        <v>0</v>
      </c>
      <c r="G381" s="153">
        <f t="shared" si="149"/>
        <v>0</v>
      </c>
      <c r="H381" s="154">
        <f t="shared" si="150"/>
        <v>0</v>
      </c>
      <c r="I381" s="155"/>
      <c r="J381" s="156">
        <f t="shared" si="151"/>
        <v>0</v>
      </c>
      <c r="K381" s="157">
        <f t="shared" si="152"/>
        <v>0</v>
      </c>
      <c r="L381" s="158">
        <f t="shared" si="135"/>
        <v>0</v>
      </c>
      <c r="M381" s="155"/>
      <c r="N381" s="159">
        <f t="shared" si="136"/>
        <v>0</v>
      </c>
      <c r="O381" s="155"/>
      <c r="P381" s="160">
        <f t="shared" si="137"/>
        <v>0</v>
      </c>
      <c r="Q381" s="153">
        <f t="shared" si="138"/>
        <v>0</v>
      </c>
      <c r="R381" s="153">
        <f t="shared" si="139"/>
        <v>0</v>
      </c>
      <c r="S381" s="153">
        <f t="shared" si="140"/>
        <v>0</v>
      </c>
      <c r="T381" s="154">
        <f t="shared" si="141"/>
        <v>0</v>
      </c>
      <c r="U381" s="155"/>
      <c r="V381" s="159">
        <f t="shared" si="142"/>
        <v>0</v>
      </c>
      <c r="Y381" s="161">
        <v>662</v>
      </c>
      <c r="Z381" s="162"/>
      <c r="AA381" s="162"/>
      <c r="AB381" s="162"/>
      <c r="AC381" s="162"/>
      <c r="AD381" s="162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4"/>
      <c r="AR381" s="161">
        <v>662</v>
      </c>
      <c r="AS381" s="162">
        <v>0</v>
      </c>
      <c r="AT381" s="163">
        <v>0</v>
      </c>
      <c r="AU381" s="163">
        <v>0</v>
      </c>
      <c r="AV381" s="163">
        <v>0</v>
      </c>
      <c r="AW381" s="164">
        <v>0</v>
      </c>
      <c r="BA381" s="161">
        <v>662</v>
      </c>
      <c r="BB381" s="150">
        <v>788</v>
      </c>
      <c r="BC381" s="151" t="s">
        <v>468</v>
      </c>
      <c r="BD381" s="165">
        <f t="shared" si="153"/>
        <v>0</v>
      </c>
      <c r="BE381" s="166">
        <v>0</v>
      </c>
      <c r="BF381" s="155">
        <f t="shared" si="154"/>
        <v>0</v>
      </c>
      <c r="BG381" s="155">
        <v>0</v>
      </c>
      <c r="BH381" s="155">
        <v>0</v>
      </c>
      <c r="BI381" s="155"/>
      <c r="BJ381" s="155"/>
      <c r="BK381" s="155"/>
      <c r="BL381" s="155">
        <f t="shared" si="155"/>
        <v>0</v>
      </c>
      <c r="BM381" s="166">
        <f t="shared" si="156"/>
        <v>0</v>
      </c>
      <c r="BN381" s="168">
        <f t="shared" si="157"/>
        <v>0</v>
      </c>
      <c r="BZ381" s="155"/>
      <c r="CA381" s="161">
        <v>662</v>
      </c>
      <c r="CB381" s="151" t="s">
        <v>468</v>
      </c>
      <c r="CC381" s="153"/>
      <c r="CD381" s="153"/>
      <c r="CE381" s="153"/>
      <c r="CF381" s="153"/>
      <c r="CG381" s="169">
        <f t="shared" si="158"/>
        <v>0</v>
      </c>
      <c r="CH381" s="153"/>
      <c r="CI381" s="153"/>
      <c r="CJ381" s="153"/>
      <c r="CK381" s="169">
        <f t="shared" si="159"/>
        <v>0</v>
      </c>
      <c r="CL381" s="170">
        <f t="shared" si="143"/>
        <v>0</v>
      </c>
      <c r="CM381" s="155"/>
      <c r="CN381" s="170">
        <f t="shared" si="144"/>
        <v>0</v>
      </c>
      <c r="CO381" s="155"/>
      <c r="CP381" s="160">
        <f t="shared" si="145"/>
        <v>0</v>
      </c>
      <c r="CQ381" s="153">
        <f t="shared" si="146"/>
        <v>0</v>
      </c>
      <c r="CR381" s="153">
        <f t="shared" si="160"/>
        <v>0</v>
      </c>
      <c r="CS381" s="169"/>
      <c r="CT381" s="170">
        <f t="shared" si="161"/>
        <v>0</v>
      </c>
      <c r="CU381" s="155"/>
      <c r="CV381" s="171"/>
      <c r="CW381" s="172"/>
      <c r="CX381" s="172"/>
      <c r="CY381" s="172"/>
      <c r="CZ381" s="169"/>
      <c r="DA381" s="173"/>
      <c r="DB381" s="174"/>
      <c r="DC381" s="174">
        <f t="shared" si="147"/>
        <v>-662</v>
      </c>
      <c r="DD381" s="173"/>
      <c r="DE381" s="173"/>
      <c r="DF381" s="173"/>
      <c r="DG381" s="173"/>
      <c r="DH381" s="175"/>
      <c r="DI381" s="173"/>
      <c r="DJ381" s="173"/>
      <c r="DK381" s="173"/>
      <c r="DL381" s="173"/>
      <c r="DM381" s="173"/>
    </row>
    <row r="382" spans="1:117" s="39" customFormat="1" ht="12" x14ac:dyDescent="0.2">
      <c r="A382" s="149">
        <v>665</v>
      </c>
      <c r="B382" s="150">
        <v>718</v>
      </c>
      <c r="C382" s="151" t="s">
        <v>469</v>
      </c>
      <c r="D382" s="152">
        <f t="shared" si="148"/>
        <v>12.847506333317767</v>
      </c>
      <c r="E382" s="153">
        <f t="shared" si="149"/>
        <v>188112</v>
      </c>
      <c r="F382" s="153">
        <f t="shared" si="149"/>
        <v>0</v>
      </c>
      <c r="G382" s="153">
        <f t="shared" si="149"/>
        <v>12050</v>
      </c>
      <c r="H382" s="154">
        <f t="shared" si="150"/>
        <v>200162</v>
      </c>
      <c r="I382" s="155"/>
      <c r="J382" s="156">
        <f t="shared" si="151"/>
        <v>12050</v>
      </c>
      <c r="K382" s="157">
        <f t="shared" si="152"/>
        <v>23522</v>
      </c>
      <c r="L382" s="158">
        <f t="shared" si="135"/>
        <v>35572</v>
      </c>
      <c r="M382" s="155"/>
      <c r="N382" s="159">
        <f t="shared" si="136"/>
        <v>164590</v>
      </c>
      <c r="O382" s="155"/>
      <c r="P382" s="160">
        <f t="shared" si="137"/>
        <v>12050</v>
      </c>
      <c r="Q382" s="153">
        <f t="shared" si="138"/>
        <v>0</v>
      </c>
      <c r="R382" s="153">
        <f t="shared" si="139"/>
        <v>0</v>
      </c>
      <c r="S382" s="153">
        <f t="shared" si="140"/>
        <v>23522</v>
      </c>
      <c r="T382" s="154">
        <f t="shared" si="141"/>
        <v>35572</v>
      </c>
      <c r="U382" s="155"/>
      <c r="V382" s="159">
        <f t="shared" si="142"/>
        <v>35981.599999999999</v>
      </c>
      <c r="Y382" s="161">
        <v>665</v>
      </c>
      <c r="Z382" s="162">
        <v>12.847506333317767</v>
      </c>
      <c r="AA382" s="162">
        <v>0</v>
      </c>
      <c r="AB382" s="162"/>
      <c r="AC382" s="162"/>
      <c r="AD382" s="162">
        <v>0</v>
      </c>
      <c r="AE382" s="163">
        <v>188112</v>
      </c>
      <c r="AF382" s="163">
        <v>0</v>
      </c>
      <c r="AG382" s="163">
        <v>0</v>
      </c>
      <c r="AH382" s="163">
        <v>188112</v>
      </c>
      <c r="AI382" s="163">
        <v>0</v>
      </c>
      <c r="AJ382" s="163">
        <v>12050</v>
      </c>
      <c r="AK382" s="163">
        <v>200162</v>
      </c>
      <c r="AL382" s="163">
        <v>0</v>
      </c>
      <c r="AM382" s="163">
        <v>0</v>
      </c>
      <c r="AN382" s="163">
        <v>0</v>
      </c>
      <c r="AO382" s="163">
        <v>0</v>
      </c>
      <c r="AP382" s="164">
        <v>200162</v>
      </c>
      <c r="AR382" s="161">
        <v>665</v>
      </c>
      <c r="AS382" s="162">
        <v>0</v>
      </c>
      <c r="AT382" s="163">
        <v>0</v>
      </c>
      <c r="AU382" s="163">
        <v>0</v>
      </c>
      <c r="AV382" s="163">
        <v>0</v>
      </c>
      <c r="AW382" s="164">
        <v>0</v>
      </c>
      <c r="BA382" s="161">
        <v>665</v>
      </c>
      <c r="BB382" s="150">
        <v>718</v>
      </c>
      <c r="BC382" s="151" t="s">
        <v>469</v>
      </c>
      <c r="BD382" s="165">
        <f t="shared" si="153"/>
        <v>188112</v>
      </c>
      <c r="BE382" s="166">
        <v>164590</v>
      </c>
      <c r="BF382" s="155">
        <f t="shared" si="154"/>
        <v>23522</v>
      </c>
      <c r="BG382" s="155">
        <v>0</v>
      </c>
      <c r="BH382" s="155">
        <v>409.6</v>
      </c>
      <c r="BI382" s="155"/>
      <c r="BJ382" s="155"/>
      <c r="BK382" s="155"/>
      <c r="BL382" s="155">
        <f t="shared" si="155"/>
        <v>0</v>
      </c>
      <c r="BM382" s="166">
        <f t="shared" si="156"/>
        <v>23931.599999999999</v>
      </c>
      <c r="BN382" s="168">
        <f t="shared" si="157"/>
        <v>23522</v>
      </c>
      <c r="BZ382" s="155"/>
      <c r="CA382" s="161">
        <v>665</v>
      </c>
      <c r="CB382" s="151" t="s">
        <v>469</v>
      </c>
      <c r="CC382" s="153"/>
      <c r="CD382" s="153"/>
      <c r="CE382" s="153"/>
      <c r="CF382" s="153"/>
      <c r="CG382" s="169">
        <f t="shared" si="158"/>
        <v>0</v>
      </c>
      <c r="CH382" s="153"/>
      <c r="CI382" s="153"/>
      <c r="CJ382" s="153"/>
      <c r="CK382" s="169">
        <f t="shared" si="159"/>
        <v>0</v>
      </c>
      <c r="CL382" s="170">
        <f t="shared" si="143"/>
        <v>0</v>
      </c>
      <c r="CM382" s="155"/>
      <c r="CN382" s="170">
        <f t="shared" si="144"/>
        <v>0</v>
      </c>
      <c r="CO382" s="155"/>
      <c r="CP382" s="160">
        <f t="shared" si="145"/>
        <v>23522</v>
      </c>
      <c r="CQ382" s="153">
        <f t="shared" si="146"/>
        <v>23522</v>
      </c>
      <c r="CR382" s="153">
        <f t="shared" si="160"/>
        <v>0</v>
      </c>
      <c r="CS382" s="169"/>
      <c r="CT382" s="170">
        <f t="shared" si="161"/>
        <v>0</v>
      </c>
      <c r="CU382" s="155"/>
      <c r="CV382" s="171"/>
      <c r="CW382" s="172"/>
      <c r="CX382" s="172"/>
      <c r="CY382" s="172"/>
      <c r="CZ382" s="169"/>
      <c r="DA382" s="173"/>
      <c r="DB382" s="174" t="s">
        <v>110</v>
      </c>
      <c r="DC382" s="174">
        <f t="shared" si="147"/>
        <v>-665</v>
      </c>
      <c r="DD382" s="173"/>
      <c r="DE382" s="173"/>
      <c r="DF382" s="173"/>
      <c r="DG382" s="173"/>
      <c r="DH382" s="175"/>
      <c r="DI382" s="173"/>
      <c r="DJ382" s="173"/>
      <c r="DK382" s="173"/>
      <c r="DL382" s="173"/>
      <c r="DM382" s="173"/>
    </row>
    <row r="383" spans="1:117" s="39" customFormat="1" ht="12" x14ac:dyDescent="0.2">
      <c r="A383" s="149">
        <v>670</v>
      </c>
      <c r="B383" s="150">
        <v>720</v>
      </c>
      <c r="C383" s="151" t="s">
        <v>470</v>
      </c>
      <c r="D383" s="152">
        <f t="shared" si="148"/>
        <v>50.170261757358503</v>
      </c>
      <c r="E383" s="153">
        <f t="shared" si="149"/>
        <v>1013628</v>
      </c>
      <c r="F383" s="153">
        <f t="shared" si="149"/>
        <v>0</v>
      </c>
      <c r="G383" s="153">
        <f t="shared" si="149"/>
        <v>47040</v>
      </c>
      <c r="H383" s="154">
        <f t="shared" si="150"/>
        <v>1060668</v>
      </c>
      <c r="I383" s="155"/>
      <c r="J383" s="156">
        <f t="shared" si="151"/>
        <v>47040</v>
      </c>
      <c r="K383" s="157">
        <f t="shared" si="152"/>
        <v>143529.91832859893</v>
      </c>
      <c r="L383" s="158">
        <f t="shared" si="135"/>
        <v>190569.91832859893</v>
      </c>
      <c r="M383" s="155"/>
      <c r="N383" s="159">
        <f t="shared" si="136"/>
        <v>870098.08167140104</v>
      </c>
      <c r="O383" s="155"/>
      <c r="P383" s="160">
        <f t="shared" si="137"/>
        <v>47040</v>
      </c>
      <c r="Q383" s="153">
        <f t="shared" si="138"/>
        <v>0</v>
      </c>
      <c r="R383" s="153">
        <f t="shared" si="139"/>
        <v>0</v>
      </c>
      <c r="S383" s="153">
        <f t="shared" si="140"/>
        <v>143529.91832859893</v>
      </c>
      <c r="T383" s="154">
        <f t="shared" si="141"/>
        <v>190569.91832859893</v>
      </c>
      <c r="U383" s="155"/>
      <c r="V383" s="159">
        <f t="shared" si="142"/>
        <v>253435</v>
      </c>
      <c r="Y383" s="161">
        <v>670</v>
      </c>
      <c r="Z383" s="162">
        <v>50.170261757358503</v>
      </c>
      <c r="AA383" s="162">
        <v>0</v>
      </c>
      <c r="AB383" s="162"/>
      <c r="AC383" s="162"/>
      <c r="AD383" s="162">
        <v>0</v>
      </c>
      <c r="AE383" s="163">
        <v>1013628</v>
      </c>
      <c r="AF383" s="163">
        <v>0</v>
      </c>
      <c r="AG383" s="163">
        <v>0</v>
      </c>
      <c r="AH383" s="163">
        <v>1013628</v>
      </c>
      <c r="AI383" s="163">
        <v>0</v>
      </c>
      <c r="AJ383" s="163">
        <v>47040</v>
      </c>
      <c r="AK383" s="163">
        <v>1060668</v>
      </c>
      <c r="AL383" s="163">
        <v>0</v>
      </c>
      <c r="AM383" s="163">
        <v>0</v>
      </c>
      <c r="AN383" s="163">
        <v>0</v>
      </c>
      <c r="AO383" s="163">
        <v>0</v>
      </c>
      <c r="AP383" s="164">
        <v>1060668</v>
      </c>
      <c r="AR383" s="161">
        <v>670</v>
      </c>
      <c r="AS383" s="162">
        <v>0</v>
      </c>
      <c r="AT383" s="163">
        <v>0</v>
      </c>
      <c r="AU383" s="163">
        <v>0</v>
      </c>
      <c r="AV383" s="163">
        <v>0</v>
      </c>
      <c r="AW383" s="164">
        <v>0</v>
      </c>
      <c r="BA383" s="161">
        <v>670</v>
      </c>
      <c r="BB383" s="150">
        <v>720</v>
      </c>
      <c r="BC383" s="151" t="s">
        <v>470</v>
      </c>
      <c r="BD383" s="165">
        <f t="shared" si="153"/>
        <v>1013628</v>
      </c>
      <c r="BE383" s="166">
        <v>889112</v>
      </c>
      <c r="BF383" s="155">
        <f t="shared" si="154"/>
        <v>124516</v>
      </c>
      <c r="BG383" s="155">
        <v>81879</v>
      </c>
      <c r="BH383" s="155">
        <v>0</v>
      </c>
      <c r="BI383" s="155"/>
      <c r="BJ383" s="155"/>
      <c r="BK383" s="155"/>
      <c r="BL383" s="155">
        <f t="shared" si="155"/>
        <v>0</v>
      </c>
      <c r="BM383" s="166">
        <f t="shared" si="156"/>
        <v>206395</v>
      </c>
      <c r="BN383" s="168">
        <f t="shared" si="157"/>
        <v>143529.91832859893</v>
      </c>
      <c r="BZ383" s="155"/>
      <c r="CA383" s="161">
        <v>670</v>
      </c>
      <c r="CB383" s="151" t="s">
        <v>470</v>
      </c>
      <c r="CC383" s="153"/>
      <c r="CD383" s="153"/>
      <c r="CE383" s="153"/>
      <c r="CF383" s="153"/>
      <c r="CG383" s="169">
        <f t="shared" si="158"/>
        <v>0</v>
      </c>
      <c r="CH383" s="153"/>
      <c r="CI383" s="153"/>
      <c r="CJ383" s="153"/>
      <c r="CK383" s="169">
        <f t="shared" si="159"/>
        <v>0</v>
      </c>
      <c r="CL383" s="170">
        <f t="shared" si="143"/>
        <v>0</v>
      </c>
      <c r="CM383" s="155"/>
      <c r="CN383" s="170">
        <f t="shared" si="144"/>
        <v>0</v>
      </c>
      <c r="CO383" s="155"/>
      <c r="CP383" s="160">
        <f t="shared" si="145"/>
        <v>124516</v>
      </c>
      <c r="CQ383" s="153">
        <f t="shared" si="146"/>
        <v>124516</v>
      </c>
      <c r="CR383" s="153">
        <f t="shared" si="160"/>
        <v>0</v>
      </c>
      <c r="CS383" s="169"/>
      <c r="CT383" s="170">
        <f t="shared" si="161"/>
        <v>0</v>
      </c>
      <c r="CU383" s="155"/>
      <c r="CV383" s="171"/>
      <c r="CW383" s="172"/>
      <c r="CX383" s="172"/>
      <c r="CY383" s="172"/>
      <c r="CZ383" s="169"/>
      <c r="DA383" s="173"/>
      <c r="DB383" s="174"/>
      <c r="DC383" s="174">
        <f t="shared" si="147"/>
        <v>-670</v>
      </c>
      <c r="DD383" s="173"/>
      <c r="DE383" s="173"/>
      <c r="DF383" s="173"/>
      <c r="DG383" s="173"/>
      <c r="DH383" s="175"/>
      <c r="DI383" s="173"/>
      <c r="DJ383" s="173"/>
      <c r="DK383" s="173"/>
      <c r="DL383" s="173"/>
      <c r="DM383" s="173"/>
    </row>
    <row r="384" spans="1:117" s="39" customFormat="1" ht="12" x14ac:dyDescent="0.2">
      <c r="A384" s="149">
        <v>672</v>
      </c>
      <c r="B384" s="150">
        <v>721</v>
      </c>
      <c r="C384" s="151" t="s">
        <v>471</v>
      </c>
      <c r="D384" s="152">
        <f t="shared" si="148"/>
        <v>3.0889043102783549</v>
      </c>
      <c r="E384" s="153">
        <f t="shared" si="149"/>
        <v>59974</v>
      </c>
      <c r="F384" s="153">
        <f t="shared" si="149"/>
        <v>0</v>
      </c>
      <c r="G384" s="153">
        <f t="shared" si="149"/>
        <v>2897</v>
      </c>
      <c r="H384" s="154">
        <f t="shared" si="150"/>
        <v>62871</v>
      </c>
      <c r="I384" s="155"/>
      <c r="J384" s="156">
        <f t="shared" si="151"/>
        <v>2897</v>
      </c>
      <c r="K384" s="157">
        <f t="shared" si="152"/>
        <v>8841</v>
      </c>
      <c r="L384" s="158">
        <f t="shared" si="135"/>
        <v>11738</v>
      </c>
      <c r="M384" s="155"/>
      <c r="N384" s="159">
        <f t="shared" si="136"/>
        <v>51133</v>
      </c>
      <c r="O384" s="155"/>
      <c r="P384" s="160">
        <f t="shared" si="137"/>
        <v>2897</v>
      </c>
      <c r="Q384" s="153">
        <f t="shared" si="138"/>
        <v>0</v>
      </c>
      <c r="R384" s="153">
        <f t="shared" si="139"/>
        <v>0</v>
      </c>
      <c r="S384" s="153">
        <f t="shared" si="140"/>
        <v>8841</v>
      </c>
      <c r="T384" s="154">
        <f t="shared" si="141"/>
        <v>11738</v>
      </c>
      <c r="U384" s="155"/>
      <c r="V384" s="159">
        <f t="shared" si="142"/>
        <v>15110.8</v>
      </c>
      <c r="Y384" s="161">
        <v>672</v>
      </c>
      <c r="Z384" s="162">
        <v>3.0889043102783549</v>
      </c>
      <c r="AA384" s="162">
        <v>0</v>
      </c>
      <c r="AB384" s="162"/>
      <c r="AC384" s="162"/>
      <c r="AD384" s="162">
        <v>0</v>
      </c>
      <c r="AE384" s="163">
        <v>59974</v>
      </c>
      <c r="AF384" s="163">
        <v>0</v>
      </c>
      <c r="AG384" s="163">
        <v>0</v>
      </c>
      <c r="AH384" s="163">
        <v>59974</v>
      </c>
      <c r="AI384" s="163">
        <v>0</v>
      </c>
      <c r="AJ384" s="163">
        <v>2897</v>
      </c>
      <c r="AK384" s="163">
        <v>62871</v>
      </c>
      <c r="AL384" s="163">
        <v>0</v>
      </c>
      <c r="AM384" s="163">
        <v>0</v>
      </c>
      <c r="AN384" s="163">
        <v>0</v>
      </c>
      <c r="AO384" s="163">
        <v>0</v>
      </c>
      <c r="AP384" s="164">
        <v>62871</v>
      </c>
      <c r="AR384" s="161">
        <v>672</v>
      </c>
      <c r="AS384" s="162">
        <v>0</v>
      </c>
      <c r="AT384" s="163">
        <v>0</v>
      </c>
      <c r="AU384" s="163">
        <v>0</v>
      </c>
      <c r="AV384" s="163">
        <v>0</v>
      </c>
      <c r="AW384" s="164">
        <v>0</v>
      </c>
      <c r="BA384" s="161">
        <v>672</v>
      </c>
      <c r="BB384" s="150">
        <v>721</v>
      </c>
      <c r="BC384" s="151" t="s">
        <v>471</v>
      </c>
      <c r="BD384" s="165">
        <f t="shared" si="153"/>
        <v>59974</v>
      </c>
      <c r="BE384" s="166">
        <v>51133</v>
      </c>
      <c r="BF384" s="155">
        <f t="shared" si="154"/>
        <v>8841</v>
      </c>
      <c r="BG384" s="155">
        <v>0</v>
      </c>
      <c r="BH384" s="155">
        <v>3372.8</v>
      </c>
      <c r="BI384" s="155"/>
      <c r="BJ384" s="155"/>
      <c r="BK384" s="155"/>
      <c r="BL384" s="155">
        <f t="shared" si="155"/>
        <v>0</v>
      </c>
      <c r="BM384" s="166">
        <f t="shared" si="156"/>
        <v>12213.8</v>
      </c>
      <c r="BN384" s="168">
        <f t="shared" si="157"/>
        <v>8841</v>
      </c>
      <c r="BZ384" s="155"/>
      <c r="CA384" s="161">
        <v>672</v>
      </c>
      <c r="CB384" s="151" t="s">
        <v>471</v>
      </c>
      <c r="CC384" s="153"/>
      <c r="CD384" s="153"/>
      <c r="CE384" s="153"/>
      <c r="CF384" s="153"/>
      <c r="CG384" s="169">
        <f t="shared" si="158"/>
        <v>0</v>
      </c>
      <c r="CH384" s="153"/>
      <c r="CI384" s="153"/>
      <c r="CJ384" s="153"/>
      <c r="CK384" s="169">
        <f t="shared" si="159"/>
        <v>0</v>
      </c>
      <c r="CL384" s="170">
        <f t="shared" si="143"/>
        <v>0</v>
      </c>
      <c r="CM384" s="155"/>
      <c r="CN384" s="170">
        <f t="shared" si="144"/>
        <v>0</v>
      </c>
      <c r="CO384" s="155"/>
      <c r="CP384" s="160">
        <f t="shared" si="145"/>
        <v>8841</v>
      </c>
      <c r="CQ384" s="153">
        <f t="shared" si="146"/>
        <v>8841</v>
      </c>
      <c r="CR384" s="153">
        <f t="shared" si="160"/>
        <v>0</v>
      </c>
      <c r="CS384" s="169"/>
      <c r="CT384" s="170">
        <f t="shared" si="161"/>
        <v>0</v>
      </c>
      <c r="CU384" s="155"/>
      <c r="CV384" s="171"/>
      <c r="CW384" s="172"/>
      <c r="CX384" s="172"/>
      <c r="CY384" s="172"/>
      <c r="CZ384" s="169"/>
      <c r="DA384" s="173"/>
      <c r="DB384" s="174" t="s">
        <v>444</v>
      </c>
      <c r="DC384" s="174">
        <f t="shared" si="147"/>
        <v>-672</v>
      </c>
      <c r="DD384" s="173"/>
      <c r="DE384" s="173"/>
      <c r="DF384" s="173"/>
      <c r="DG384" s="173"/>
      <c r="DH384" s="175"/>
      <c r="DI384" s="173"/>
      <c r="DJ384" s="173"/>
      <c r="DK384" s="173"/>
      <c r="DL384" s="173"/>
      <c r="DM384" s="173"/>
    </row>
    <row r="385" spans="1:117" s="39" customFormat="1" ht="12" x14ac:dyDescent="0.2">
      <c r="A385" s="149">
        <v>673</v>
      </c>
      <c r="B385" s="150">
        <v>772</v>
      </c>
      <c r="C385" s="151" t="s">
        <v>472</v>
      </c>
      <c r="D385" s="152">
        <f t="shared" si="148"/>
        <v>43.273751784963764</v>
      </c>
      <c r="E385" s="153">
        <f t="shared" si="149"/>
        <v>692688</v>
      </c>
      <c r="F385" s="153">
        <f t="shared" si="149"/>
        <v>0</v>
      </c>
      <c r="G385" s="153">
        <f t="shared" si="149"/>
        <v>40577</v>
      </c>
      <c r="H385" s="154">
        <f t="shared" si="150"/>
        <v>733265</v>
      </c>
      <c r="I385" s="155"/>
      <c r="J385" s="156">
        <f t="shared" si="151"/>
        <v>40577</v>
      </c>
      <c r="K385" s="157">
        <f t="shared" si="152"/>
        <v>18951</v>
      </c>
      <c r="L385" s="158">
        <f t="shared" si="135"/>
        <v>59528</v>
      </c>
      <c r="M385" s="155"/>
      <c r="N385" s="159">
        <f t="shared" si="136"/>
        <v>673737</v>
      </c>
      <c r="O385" s="155"/>
      <c r="P385" s="160">
        <f t="shared" si="137"/>
        <v>40577</v>
      </c>
      <c r="Q385" s="153">
        <f t="shared" si="138"/>
        <v>0</v>
      </c>
      <c r="R385" s="153">
        <f t="shared" si="139"/>
        <v>0</v>
      </c>
      <c r="S385" s="153">
        <f t="shared" si="140"/>
        <v>18951</v>
      </c>
      <c r="T385" s="154">
        <f t="shared" si="141"/>
        <v>59528</v>
      </c>
      <c r="U385" s="155"/>
      <c r="V385" s="159">
        <f t="shared" si="142"/>
        <v>98797.200000000012</v>
      </c>
      <c r="Y385" s="161">
        <v>673</v>
      </c>
      <c r="Z385" s="162">
        <v>43.273751784963764</v>
      </c>
      <c r="AA385" s="162">
        <v>0</v>
      </c>
      <c r="AB385" s="162"/>
      <c r="AC385" s="162"/>
      <c r="AD385" s="162">
        <v>0</v>
      </c>
      <c r="AE385" s="163">
        <v>692688</v>
      </c>
      <c r="AF385" s="163">
        <v>0</v>
      </c>
      <c r="AG385" s="163">
        <v>0</v>
      </c>
      <c r="AH385" s="163">
        <v>692688</v>
      </c>
      <c r="AI385" s="163">
        <v>0</v>
      </c>
      <c r="AJ385" s="163">
        <v>40577</v>
      </c>
      <c r="AK385" s="163">
        <v>733265</v>
      </c>
      <c r="AL385" s="163">
        <v>0</v>
      </c>
      <c r="AM385" s="163">
        <v>0</v>
      </c>
      <c r="AN385" s="163">
        <v>0</v>
      </c>
      <c r="AO385" s="163">
        <v>0</v>
      </c>
      <c r="AP385" s="164">
        <v>733265</v>
      </c>
      <c r="AR385" s="161">
        <v>673</v>
      </c>
      <c r="AS385" s="162">
        <v>0</v>
      </c>
      <c r="AT385" s="163">
        <v>0</v>
      </c>
      <c r="AU385" s="163">
        <v>0</v>
      </c>
      <c r="AV385" s="163">
        <v>0</v>
      </c>
      <c r="AW385" s="164">
        <v>0</v>
      </c>
      <c r="BA385" s="161">
        <v>673</v>
      </c>
      <c r="BB385" s="150">
        <v>772</v>
      </c>
      <c r="BC385" s="151" t="s">
        <v>472</v>
      </c>
      <c r="BD385" s="165">
        <f t="shared" si="153"/>
        <v>692688</v>
      </c>
      <c r="BE385" s="166">
        <v>673737</v>
      </c>
      <c r="BF385" s="155">
        <f t="shared" si="154"/>
        <v>18951</v>
      </c>
      <c r="BG385" s="155">
        <v>0</v>
      </c>
      <c r="BH385" s="155">
        <v>39269.200000000004</v>
      </c>
      <c r="BI385" s="155"/>
      <c r="BJ385" s="155"/>
      <c r="BK385" s="155"/>
      <c r="BL385" s="155">
        <f t="shared" si="155"/>
        <v>0</v>
      </c>
      <c r="BM385" s="166">
        <f t="shared" si="156"/>
        <v>58220.200000000004</v>
      </c>
      <c r="BN385" s="168">
        <f t="shared" si="157"/>
        <v>18951</v>
      </c>
      <c r="BZ385" s="155"/>
      <c r="CA385" s="161">
        <v>673</v>
      </c>
      <c r="CB385" s="151" t="s">
        <v>472</v>
      </c>
      <c r="CC385" s="153"/>
      <c r="CD385" s="153"/>
      <c r="CE385" s="153"/>
      <c r="CF385" s="153"/>
      <c r="CG385" s="169">
        <f t="shared" si="158"/>
        <v>0</v>
      </c>
      <c r="CH385" s="153"/>
      <c r="CI385" s="153"/>
      <c r="CJ385" s="153"/>
      <c r="CK385" s="169">
        <f t="shared" si="159"/>
        <v>0</v>
      </c>
      <c r="CL385" s="170">
        <f t="shared" si="143"/>
        <v>0</v>
      </c>
      <c r="CM385" s="155"/>
      <c r="CN385" s="170">
        <f t="shared" si="144"/>
        <v>0</v>
      </c>
      <c r="CO385" s="155"/>
      <c r="CP385" s="160">
        <f t="shared" si="145"/>
        <v>18951</v>
      </c>
      <c r="CQ385" s="153">
        <f t="shared" si="146"/>
        <v>18951</v>
      </c>
      <c r="CR385" s="153">
        <f t="shared" si="160"/>
        <v>0</v>
      </c>
      <c r="CS385" s="169"/>
      <c r="CT385" s="170">
        <f t="shared" si="161"/>
        <v>0</v>
      </c>
      <c r="CU385" s="155"/>
      <c r="CV385" s="171"/>
      <c r="CW385" s="172"/>
      <c r="CX385" s="172"/>
      <c r="CY385" s="172"/>
      <c r="CZ385" s="169"/>
      <c r="DA385" s="173"/>
      <c r="DB385" s="174"/>
      <c r="DC385" s="174">
        <f t="shared" si="147"/>
        <v>-673</v>
      </c>
      <c r="DD385" s="173"/>
      <c r="DE385" s="173"/>
      <c r="DF385" s="173"/>
      <c r="DG385" s="173"/>
      <c r="DH385" s="175"/>
      <c r="DI385" s="173"/>
      <c r="DJ385" s="173"/>
      <c r="DK385" s="173"/>
      <c r="DL385" s="173"/>
      <c r="DM385" s="173"/>
    </row>
    <row r="386" spans="1:117" s="39" customFormat="1" ht="12" x14ac:dyDescent="0.2">
      <c r="A386" s="149">
        <v>674</v>
      </c>
      <c r="B386" s="150">
        <v>764</v>
      </c>
      <c r="C386" s="151" t="s">
        <v>473</v>
      </c>
      <c r="D386" s="152">
        <f t="shared" si="148"/>
        <v>66.08771586836103</v>
      </c>
      <c r="E386" s="153">
        <f t="shared" si="149"/>
        <v>1002670</v>
      </c>
      <c r="F386" s="153">
        <f t="shared" si="149"/>
        <v>0</v>
      </c>
      <c r="G386" s="153">
        <f t="shared" si="149"/>
        <v>61962</v>
      </c>
      <c r="H386" s="154">
        <f t="shared" si="150"/>
        <v>1064632</v>
      </c>
      <c r="I386" s="155"/>
      <c r="J386" s="156">
        <f t="shared" si="151"/>
        <v>61962</v>
      </c>
      <c r="K386" s="157">
        <f t="shared" si="152"/>
        <v>97416.984303337653</v>
      </c>
      <c r="L386" s="158">
        <f t="shared" si="135"/>
        <v>159378.98430333764</v>
      </c>
      <c r="M386" s="155"/>
      <c r="N386" s="159">
        <f t="shared" si="136"/>
        <v>905253.01569666236</v>
      </c>
      <c r="O386" s="155"/>
      <c r="P386" s="160">
        <f t="shared" si="137"/>
        <v>61962</v>
      </c>
      <c r="Q386" s="153">
        <f t="shared" si="138"/>
        <v>0</v>
      </c>
      <c r="R386" s="153">
        <f t="shared" si="139"/>
        <v>0</v>
      </c>
      <c r="S386" s="153">
        <f t="shared" si="140"/>
        <v>97416.984303337653</v>
      </c>
      <c r="T386" s="154">
        <f t="shared" si="141"/>
        <v>159378.98430333764</v>
      </c>
      <c r="U386" s="155"/>
      <c r="V386" s="159">
        <f t="shared" si="142"/>
        <v>209168</v>
      </c>
      <c r="Y386" s="161">
        <v>674</v>
      </c>
      <c r="Z386" s="162">
        <v>66.08771586836103</v>
      </c>
      <c r="AA386" s="162">
        <v>0</v>
      </c>
      <c r="AB386" s="162"/>
      <c r="AC386" s="162"/>
      <c r="AD386" s="162">
        <v>0</v>
      </c>
      <c r="AE386" s="163">
        <v>1002670</v>
      </c>
      <c r="AF386" s="163">
        <v>0</v>
      </c>
      <c r="AG386" s="163">
        <v>0</v>
      </c>
      <c r="AH386" s="163">
        <v>1002670</v>
      </c>
      <c r="AI386" s="163">
        <v>0</v>
      </c>
      <c r="AJ386" s="163">
        <v>61962</v>
      </c>
      <c r="AK386" s="163">
        <v>1064632</v>
      </c>
      <c r="AL386" s="163">
        <v>0</v>
      </c>
      <c r="AM386" s="163">
        <v>0</v>
      </c>
      <c r="AN386" s="163">
        <v>0</v>
      </c>
      <c r="AO386" s="163">
        <v>0</v>
      </c>
      <c r="AP386" s="164">
        <v>1064632</v>
      </c>
      <c r="AR386" s="161">
        <v>674</v>
      </c>
      <c r="AS386" s="162">
        <v>0</v>
      </c>
      <c r="AT386" s="163">
        <v>0</v>
      </c>
      <c r="AU386" s="163">
        <v>0</v>
      </c>
      <c r="AV386" s="163">
        <v>0</v>
      </c>
      <c r="AW386" s="164">
        <v>0</v>
      </c>
      <c r="BA386" s="161">
        <v>674</v>
      </c>
      <c r="BB386" s="150">
        <v>764</v>
      </c>
      <c r="BC386" s="151" t="s">
        <v>473</v>
      </c>
      <c r="BD386" s="165">
        <f t="shared" si="153"/>
        <v>1002670</v>
      </c>
      <c r="BE386" s="166">
        <v>920312</v>
      </c>
      <c r="BF386" s="155">
        <f t="shared" si="154"/>
        <v>82358</v>
      </c>
      <c r="BG386" s="155">
        <v>64848</v>
      </c>
      <c r="BH386" s="155">
        <v>0</v>
      </c>
      <c r="BI386" s="155"/>
      <c r="BJ386" s="155"/>
      <c r="BK386" s="155"/>
      <c r="BL386" s="155">
        <f t="shared" si="155"/>
        <v>0</v>
      </c>
      <c r="BM386" s="166">
        <f t="shared" si="156"/>
        <v>147206</v>
      </c>
      <c r="BN386" s="168">
        <f t="shared" si="157"/>
        <v>97416.984303337653</v>
      </c>
      <c r="BZ386" s="155"/>
      <c r="CA386" s="161">
        <v>674</v>
      </c>
      <c r="CB386" s="151" t="s">
        <v>473</v>
      </c>
      <c r="CC386" s="153"/>
      <c r="CD386" s="153"/>
      <c r="CE386" s="153"/>
      <c r="CF386" s="153"/>
      <c r="CG386" s="169">
        <f t="shared" si="158"/>
        <v>0</v>
      </c>
      <c r="CH386" s="153"/>
      <c r="CI386" s="153"/>
      <c r="CJ386" s="153"/>
      <c r="CK386" s="169">
        <f t="shared" si="159"/>
        <v>0</v>
      </c>
      <c r="CL386" s="170">
        <f t="shared" si="143"/>
        <v>0</v>
      </c>
      <c r="CM386" s="155"/>
      <c r="CN386" s="170">
        <f t="shared" si="144"/>
        <v>0</v>
      </c>
      <c r="CO386" s="155"/>
      <c r="CP386" s="160">
        <f t="shared" si="145"/>
        <v>82358</v>
      </c>
      <c r="CQ386" s="153">
        <f t="shared" si="146"/>
        <v>82358</v>
      </c>
      <c r="CR386" s="153">
        <f t="shared" si="160"/>
        <v>0</v>
      </c>
      <c r="CS386" s="169"/>
      <c r="CT386" s="170">
        <f t="shared" si="161"/>
        <v>0</v>
      </c>
      <c r="CU386" s="155"/>
      <c r="CV386" s="171"/>
      <c r="CW386" s="172"/>
      <c r="CX386" s="172"/>
      <c r="CY386" s="172"/>
      <c r="CZ386" s="169"/>
      <c r="DA386" s="173"/>
      <c r="DB386" s="174"/>
      <c r="DC386" s="174">
        <f t="shared" si="147"/>
        <v>-674</v>
      </c>
      <c r="DD386" s="173"/>
      <c r="DE386" s="173"/>
      <c r="DF386" s="173"/>
      <c r="DG386" s="173"/>
      <c r="DH386" s="175"/>
      <c r="DI386" s="173"/>
      <c r="DJ386" s="173"/>
      <c r="DK386" s="173"/>
      <c r="DL386" s="173"/>
      <c r="DM386" s="173"/>
    </row>
    <row r="387" spans="1:117" s="39" customFormat="1" ht="12" x14ac:dyDescent="0.2">
      <c r="A387" s="149">
        <v>675</v>
      </c>
      <c r="B387" s="150">
        <v>724</v>
      </c>
      <c r="C387" s="151" t="s">
        <v>474</v>
      </c>
      <c r="D387" s="152">
        <f t="shared" si="148"/>
        <v>0</v>
      </c>
      <c r="E387" s="153">
        <f t="shared" si="149"/>
        <v>0</v>
      </c>
      <c r="F387" s="153">
        <f t="shared" si="149"/>
        <v>0</v>
      </c>
      <c r="G387" s="153">
        <f t="shared" si="149"/>
        <v>0</v>
      </c>
      <c r="H387" s="154">
        <f t="shared" si="150"/>
        <v>0</v>
      </c>
      <c r="I387" s="155"/>
      <c r="J387" s="156">
        <f t="shared" si="151"/>
        <v>0</v>
      </c>
      <c r="K387" s="157">
        <f t="shared" si="152"/>
        <v>0</v>
      </c>
      <c r="L387" s="158">
        <f t="shared" si="135"/>
        <v>0</v>
      </c>
      <c r="M387" s="155"/>
      <c r="N387" s="159">
        <f t="shared" si="136"/>
        <v>0</v>
      </c>
      <c r="O387" s="155"/>
      <c r="P387" s="160">
        <f t="shared" si="137"/>
        <v>0</v>
      </c>
      <c r="Q387" s="153">
        <f t="shared" si="138"/>
        <v>0</v>
      </c>
      <c r="R387" s="153">
        <f t="shared" si="139"/>
        <v>0</v>
      </c>
      <c r="S387" s="153">
        <f t="shared" si="140"/>
        <v>0</v>
      </c>
      <c r="T387" s="154">
        <f t="shared" si="141"/>
        <v>0</v>
      </c>
      <c r="U387" s="155"/>
      <c r="V387" s="159">
        <f t="shared" si="142"/>
        <v>6262.8</v>
      </c>
      <c r="Y387" s="161">
        <v>675</v>
      </c>
      <c r="Z387" s="162"/>
      <c r="AA387" s="162"/>
      <c r="AB387" s="162"/>
      <c r="AC387" s="162"/>
      <c r="AD387" s="162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4"/>
      <c r="AR387" s="161">
        <v>675</v>
      </c>
      <c r="AS387" s="162">
        <v>0</v>
      </c>
      <c r="AT387" s="163">
        <v>0</v>
      </c>
      <c r="AU387" s="163">
        <v>0</v>
      </c>
      <c r="AV387" s="163">
        <v>0</v>
      </c>
      <c r="AW387" s="164">
        <v>0</v>
      </c>
      <c r="BA387" s="161">
        <v>675</v>
      </c>
      <c r="BB387" s="150">
        <v>724</v>
      </c>
      <c r="BC387" s="151" t="s">
        <v>474</v>
      </c>
      <c r="BD387" s="165">
        <f t="shared" si="153"/>
        <v>0</v>
      </c>
      <c r="BE387" s="166">
        <v>0</v>
      </c>
      <c r="BF387" s="155">
        <f t="shared" si="154"/>
        <v>0</v>
      </c>
      <c r="BG387" s="155">
        <v>0</v>
      </c>
      <c r="BH387" s="155">
        <v>6262.8</v>
      </c>
      <c r="BI387" s="155"/>
      <c r="BJ387" s="155"/>
      <c r="BK387" s="155"/>
      <c r="BL387" s="155">
        <f t="shared" si="155"/>
        <v>0</v>
      </c>
      <c r="BM387" s="166">
        <f t="shared" si="156"/>
        <v>6262.8</v>
      </c>
      <c r="BN387" s="168">
        <f t="shared" si="157"/>
        <v>0</v>
      </c>
      <c r="BZ387" s="155"/>
      <c r="CA387" s="161">
        <v>675</v>
      </c>
      <c r="CB387" s="151" t="s">
        <v>474</v>
      </c>
      <c r="CC387" s="153"/>
      <c r="CD387" s="153"/>
      <c r="CE387" s="153"/>
      <c r="CF387" s="153"/>
      <c r="CG387" s="169">
        <f t="shared" si="158"/>
        <v>0</v>
      </c>
      <c r="CH387" s="153"/>
      <c r="CI387" s="153"/>
      <c r="CJ387" s="153"/>
      <c r="CK387" s="169">
        <f t="shared" si="159"/>
        <v>0</v>
      </c>
      <c r="CL387" s="170">
        <f t="shared" si="143"/>
        <v>0</v>
      </c>
      <c r="CM387" s="155"/>
      <c r="CN387" s="170">
        <f t="shared" si="144"/>
        <v>0</v>
      </c>
      <c r="CO387" s="155"/>
      <c r="CP387" s="160">
        <f t="shared" si="145"/>
        <v>0</v>
      </c>
      <c r="CQ387" s="153">
        <f t="shared" si="146"/>
        <v>0</v>
      </c>
      <c r="CR387" s="153">
        <f t="shared" si="160"/>
        <v>0</v>
      </c>
      <c r="CS387" s="169"/>
      <c r="CT387" s="170">
        <f t="shared" si="161"/>
        <v>0</v>
      </c>
      <c r="CU387" s="155"/>
      <c r="CV387" s="171"/>
      <c r="CW387" s="172"/>
      <c r="CX387" s="172"/>
      <c r="CY387" s="172"/>
      <c r="CZ387" s="169"/>
      <c r="DA387" s="173"/>
      <c r="DB387" s="174"/>
      <c r="DC387" s="174">
        <f t="shared" si="147"/>
        <v>-675</v>
      </c>
      <c r="DD387" s="173"/>
      <c r="DE387" s="173"/>
      <c r="DF387" s="173"/>
      <c r="DG387" s="173"/>
      <c r="DH387" s="175"/>
      <c r="DI387" s="173"/>
      <c r="DJ387" s="173"/>
      <c r="DK387" s="173"/>
      <c r="DL387" s="173"/>
      <c r="DM387" s="173"/>
    </row>
    <row r="388" spans="1:117" s="39" customFormat="1" ht="12" x14ac:dyDescent="0.2">
      <c r="A388" s="149">
        <v>680</v>
      </c>
      <c r="B388" s="150">
        <v>725</v>
      </c>
      <c r="C388" s="151" t="s">
        <v>475</v>
      </c>
      <c r="D388" s="152">
        <f t="shared" si="148"/>
        <v>7.5340992623435357</v>
      </c>
      <c r="E388" s="153">
        <f t="shared" si="149"/>
        <v>109157</v>
      </c>
      <c r="F388" s="153">
        <f t="shared" si="149"/>
        <v>0</v>
      </c>
      <c r="G388" s="153">
        <f t="shared" si="149"/>
        <v>7062</v>
      </c>
      <c r="H388" s="154">
        <f t="shared" si="150"/>
        <v>116219</v>
      </c>
      <c r="I388" s="155"/>
      <c r="J388" s="156">
        <f t="shared" si="151"/>
        <v>7062</v>
      </c>
      <c r="K388" s="157">
        <f t="shared" si="152"/>
        <v>7302</v>
      </c>
      <c r="L388" s="158">
        <f t="shared" si="135"/>
        <v>14364</v>
      </c>
      <c r="M388" s="155"/>
      <c r="N388" s="159">
        <f t="shared" si="136"/>
        <v>101855</v>
      </c>
      <c r="O388" s="155"/>
      <c r="P388" s="160">
        <f t="shared" si="137"/>
        <v>7062</v>
      </c>
      <c r="Q388" s="153">
        <f t="shared" si="138"/>
        <v>0</v>
      </c>
      <c r="R388" s="153">
        <f t="shared" si="139"/>
        <v>0</v>
      </c>
      <c r="S388" s="153">
        <f t="shared" si="140"/>
        <v>7302</v>
      </c>
      <c r="T388" s="154">
        <f t="shared" si="141"/>
        <v>14364</v>
      </c>
      <c r="U388" s="155"/>
      <c r="V388" s="159">
        <f t="shared" si="142"/>
        <v>38037.600000000006</v>
      </c>
      <c r="Y388" s="161">
        <v>680</v>
      </c>
      <c r="Z388" s="162">
        <v>7.5340992623435357</v>
      </c>
      <c r="AA388" s="162">
        <v>0</v>
      </c>
      <c r="AB388" s="162"/>
      <c r="AC388" s="162"/>
      <c r="AD388" s="162">
        <v>0</v>
      </c>
      <c r="AE388" s="163">
        <v>109157</v>
      </c>
      <c r="AF388" s="163">
        <v>0</v>
      </c>
      <c r="AG388" s="163">
        <v>0</v>
      </c>
      <c r="AH388" s="163">
        <v>109157</v>
      </c>
      <c r="AI388" s="163">
        <v>0</v>
      </c>
      <c r="AJ388" s="163">
        <v>7062</v>
      </c>
      <c r="AK388" s="163">
        <v>116219</v>
      </c>
      <c r="AL388" s="163">
        <v>0</v>
      </c>
      <c r="AM388" s="163">
        <v>0</v>
      </c>
      <c r="AN388" s="163">
        <v>0</v>
      </c>
      <c r="AO388" s="163">
        <v>0</v>
      </c>
      <c r="AP388" s="164">
        <v>116219</v>
      </c>
      <c r="AR388" s="161">
        <v>680</v>
      </c>
      <c r="AS388" s="162">
        <v>0</v>
      </c>
      <c r="AT388" s="163">
        <v>0</v>
      </c>
      <c r="AU388" s="163">
        <v>0</v>
      </c>
      <c r="AV388" s="163">
        <v>0</v>
      </c>
      <c r="AW388" s="164">
        <v>0</v>
      </c>
      <c r="BA388" s="161">
        <v>680</v>
      </c>
      <c r="BB388" s="150">
        <v>725</v>
      </c>
      <c r="BC388" s="151" t="s">
        <v>475</v>
      </c>
      <c r="BD388" s="165">
        <f t="shared" si="153"/>
        <v>109157</v>
      </c>
      <c r="BE388" s="166">
        <v>101855</v>
      </c>
      <c r="BF388" s="155">
        <f t="shared" si="154"/>
        <v>7302</v>
      </c>
      <c r="BG388" s="155">
        <v>0</v>
      </c>
      <c r="BH388" s="155">
        <v>23673.600000000002</v>
      </c>
      <c r="BI388" s="155"/>
      <c r="BJ388" s="155"/>
      <c r="BK388" s="155"/>
      <c r="BL388" s="155">
        <f t="shared" si="155"/>
        <v>0</v>
      </c>
      <c r="BM388" s="166">
        <f t="shared" si="156"/>
        <v>30975.600000000002</v>
      </c>
      <c r="BN388" s="168">
        <f t="shared" si="157"/>
        <v>7302</v>
      </c>
      <c r="BZ388" s="155"/>
      <c r="CA388" s="161">
        <v>680</v>
      </c>
      <c r="CB388" s="151" t="s">
        <v>475</v>
      </c>
      <c r="CC388" s="153"/>
      <c r="CD388" s="153"/>
      <c r="CE388" s="153"/>
      <c r="CF388" s="153"/>
      <c r="CG388" s="169">
        <f t="shared" si="158"/>
        <v>0</v>
      </c>
      <c r="CH388" s="153"/>
      <c r="CI388" s="153"/>
      <c r="CJ388" s="153"/>
      <c r="CK388" s="169">
        <f t="shared" si="159"/>
        <v>0</v>
      </c>
      <c r="CL388" s="170">
        <f t="shared" si="143"/>
        <v>0</v>
      </c>
      <c r="CM388" s="155"/>
      <c r="CN388" s="170">
        <f t="shared" si="144"/>
        <v>0</v>
      </c>
      <c r="CO388" s="155"/>
      <c r="CP388" s="160">
        <f t="shared" si="145"/>
        <v>7302</v>
      </c>
      <c r="CQ388" s="153">
        <f t="shared" si="146"/>
        <v>7302</v>
      </c>
      <c r="CR388" s="153">
        <f t="shared" si="160"/>
        <v>0</v>
      </c>
      <c r="CS388" s="169"/>
      <c r="CT388" s="170">
        <f t="shared" si="161"/>
        <v>0</v>
      </c>
      <c r="CU388" s="155"/>
      <c r="CV388" s="171"/>
      <c r="CW388" s="172"/>
      <c r="CX388" s="172"/>
      <c r="CY388" s="172"/>
      <c r="CZ388" s="169"/>
      <c r="DA388" s="173"/>
      <c r="DB388" s="174"/>
      <c r="DC388" s="174">
        <f t="shared" si="147"/>
        <v>-680</v>
      </c>
      <c r="DD388" s="173"/>
      <c r="DE388" s="173"/>
      <c r="DF388" s="173"/>
      <c r="DG388" s="173"/>
      <c r="DH388" s="175"/>
      <c r="DI388" s="173"/>
      <c r="DJ388" s="173"/>
      <c r="DK388" s="173"/>
      <c r="DL388" s="173"/>
      <c r="DM388" s="173"/>
    </row>
    <row r="389" spans="1:117" s="39" customFormat="1" ht="12" x14ac:dyDescent="0.2">
      <c r="A389" s="149">
        <v>683</v>
      </c>
      <c r="B389" s="150">
        <v>726</v>
      </c>
      <c r="C389" s="151" t="s">
        <v>476</v>
      </c>
      <c r="D389" s="152">
        <f t="shared" si="148"/>
        <v>19.428315110793655</v>
      </c>
      <c r="E389" s="153">
        <f t="shared" si="149"/>
        <v>370272</v>
      </c>
      <c r="F389" s="153">
        <f t="shared" si="149"/>
        <v>0</v>
      </c>
      <c r="G389" s="153">
        <f t="shared" si="149"/>
        <v>18216</v>
      </c>
      <c r="H389" s="154">
        <f t="shared" si="150"/>
        <v>388488</v>
      </c>
      <c r="I389" s="155"/>
      <c r="J389" s="156">
        <f t="shared" si="151"/>
        <v>18216</v>
      </c>
      <c r="K389" s="157">
        <f t="shared" si="152"/>
        <v>44536</v>
      </c>
      <c r="L389" s="158">
        <f t="shared" si="135"/>
        <v>62752</v>
      </c>
      <c r="M389" s="155"/>
      <c r="N389" s="159">
        <f t="shared" si="136"/>
        <v>325736</v>
      </c>
      <c r="O389" s="155"/>
      <c r="P389" s="160">
        <f t="shared" si="137"/>
        <v>18216</v>
      </c>
      <c r="Q389" s="153">
        <f t="shared" si="138"/>
        <v>0</v>
      </c>
      <c r="R389" s="153">
        <f t="shared" si="139"/>
        <v>0</v>
      </c>
      <c r="S389" s="153">
        <f t="shared" si="140"/>
        <v>44536</v>
      </c>
      <c r="T389" s="154">
        <f t="shared" si="141"/>
        <v>62752</v>
      </c>
      <c r="U389" s="155"/>
      <c r="V389" s="159">
        <f t="shared" si="142"/>
        <v>62752</v>
      </c>
      <c r="Y389" s="161">
        <v>683</v>
      </c>
      <c r="Z389" s="162">
        <v>19.428315110793655</v>
      </c>
      <c r="AA389" s="162">
        <v>0</v>
      </c>
      <c r="AB389" s="162"/>
      <c r="AC389" s="162"/>
      <c r="AD389" s="162">
        <v>0</v>
      </c>
      <c r="AE389" s="163">
        <v>370272</v>
      </c>
      <c r="AF389" s="163">
        <v>0</v>
      </c>
      <c r="AG389" s="163">
        <v>0</v>
      </c>
      <c r="AH389" s="163">
        <v>370272</v>
      </c>
      <c r="AI389" s="163">
        <v>0</v>
      </c>
      <c r="AJ389" s="163">
        <v>18216</v>
      </c>
      <c r="AK389" s="163">
        <v>388488</v>
      </c>
      <c r="AL389" s="163">
        <v>0</v>
      </c>
      <c r="AM389" s="163">
        <v>0</v>
      </c>
      <c r="AN389" s="163">
        <v>0</v>
      </c>
      <c r="AO389" s="163">
        <v>0</v>
      </c>
      <c r="AP389" s="164">
        <v>388488</v>
      </c>
      <c r="AR389" s="161">
        <v>683</v>
      </c>
      <c r="AS389" s="162">
        <v>0</v>
      </c>
      <c r="AT389" s="163">
        <v>0</v>
      </c>
      <c r="AU389" s="163">
        <v>0</v>
      </c>
      <c r="AV389" s="163">
        <v>0</v>
      </c>
      <c r="AW389" s="164">
        <v>0</v>
      </c>
      <c r="BA389" s="161">
        <v>683</v>
      </c>
      <c r="BB389" s="150">
        <v>726</v>
      </c>
      <c r="BC389" s="151" t="s">
        <v>476</v>
      </c>
      <c r="BD389" s="165">
        <f t="shared" si="153"/>
        <v>370272</v>
      </c>
      <c r="BE389" s="166">
        <v>325736</v>
      </c>
      <c r="BF389" s="155">
        <f t="shared" si="154"/>
        <v>44536</v>
      </c>
      <c r="BG389" s="155">
        <v>0</v>
      </c>
      <c r="BH389" s="155">
        <v>0</v>
      </c>
      <c r="BI389" s="155"/>
      <c r="BJ389" s="155"/>
      <c r="BK389" s="155"/>
      <c r="BL389" s="155">
        <f t="shared" si="155"/>
        <v>0</v>
      </c>
      <c r="BM389" s="166">
        <f t="shared" si="156"/>
        <v>44536</v>
      </c>
      <c r="BN389" s="168">
        <f t="shared" si="157"/>
        <v>44536</v>
      </c>
      <c r="BZ389" s="155"/>
      <c r="CA389" s="161">
        <v>683</v>
      </c>
      <c r="CB389" s="151" t="s">
        <v>476</v>
      </c>
      <c r="CC389" s="153"/>
      <c r="CD389" s="153"/>
      <c r="CE389" s="153"/>
      <c r="CF389" s="153"/>
      <c r="CG389" s="169">
        <f t="shared" si="158"/>
        <v>0</v>
      </c>
      <c r="CH389" s="153"/>
      <c r="CI389" s="153"/>
      <c r="CJ389" s="153"/>
      <c r="CK389" s="169">
        <f t="shared" si="159"/>
        <v>0</v>
      </c>
      <c r="CL389" s="170">
        <f t="shared" si="143"/>
        <v>0</v>
      </c>
      <c r="CM389" s="155"/>
      <c r="CN389" s="170">
        <f t="shared" si="144"/>
        <v>0</v>
      </c>
      <c r="CO389" s="155"/>
      <c r="CP389" s="160">
        <f t="shared" si="145"/>
        <v>44536</v>
      </c>
      <c r="CQ389" s="153">
        <f t="shared" si="146"/>
        <v>44536</v>
      </c>
      <c r="CR389" s="153">
        <f t="shared" si="160"/>
        <v>0</v>
      </c>
      <c r="CS389" s="169"/>
      <c r="CT389" s="170">
        <f t="shared" si="161"/>
        <v>0</v>
      </c>
      <c r="CU389" s="155"/>
      <c r="CV389" s="171"/>
      <c r="CW389" s="172"/>
      <c r="CX389" s="172"/>
      <c r="CY389" s="172"/>
      <c r="CZ389" s="169"/>
      <c r="DA389" s="173"/>
      <c r="DB389" s="174"/>
      <c r="DC389" s="174">
        <f t="shared" si="147"/>
        <v>-683</v>
      </c>
      <c r="DD389" s="173"/>
      <c r="DE389" s="173"/>
      <c r="DF389" s="173"/>
      <c r="DG389" s="173"/>
      <c r="DH389" s="175"/>
      <c r="DI389" s="173"/>
      <c r="DJ389" s="173"/>
      <c r="DK389" s="173"/>
      <c r="DL389" s="173"/>
      <c r="DM389" s="173"/>
    </row>
    <row r="390" spans="1:117" s="39" customFormat="1" ht="12" x14ac:dyDescent="0.2">
      <c r="A390" s="149">
        <v>685</v>
      </c>
      <c r="B390" s="150">
        <v>727</v>
      </c>
      <c r="C390" s="151" t="s">
        <v>477</v>
      </c>
      <c r="D390" s="152">
        <f t="shared" si="148"/>
        <v>0</v>
      </c>
      <c r="E390" s="153">
        <f t="shared" si="149"/>
        <v>0</v>
      </c>
      <c r="F390" s="153">
        <f t="shared" si="149"/>
        <v>0</v>
      </c>
      <c r="G390" s="153">
        <f t="shared" si="149"/>
        <v>0</v>
      </c>
      <c r="H390" s="154">
        <f t="shared" si="150"/>
        <v>0</v>
      </c>
      <c r="I390" s="155"/>
      <c r="J390" s="156">
        <f t="shared" si="151"/>
        <v>0</v>
      </c>
      <c r="K390" s="157">
        <f t="shared" si="152"/>
        <v>0</v>
      </c>
      <c r="L390" s="158">
        <f t="shared" si="135"/>
        <v>0</v>
      </c>
      <c r="M390" s="155"/>
      <c r="N390" s="159">
        <f t="shared" si="136"/>
        <v>0</v>
      </c>
      <c r="O390" s="155"/>
      <c r="P390" s="160">
        <f t="shared" si="137"/>
        <v>0</v>
      </c>
      <c r="Q390" s="153">
        <f t="shared" si="138"/>
        <v>0</v>
      </c>
      <c r="R390" s="153">
        <f t="shared" si="139"/>
        <v>0</v>
      </c>
      <c r="S390" s="153">
        <f t="shared" si="140"/>
        <v>0</v>
      </c>
      <c r="T390" s="154">
        <f t="shared" si="141"/>
        <v>0</v>
      </c>
      <c r="U390" s="155"/>
      <c r="V390" s="159">
        <f t="shared" si="142"/>
        <v>0</v>
      </c>
      <c r="Y390" s="161">
        <v>685</v>
      </c>
      <c r="Z390" s="162"/>
      <c r="AA390" s="162"/>
      <c r="AB390" s="162"/>
      <c r="AC390" s="162"/>
      <c r="AD390" s="162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4"/>
      <c r="AR390" s="161">
        <v>685</v>
      </c>
      <c r="AS390" s="162">
        <v>0</v>
      </c>
      <c r="AT390" s="163">
        <v>0</v>
      </c>
      <c r="AU390" s="163">
        <v>0</v>
      </c>
      <c r="AV390" s="163">
        <v>0</v>
      </c>
      <c r="AW390" s="164">
        <v>0</v>
      </c>
      <c r="BA390" s="161">
        <v>685</v>
      </c>
      <c r="BB390" s="150">
        <v>727</v>
      </c>
      <c r="BC390" s="151" t="s">
        <v>477</v>
      </c>
      <c r="BD390" s="165">
        <f t="shared" si="153"/>
        <v>0</v>
      </c>
      <c r="BE390" s="166">
        <v>0</v>
      </c>
      <c r="BF390" s="155">
        <f t="shared" si="154"/>
        <v>0</v>
      </c>
      <c r="BG390" s="155">
        <v>0</v>
      </c>
      <c r="BH390" s="155">
        <v>0</v>
      </c>
      <c r="BI390" s="155"/>
      <c r="BJ390" s="155"/>
      <c r="BK390" s="155"/>
      <c r="BL390" s="155">
        <f t="shared" si="155"/>
        <v>0</v>
      </c>
      <c r="BM390" s="166">
        <f t="shared" si="156"/>
        <v>0</v>
      </c>
      <c r="BN390" s="168">
        <f t="shared" si="157"/>
        <v>0</v>
      </c>
      <c r="BZ390" s="155"/>
      <c r="CA390" s="161">
        <v>685</v>
      </c>
      <c r="CB390" s="151" t="s">
        <v>477</v>
      </c>
      <c r="CC390" s="153"/>
      <c r="CD390" s="153"/>
      <c r="CE390" s="153"/>
      <c r="CF390" s="153"/>
      <c r="CG390" s="169">
        <f t="shared" si="158"/>
        <v>0</v>
      </c>
      <c r="CH390" s="153"/>
      <c r="CI390" s="153"/>
      <c r="CJ390" s="153"/>
      <c r="CK390" s="169">
        <f t="shared" si="159"/>
        <v>0</v>
      </c>
      <c r="CL390" s="170">
        <f t="shared" si="143"/>
        <v>0</v>
      </c>
      <c r="CM390" s="155"/>
      <c r="CN390" s="170">
        <f t="shared" si="144"/>
        <v>0</v>
      </c>
      <c r="CO390" s="155"/>
      <c r="CP390" s="160">
        <f t="shared" si="145"/>
        <v>0</v>
      </c>
      <c r="CQ390" s="153">
        <f t="shared" si="146"/>
        <v>0</v>
      </c>
      <c r="CR390" s="153">
        <f t="shared" si="160"/>
        <v>0</v>
      </c>
      <c r="CS390" s="169"/>
      <c r="CT390" s="170">
        <f t="shared" si="161"/>
        <v>0</v>
      </c>
      <c r="CU390" s="155"/>
      <c r="CV390" s="171"/>
      <c r="CW390" s="172"/>
      <c r="CX390" s="172"/>
      <c r="CY390" s="172"/>
      <c r="CZ390" s="169"/>
      <c r="DA390" s="173"/>
      <c r="DB390" s="174"/>
      <c r="DC390" s="174">
        <f t="shared" si="147"/>
        <v>-685</v>
      </c>
      <c r="DD390" s="173"/>
      <c r="DE390" s="173"/>
      <c r="DF390" s="173"/>
      <c r="DG390" s="173"/>
      <c r="DH390" s="175"/>
      <c r="DI390" s="173"/>
      <c r="DJ390" s="173"/>
      <c r="DK390" s="173"/>
      <c r="DL390" s="173"/>
      <c r="DM390" s="173"/>
    </row>
    <row r="391" spans="1:117" s="39" customFormat="1" ht="12" x14ac:dyDescent="0.2">
      <c r="A391" s="149">
        <v>690</v>
      </c>
      <c r="B391" s="150">
        <v>728</v>
      </c>
      <c r="C391" s="151" t="s">
        <v>478</v>
      </c>
      <c r="D391" s="152">
        <f t="shared" si="148"/>
        <v>14.596338197635321</v>
      </c>
      <c r="E391" s="153">
        <f t="shared" si="149"/>
        <v>210910</v>
      </c>
      <c r="F391" s="153">
        <f t="shared" si="149"/>
        <v>0</v>
      </c>
      <c r="G391" s="153">
        <f t="shared" si="149"/>
        <v>13690</v>
      </c>
      <c r="H391" s="154">
        <f t="shared" si="150"/>
        <v>224600</v>
      </c>
      <c r="I391" s="155"/>
      <c r="J391" s="156">
        <f t="shared" si="151"/>
        <v>13690</v>
      </c>
      <c r="K391" s="157">
        <f t="shared" si="152"/>
        <v>19421.312871191283</v>
      </c>
      <c r="L391" s="158">
        <f t="shared" si="135"/>
        <v>33111.312871191287</v>
      </c>
      <c r="M391" s="155"/>
      <c r="N391" s="159">
        <f t="shared" si="136"/>
        <v>191488.6871288087</v>
      </c>
      <c r="O391" s="155"/>
      <c r="P391" s="160">
        <f t="shared" si="137"/>
        <v>13690</v>
      </c>
      <c r="Q391" s="153">
        <f t="shared" si="138"/>
        <v>0</v>
      </c>
      <c r="R391" s="153">
        <f t="shared" si="139"/>
        <v>0</v>
      </c>
      <c r="S391" s="153">
        <f t="shared" si="140"/>
        <v>19421.312871191283</v>
      </c>
      <c r="T391" s="154">
        <f t="shared" si="141"/>
        <v>33111.312871191287</v>
      </c>
      <c r="U391" s="155"/>
      <c r="V391" s="159">
        <f t="shared" si="142"/>
        <v>44905.8</v>
      </c>
      <c r="Y391" s="161">
        <v>690</v>
      </c>
      <c r="Z391" s="162">
        <v>14.596338197635321</v>
      </c>
      <c r="AA391" s="162">
        <v>0</v>
      </c>
      <c r="AB391" s="162"/>
      <c r="AC391" s="162"/>
      <c r="AD391" s="162">
        <v>0</v>
      </c>
      <c r="AE391" s="163">
        <v>210910</v>
      </c>
      <c r="AF391" s="163">
        <v>0</v>
      </c>
      <c r="AG391" s="163">
        <v>0</v>
      </c>
      <c r="AH391" s="163">
        <v>210910</v>
      </c>
      <c r="AI391" s="163">
        <v>0</v>
      </c>
      <c r="AJ391" s="163">
        <v>13690</v>
      </c>
      <c r="AK391" s="163">
        <v>224600</v>
      </c>
      <c r="AL391" s="163">
        <v>0</v>
      </c>
      <c r="AM391" s="163">
        <v>0</v>
      </c>
      <c r="AN391" s="163">
        <v>0</v>
      </c>
      <c r="AO391" s="163">
        <v>0</v>
      </c>
      <c r="AP391" s="164">
        <v>224600</v>
      </c>
      <c r="AR391" s="161">
        <v>690</v>
      </c>
      <c r="AS391" s="162">
        <v>0</v>
      </c>
      <c r="AT391" s="163">
        <v>0</v>
      </c>
      <c r="AU391" s="163">
        <v>0</v>
      </c>
      <c r="AV391" s="163">
        <v>0</v>
      </c>
      <c r="AW391" s="164">
        <v>0</v>
      </c>
      <c r="BA391" s="161">
        <v>690</v>
      </c>
      <c r="BB391" s="150">
        <v>728</v>
      </c>
      <c r="BC391" s="151" t="s">
        <v>478</v>
      </c>
      <c r="BD391" s="165">
        <f t="shared" si="153"/>
        <v>210910</v>
      </c>
      <c r="BE391" s="166">
        <v>195056</v>
      </c>
      <c r="BF391" s="155">
        <f t="shared" si="154"/>
        <v>15854</v>
      </c>
      <c r="BG391" s="155">
        <v>15361.8</v>
      </c>
      <c r="BH391" s="155">
        <v>0</v>
      </c>
      <c r="BI391" s="155"/>
      <c r="BJ391" s="155"/>
      <c r="BK391" s="155"/>
      <c r="BL391" s="155">
        <f t="shared" si="155"/>
        <v>0</v>
      </c>
      <c r="BM391" s="166">
        <f t="shared" si="156"/>
        <v>31215.8</v>
      </c>
      <c r="BN391" s="168">
        <f t="shared" si="157"/>
        <v>19421.312871191283</v>
      </c>
      <c r="BZ391" s="155"/>
      <c r="CA391" s="161">
        <v>690</v>
      </c>
      <c r="CB391" s="151" t="s">
        <v>478</v>
      </c>
      <c r="CC391" s="153"/>
      <c r="CD391" s="153"/>
      <c r="CE391" s="153"/>
      <c r="CF391" s="153"/>
      <c r="CG391" s="169">
        <f t="shared" si="158"/>
        <v>0</v>
      </c>
      <c r="CH391" s="153"/>
      <c r="CI391" s="153"/>
      <c r="CJ391" s="153"/>
      <c r="CK391" s="169">
        <f t="shared" si="159"/>
        <v>0</v>
      </c>
      <c r="CL391" s="170">
        <f t="shared" si="143"/>
        <v>0</v>
      </c>
      <c r="CM391" s="155"/>
      <c r="CN391" s="170">
        <f t="shared" si="144"/>
        <v>0</v>
      </c>
      <c r="CO391" s="155"/>
      <c r="CP391" s="160">
        <f t="shared" si="145"/>
        <v>15854</v>
      </c>
      <c r="CQ391" s="153">
        <f t="shared" si="146"/>
        <v>15854</v>
      </c>
      <c r="CR391" s="153">
        <f t="shared" si="160"/>
        <v>0</v>
      </c>
      <c r="CS391" s="169"/>
      <c r="CT391" s="170">
        <f t="shared" si="161"/>
        <v>0</v>
      </c>
      <c r="CU391" s="155"/>
      <c r="CV391" s="171"/>
      <c r="CW391" s="172"/>
      <c r="CX391" s="172"/>
      <c r="CY391" s="172"/>
      <c r="CZ391" s="169"/>
      <c r="DA391" s="173"/>
      <c r="DB391" s="174"/>
      <c r="DC391" s="174">
        <f t="shared" si="147"/>
        <v>-690</v>
      </c>
      <c r="DD391" s="173"/>
      <c r="DE391" s="173"/>
      <c r="DF391" s="173"/>
      <c r="DG391" s="173"/>
      <c r="DH391" s="175"/>
      <c r="DI391" s="173"/>
      <c r="DJ391" s="173"/>
      <c r="DK391" s="173"/>
      <c r="DL391" s="173"/>
      <c r="DM391" s="173"/>
    </row>
    <row r="392" spans="1:117" s="39" customFormat="1" ht="12" x14ac:dyDescent="0.2">
      <c r="A392" s="149">
        <v>695</v>
      </c>
      <c r="B392" s="150">
        <v>729</v>
      </c>
      <c r="C392" s="151" t="s">
        <v>479</v>
      </c>
      <c r="D392" s="152">
        <f t="shared" si="148"/>
        <v>4.0213438797209591</v>
      </c>
      <c r="E392" s="153">
        <f t="shared" si="149"/>
        <v>71684</v>
      </c>
      <c r="F392" s="153">
        <f t="shared" si="149"/>
        <v>0</v>
      </c>
      <c r="G392" s="153">
        <f t="shared" si="149"/>
        <v>3768</v>
      </c>
      <c r="H392" s="154">
        <f t="shared" si="150"/>
        <v>75452</v>
      </c>
      <c r="I392" s="155"/>
      <c r="J392" s="156">
        <f t="shared" si="151"/>
        <v>3768</v>
      </c>
      <c r="K392" s="157">
        <f t="shared" si="152"/>
        <v>6774.5560022400823</v>
      </c>
      <c r="L392" s="158">
        <f t="shared" si="135"/>
        <v>10542.556002240082</v>
      </c>
      <c r="M392" s="155"/>
      <c r="N392" s="159">
        <f t="shared" si="136"/>
        <v>64909.443997759918</v>
      </c>
      <c r="O392" s="155"/>
      <c r="P392" s="160">
        <f t="shared" si="137"/>
        <v>3768</v>
      </c>
      <c r="Q392" s="153">
        <f t="shared" si="138"/>
        <v>0</v>
      </c>
      <c r="R392" s="153">
        <f t="shared" si="139"/>
        <v>0</v>
      </c>
      <c r="S392" s="153">
        <f t="shared" si="140"/>
        <v>6774.5560022400823</v>
      </c>
      <c r="T392" s="154">
        <f t="shared" si="141"/>
        <v>10542.556002240082</v>
      </c>
      <c r="U392" s="155"/>
      <c r="V392" s="159">
        <f t="shared" si="142"/>
        <v>34344.199999999997</v>
      </c>
      <c r="Y392" s="161">
        <v>695</v>
      </c>
      <c r="Z392" s="162">
        <v>4.0213438797209591</v>
      </c>
      <c r="AA392" s="162">
        <v>0</v>
      </c>
      <c r="AB392" s="162"/>
      <c r="AC392" s="162"/>
      <c r="AD392" s="162">
        <v>0</v>
      </c>
      <c r="AE392" s="163">
        <v>71684</v>
      </c>
      <c r="AF392" s="163">
        <v>0</v>
      </c>
      <c r="AG392" s="163">
        <v>0</v>
      </c>
      <c r="AH392" s="163">
        <v>71684</v>
      </c>
      <c r="AI392" s="163">
        <v>0</v>
      </c>
      <c r="AJ392" s="163">
        <v>3768</v>
      </c>
      <c r="AK392" s="163">
        <v>75452</v>
      </c>
      <c r="AL392" s="163">
        <v>0</v>
      </c>
      <c r="AM392" s="163">
        <v>0</v>
      </c>
      <c r="AN392" s="163">
        <v>0</v>
      </c>
      <c r="AO392" s="163">
        <v>0</v>
      </c>
      <c r="AP392" s="164">
        <v>75452</v>
      </c>
      <c r="AR392" s="161">
        <v>695</v>
      </c>
      <c r="AS392" s="162">
        <v>0</v>
      </c>
      <c r="AT392" s="163">
        <v>0</v>
      </c>
      <c r="AU392" s="163">
        <v>0</v>
      </c>
      <c r="AV392" s="163">
        <v>0</v>
      </c>
      <c r="AW392" s="164">
        <v>0</v>
      </c>
      <c r="BA392" s="161">
        <v>695</v>
      </c>
      <c r="BB392" s="150">
        <v>729</v>
      </c>
      <c r="BC392" s="151" t="s">
        <v>479</v>
      </c>
      <c r="BD392" s="165">
        <f t="shared" si="153"/>
        <v>71684</v>
      </c>
      <c r="BE392" s="166">
        <v>69794</v>
      </c>
      <c r="BF392" s="155">
        <f t="shared" si="154"/>
        <v>1890</v>
      </c>
      <c r="BG392" s="155">
        <v>21034.2</v>
      </c>
      <c r="BH392" s="155">
        <v>7652</v>
      </c>
      <c r="BI392" s="155"/>
      <c r="BJ392" s="155"/>
      <c r="BK392" s="155"/>
      <c r="BL392" s="155">
        <f t="shared" si="155"/>
        <v>0</v>
      </c>
      <c r="BM392" s="166">
        <f t="shared" si="156"/>
        <v>30576.2</v>
      </c>
      <c r="BN392" s="168">
        <f t="shared" si="157"/>
        <v>6774.5560022400823</v>
      </c>
      <c r="BZ392" s="155"/>
      <c r="CA392" s="161">
        <v>695</v>
      </c>
      <c r="CB392" s="151" t="s">
        <v>479</v>
      </c>
      <c r="CC392" s="153"/>
      <c r="CD392" s="153"/>
      <c r="CE392" s="153"/>
      <c r="CF392" s="153"/>
      <c r="CG392" s="169">
        <f t="shared" si="158"/>
        <v>0</v>
      </c>
      <c r="CH392" s="153"/>
      <c r="CI392" s="153"/>
      <c r="CJ392" s="153"/>
      <c r="CK392" s="169">
        <f t="shared" si="159"/>
        <v>0</v>
      </c>
      <c r="CL392" s="170">
        <f t="shared" si="143"/>
        <v>0</v>
      </c>
      <c r="CM392" s="155"/>
      <c r="CN392" s="170">
        <f t="shared" si="144"/>
        <v>0</v>
      </c>
      <c r="CO392" s="155"/>
      <c r="CP392" s="160">
        <f t="shared" si="145"/>
        <v>1890</v>
      </c>
      <c r="CQ392" s="153">
        <f t="shared" si="146"/>
        <v>1890</v>
      </c>
      <c r="CR392" s="153">
        <f t="shared" si="160"/>
        <v>0</v>
      </c>
      <c r="CS392" s="169"/>
      <c r="CT392" s="170">
        <f t="shared" si="161"/>
        <v>0</v>
      </c>
      <c r="CU392" s="155"/>
      <c r="CV392" s="171"/>
      <c r="CW392" s="172"/>
      <c r="CX392" s="172"/>
      <c r="CY392" s="172"/>
      <c r="CZ392" s="169"/>
      <c r="DA392" s="173"/>
      <c r="DB392" s="174"/>
      <c r="DC392" s="174">
        <f t="shared" si="147"/>
        <v>-695</v>
      </c>
      <c r="DD392" s="173"/>
      <c r="DE392" s="173"/>
      <c r="DF392" s="173"/>
      <c r="DG392" s="173"/>
      <c r="DH392" s="175"/>
      <c r="DI392" s="173"/>
      <c r="DJ392" s="173"/>
      <c r="DK392" s="173"/>
      <c r="DL392" s="173"/>
      <c r="DM392" s="173"/>
    </row>
    <row r="393" spans="1:117" s="39" customFormat="1" ht="12" x14ac:dyDescent="0.2">
      <c r="A393" s="149">
        <v>698</v>
      </c>
      <c r="B393" s="150">
        <v>698</v>
      </c>
      <c r="C393" s="151" t="s">
        <v>480</v>
      </c>
      <c r="D393" s="152">
        <f t="shared" si="148"/>
        <v>0</v>
      </c>
      <c r="E393" s="153">
        <f t="shared" si="149"/>
        <v>0</v>
      </c>
      <c r="F393" s="153">
        <f t="shared" si="149"/>
        <v>0</v>
      </c>
      <c r="G393" s="153">
        <f t="shared" si="149"/>
        <v>0</v>
      </c>
      <c r="H393" s="154">
        <f t="shared" si="150"/>
        <v>0</v>
      </c>
      <c r="I393" s="155"/>
      <c r="J393" s="156">
        <f t="shared" si="151"/>
        <v>0</v>
      </c>
      <c r="K393" s="157">
        <f t="shared" si="152"/>
        <v>0</v>
      </c>
      <c r="L393" s="158">
        <f t="shared" si="135"/>
        <v>0</v>
      </c>
      <c r="M393" s="155"/>
      <c r="N393" s="159">
        <f t="shared" si="136"/>
        <v>0</v>
      </c>
      <c r="O393" s="155"/>
      <c r="P393" s="160">
        <f t="shared" si="137"/>
        <v>0</v>
      </c>
      <c r="Q393" s="153">
        <f t="shared" si="138"/>
        <v>0</v>
      </c>
      <c r="R393" s="153">
        <f t="shared" si="139"/>
        <v>0</v>
      </c>
      <c r="S393" s="153">
        <f t="shared" si="140"/>
        <v>0</v>
      </c>
      <c r="T393" s="154">
        <f t="shared" si="141"/>
        <v>0</v>
      </c>
      <c r="U393" s="155"/>
      <c r="V393" s="159">
        <f t="shared" si="142"/>
        <v>6666</v>
      </c>
      <c r="Y393" s="161">
        <v>698</v>
      </c>
      <c r="Z393" s="162"/>
      <c r="AA393" s="162"/>
      <c r="AB393" s="162"/>
      <c r="AC393" s="162"/>
      <c r="AD393" s="162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4"/>
      <c r="AR393" s="161">
        <v>698</v>
      </c>
      <c r="AS393" s="162">
        <v>0</v>
      </c>
      <c r="AT393" s="163">
        <v>0</v>
      </c>
      <c r="AU393" s="163">
        <v>0</v>
      </c>
      <c r="AV393" s="163">
        <v>0</v>
      </c>
      <c r="AW393" s="164">
        <v>0</v>
      </c>
      <c r="BA393" s="161">
        <v>698</v>
      </c>
      <c r="BB393" s="150">
        <v>698</v>
      </c>
      <c r="BC393" s="151" t="s">
        <v>480</v>
      </c>
      <c r="BD393" s="165">
        <f t="shared" si="153"/>
        <v>0</v>
      </c>
      <c r="BE393" s="166">
        <v>0</v>
      </c>
      <c r="BF393" s="155">
        <f t="shared" si="154"/>
        <v>0</v>
      </c>
      <c r="BG393" s="155">
        <v>0</v>
      </c>
      <c r="BH393" s="155">
        <v>6666</v>
      </c>
      <c r="BI393" s="155"/>
      <c r="BJ393" s="155"/>
      <c r="BK393" s="155"/>
      <c r="BL393" s="155">
        <f t="shared" si="155"/>
        <v>0</v>
      </c>
      <c r="BM393" s="166">
        <f t="shared" si="156"/>
        <v>6666</v>
      </c>
      <c r="BN393" s="168">
        <f t="shared" si="157"/>
        <v>0</v>
      </c>
      <c r="BZ393" s="155"/>
      <c r="CA393" s="161">
        <v>698</v>
      </c>
      <c r="CB393" s="151" t="s">
        <v>480</v>
      </c>
      <c r="CC393" s="153"/>
      <c r="CD393" s="153"/>
      <c r="CE393" s="153"/>
      <c r="CF393" s="153"/>
      <c r="CG393" s="169">
        <f t="shared" si="158"/>
        <v>0</v>
      </c>
      <c r="CH393" s="153"/>
      <c r="CI393" s="153"/>
      <c r="CJ393" s="153"/>
      <c r="CK393" s="169">
        <f t="shared" si="159"/>
        <v>0</v>
      </c>
      <c r="CL393" s="170">
        <f t="shared" si="143"/>
        <v>0</v>
      </c>
      <c r="CM393" s="155"/>
      <c r="CN393" s="170">
        <f t="shared" si="144"/>
        <v>0</v>
      </c>
      <c r="CO393" s="155"/>
      <c r="CP393" s="160">
        <f t="shared" si="145"/>
        <v>0</v>
      </c>
      <c r="CQ393" s="153">
        <f t="shared" si="146"/>
        <v>0</v>
      </c>
      <c r="CR393" s="153">
        <f t="shared" si="160"/>
        <v>0</v>
      </c>
      <c r="CS393" s="169"/>
      <c r="CT393" s="170">
        <f t="shared" si="161"/>
        <v>0</v>
      </c>
      <c r="CU393" s="155"/>
      <c r="CV393" s="171"/>
      <c r="CW393" s="172"/>
      <c r="CX393" s="172"/>
      <c r="CY393" s="172"/>
      <c r="CZ393" s="169"/>
      <c r="DA393" s="173"/>
      <c r="DB393" s="174"/>
      <c r="DC393" s="174">
        <f t="shared" si="147"/>
        <v>-698</v>
      </c>
      <c r="DD393" s="173"/>
      <c r="DE393" s="173"/>
      <c r="DF393" s="173"/>
      <c r="DG393" s="173"/>
      <c r="DH393" s="175"/>
      <c r="DI393" s="173"/>
      <c r="DJ393" s="173"/>
      <c r="DK393" s="173"/>
      <c r="DL393" s="173"/>
      <c r="DM393" s="173"/>
    </row>
    <row r="394" spans="1:117" s="39" customFormat="1" ht="12" x14ac:dyDescent="0.2">
      <c r="A394" s="149">
        <v>700</v>
      </c>
      <c r="B394" s="150">
        <v>731</v>
      </c>
      <c r="C394" s="151" t="s">
        <v>481</v>
      </c>
      <c r="D394" s="152">
        <f t="shared" si="148"/>
        <v>28.255813953488374</v>
      </c>
      <c r="E394" s="153">
        <f t="shared" si="149"/>
        <v>760336</v>
      </c>
      <c r="F394" s="153">
        <f t="shared" si="149"/>
        <v>0</v>
      </c>
      <c r="G394" s="153">
        <f t="shared" si="149"/>
        <v>26496</v>
      </c>
      <c r="H394" s="154">
        <f t="shared" ref="H394:H448" si="162">SUM(E394:G394)</f>
        <v>786832</v>
      </c>
      <c r="I394" s="155"/>
      <c r="J394" s="156">
        <f t="shared" si="151"/>
        <v>26496</v>
      </c>
      <c r="K394" s="157">
        <f t="shared" si="152"/>
        <v>40570</v>
      </c>
      <c r="L394" s="158">
        <f t="shared" ref="L394:L448" si="163">SUM(J394:K394)</f>
        <v>67066</v>
      </c>
      <c r="M394" s="155"/>
      <c r="N394" s="159">
        <f t="shared" ref="N394:N448" si="164">H394-L394</f>
        <v>719766</v>
      </c>
      <c r="O394" s="155"/>
      <c r="P394" s="160">
        <f t="shared" ref="P394:P448" si="165">AJ394+AN394+CF394+CJ394</f>
        <v>26496</v>
      </c>
      <c r="Q394" s="153">
        <f t="shared" ref="Q394:Q448" si="166">AO394+CK394</f>
        <v>0</v>
      </c>
      <c r="R394" s="153">
        <f t="shared" ref="R394:R448" si="167">AN394+CJ394</f>
        <v>0</v>
      </c>
      <c r="S394" s="153">
        <f t="shared" ref="S394:S448" si="168">K394</f>
        <v>40570</v>
      </c>
      <c r="T394" s="154">
        <f t="shared" ref="T394:T448" si="169">SUM(P394:S394)-(R394*2)</f>
        <v>67066</v>
      </c>
      <c r="U394" s="155"/>
      <c r="V394" s="159">
        <f t="shared" ref="V394:V448" si="170">AJ394+AO394+BM394+CF394+CK394</f>
        <v>116262</v>
      </c>
      <c r="Y394" s="161">
        <v>700</v>
      </c>
      <c r="Z394" s="162">
        <v>28.255813953488374</v>
      </c>
      <c r="AA394" s="162">
        <v>0</v>
      </c>
      <c r="AB394" s="162"/>
      <c r="AC394" s="162"/>
      <c r="AD394" s="162">
        <v>0</v>
      </c>
      <c r="AE394" s="163">
        <v>760336</v>
      </c>
      <c r="AF394" s="163">
        <v>0</v>
      </c>
      <c r="AG394" s="163">
        <v>0</v>
      </c>
      <c r="AH394" s="163">
        <v>760336</v>
      </c>
      <c r="AI394" s="163">
        <v>0</v>
      </c>
      <c r="AJ394" s="163">
        <v>26496</v>
      </c>
      <c r="AK394" s="163">
        <v>786832</v>
      </c>
      <c r="AL394" s="163">
        <v>0</v>
      </c>
      <c r="AM394" s="163">
        <v>0</v>
      </c>
      <c r="AN394" s="163">
        <v>0</v>
      </c>
      <c r="AO394" s="163">
        <v>0</v>
      </c>
      <c r="AP394" s="164">
        <v>786832</v>
      </c>
      <c r="AR394" s="161">
        <v>700</v>
      </c>
      <c r="AS394" s="162">
        <v>0</v>
      </c>
      <c r="AT394" s="163">
        <v>0</v>
      </c>
      <c r="AU394" s="163">
        <v>0</v>
      </c>
      <c r="AV394" s="163">
        <v>0</v>
      </c>
      <c r="AW394" s="164">
        <v>0</v>
      </c>
      <c r="BA394" s="161">
        <v>700</v>
      </c>
      <c r="BB394" s="150">
        <v>731</v>
      </c>
      <c r="BC394" s="151" t="s">
        <v>481</v>
      </c>
      <c r="BD394" s="165">
        <f t="shared" si="153"/>
        <v>760336</v>
      </c>
      <c r="BE394" s="166">
        <v>719766</v>
      </c>
      <c r="BF394" s="155">
        <f t="shared" si="154"/>
        <v>40570</v>
      </c>
      <c r="BG394" s="155">
        <v>0</v>
      </c>
      <c r="BH394" s="155">
        <v>49196</v>
      </c>
      <c r="BI394" s="155"/>
      <c r="BJ394" s="155"/>
      <c r="BK394" s="155"/>
      <c r="BL394" s="155">
        <f t="shared" si="155"/>
        <v>0</v>
      </c>
      <c r="BM394" s="166">
        <f t="shared" si="156"/>
        <v>89766</v>
      </c>
      <c r="BN394" s="168">
        <f t="shared" si="157"/>
        <v>40570</v>
      </c>
      <c r="BZ394" s="155"/>
      <c r="CA394" s="161">
        <v>700</v>
      </c>
      <c r="CB394" s="151" t="s">
        <v>481</v>
      </c>
      <c r="CC394" s="153"/>
      <c r="CD394" s="153"/>
      <c r="CE394" s="153"/>
      <c r="CF394" s="153"/>
      <c r="CG394" s="169">
        <f t="shared" ref="CG394:CG448" si="171">SUM(CD394:CF394)</f>
        <v>0</v>
      </c>
      <c r="CH394" s="153"/>
      <c r="CI394" s="153"/>
      <c r="CJ394" s="153"/>
      <c r="CK394" s="169">
        <f t="shared" ref="CK394:CK448" si="172">SUM(CH394:CJ394)</f>
        <v>0</v>
      </c>
      <c r="CL394" s="170">
        <f t="shared" ref="CL394:CL448" si="173">CK394+CG394</f>
        <v>0</v>
      </c>
      <c r="CM394" s="155"/>
      <c r="CN394" s="170">
        <f t="shared" ref="CN394:CN448" si="174">CJ394+CF394</f>
        <v>0</v>
      </c>
      <c r="CO394" s="155"/>
      <c r="CP394" s="160">
        <f t="shared" ref="CP394:CP448" si="175">BF394</f>
        <v>40570</v>
      </c>
      <c r="CQ394" s="153">
        <f t="shared" ref="CQ394:CQ448" si="176">IF(BE394&lt;0,AH394,IF((AH394-BE394)&gt;0,AH394-BE394,0))</f>
        <v>40570</v>
      </c>
      <c r="CR394" s="153">
        <f t="shared" si="160"/>
        <v>0</v>
      </c>
      <c r="CS394" s="169"/>
      <c r="CT394" s="170">
        <f t="shared" si="161"/>
        <v>0</v>
      </c>
      <c r="CU394" s="155"/>
      <c r="CV394" s="171"/>
      <c r="CW394" s="172"/>
      <c r="CX394" s="172"/>
      <c r="CY394" s="172"/>
      <c r="CZ394" s="169"/>
      <c r="DA394" s="173"/>
      <c r="DB394" s="174"/>
      <c r="DC394" s="174">
        <f t="shared" ref="DC394:DC448" si="177">DE394-A394</f>
        <v>-700</v>
      </c>
      <c r="DD394" s="173"/>
      <c r="DE394" s="173"/>
      <c r="DF394" s="173"/>
      <c r="DG394" s="173"/>
      <c r="DH394" s="175"/>
      <c r="DI394" s="173"/>
      <c r="DJ394" s="173"/>
      <c r="DK394" s="173"/>
      <c r="DL394" s="173"/>
      <c r="DM394" s="173"/>
    </row>
    <row r="395" spans="1:117" s="39" customFormat="1" ht="12" x14ac:dyDescent="0.2">
      <c r="A395" s="149">
        <v>705</v>
      </c>
      <c r="B395" s="150">
        <v>732</v>
      </c>
      <c r="C395" s="151" t="s">
        <v>482</v>
      </c>
      <c r="D395" s="152">
        <f t="shared" ref="D395:D448" si="178">Z395</f>
        <v>2.0536159600997506</v>
      </c>
      <c r="E395" s="153">
        <f t="shared" ref="E395:G448" si="179">AH395+CD395</f>
        <v>33468</v>
      </c>
      <c r="F395" s="153">
        <f t="shared" si="179"/>
        <v>0</v>
      </c>
      <c r="G395" s="153">
        <f t="shared" si="179"/>
        <v>1928</v>
      </c>
      <c r="H395" s="154">
        <f t="shared" si="162"/>
        <v>35396</v>
      </c>
      <c r="I395" s="155"/>
      <c r="J395" s="156">
        <f t="shared" ref="J395:J448" si="180">G395</f>
        <v>1928</v>
      </c>
      <c r="K395" s="157">
        <f t="shared" ref="K395:K448" si="181">IF(BN395="",BM395,BN395)</f>
        <v>2516</v>
      </c>
      <c r="L395" s="158">
        <f t="shared" si="163"/>
        <v>4444</v>
      </c>
      <c r="M395" s="155"/>
      <c r="N395" s="159">
        <f t="shared" si="164"/>
        <v>30952</v>
      </c>
      <c r="O395" s="155"/>
      <c r="P395" s="160">
        <f t="shared" si="165"/>
        <v>1928</v>
      </c>
      <c r="Q395" s="153">
        <f t="shared" si="166"/>
        <v>0</v>
      </c>
      <c r="R395" s="153">
        <f t="shared" si="167"/>
        <v>0</v>
      </c>
      <c r="S395" s="153">
        <f t="shared" si="168"/>
        <v>2516</v>
      </c>
      <c r="T395" s="154">
        <f t="shared" si="169"/>
        <v>4444</v>
      </c>
      <c r="U395" s="155"/>
      <c r="V395" s="159">
        <f t="shared" si="170"/>
        <v>4444</v>
      </c>
      <c r="Y395" s="161">
        <v>705</v>
      </c>
      <c r="Z395" s="162">
        <v>2.0536159600997506</v>
      </c>
      <c r="AA395" s="162">
        <v>0</v>
      </c>
      <c r="AB395" s="162"/>
      <c r="AC395" s="162"/>
      <c r="AD395" s="162">
        <v>0</v>
      </c>
      <c r="AE395" s="163">
        <v>33468</v>
      </c>
      <c r="AF395" s="163">
        <v>0</v>
      </c>
      <c r="AG395" s="163">
        <v>0</v>
      </c>
      <c r="AH395" s="163">
        <v>33468</v>
      </c>
      <c r="AI395" s="163">
        <v>0</v>
      </c>
      <c r="AJ395" s="163">
        <v>1928</v>
      </c>
      <c r="AK395" s="163">
        <v>35396</v>
      </c>
      <c r="AL395" s="163">
        <v>0</v>
      </c>
      <c r="AM395" s="163">
        <v>0</v>
      </c>
      <c r="AN395" s="163">
        <v>0</v>
      </c>
      <c r="AO395" s="163">
        <v>0</v>
      </c>
      <c r="AP395" s="164">
        <v>35396</v>
      </c>
      <c r="AR395" s="161">
        <v>705</v>
      </c>
      <c r="AS395" s="162">
        <v>0</v>
      </c>
      <c r="AT395" s="163">
        <v>0</v>
      </c>
      <c r="AU395" s="163">
        <v>0</v>
      </c>
      <c r="AV395" s="163">
        <v>0</v>
      </c>
      <c r="AW395" s="164">
        <v>0</v>
      </c>
      <c r="BA395" s="161">
        <v>705</v>
      </c>
      <c r="BB395" s="150">
        <v>732</v>
      </c>
      <c r="BC395" s="151" t="s">
        <v>482</v>
      </c>
      <c r="BD395" s="165">
        <f t="shared" ref="BD395:BD448" si="182">AH395+CD395</f>
        <v>33468</v>
      </c>
      <c r="BE395" s="166">
        <v>30952</v>
      </c>
      <c r="BF395" s="155">
        <f t="shared" ref="BF395:BF448" si="183">IF(BE395&lt;0,BD395,IF(BD395-BE395&gt;0,BD395-BE395,0))</f>
        <v>2516</v>
      </c>
      <c r="BG395" s="155">
        <v>0</v>
      </c>
      <c r="BH395" s="155">
        <v>0</v>
      </c>
      <c r="BI395" s="155"/>
      <c r="BJ395" s="155"/>
      <c r="BK395" s="155"/>
      <c r="BL395" s="155">
        <f t="shared" ref="BL395:BL448" si="184">CT395</f>
        <v>0</v>
      </c>
      <c r="BM395" s="166">
        <f t="shared" ref="BM395:BM448" si="185">SUM(BF395:BK395)+BL395</f>
        <v>2516</v>
      </c>
      <c r="BN395" s="168">
        <f t="shared" ref="BN395:BN448" si="186">(BF395+BL395)*BF$5+BG395*BG$5+BH395*BH$5</f>
        <v>2516</v>
      </c>
      <c r="BZ395" s="155"/>
      <c r="CA395" s="161">
        <v>705</v>
      </c>
      <c r="CB395" s="151" t="s">
        <v>482</v>
      </c>
      <c r="CC395" s="153"/>
      <c r="CD395" s="153"/>
      <c r="CE395" s="153"/>
      <c r="CF395" s="153"/>
      <c r="CG395" s="169">
        <f t="shared" si="171"/>
        <v>0</v>
      </c>
      <c r="CH395" s="153"/>
      <c r="CI395" s="153"/>
      <c r="CJ395" s="153"/>
      <c r="CK395" s="169">
        <f t="shared" si="172"/>
        <v>0</v>
      </c>
      <c r="CL395" s="170">
        <f t="shared" si="173"/>
        <v>0</v>
      </c>
      <c r="CM395" s="155"/>
      <c r="CN395" s="170">
        <f t="shared" si="174"/>
        <v>0</v>
      </c>
      <c r="CO395" s="155"/>
      <c r="CP395" s="160">
        <f t="shared" si="175"/>
        <v>2516</v>
      </c>
      <c r="CQ395" s="153">
        <f t="shared" si="176"/>
        <v>2516</v>
      </c>
      <c r="CR395" s="153">
        <f t="shared" ref="CR395:CR448" si="187">CP395-CQ395</f>
        <v>0</v>
      </c>
      <c r="CS395" s="169"/>
      <c r="CT395" s="170">
        <f t="shared" ref="CT395:CT448" si="188">IF(AND(CR395&lt;0,CS395&lt;0),      IF(CR395&lt;CS395,    0,   CS395-CR395),    IF(AND(CR395&gt;0,CS395&gt;0),     IF(OR(CS395&gt;CR395,CS395=CR395    ),      CS395-CR395,    0), CS395))</f>
        <v>0</v>
      </c>
      <c r="CU395" s="155"/>
      <c r="CV395" s="171"/>
      <c r="CW395" s="172"/>
      <c r="CX395" s="172"/>
      <c r="CY395" s="172"/>
      <c r="CZ395" s="169"/>
      <c r="DA395" s="173"/>
      <c r="DB395" s="174"/>
      <c r="DC395" s="174">
        <f t="shared" si="177"/>
        <v>-705</v>
      </c>
      <c r="DD395" s="173"/>
      <c r="DE395" s="173"/>
      <c r="DF395" s="173"/>
      <c r="DG395" s="173"/>
      <c r="DH395" s="175"/>
      <c r="DI395" s="173"/>
      <c r="DJ395" s="173"/>
      <c r="DK395" s="173"/>
      <c r="DL395" s="173"/>
      <c r="DM395" s="173"/>
    </row>
    <row r="396" spans="1:117" s="39" customFormat="1" ht="12" x14ac:dyDescent="0.2">
      <c r="A396" s="149">
        <v>710</v>
      </c>
      <c r="B396" s="150">
        <v>733</v>
      </c>
      <c r="C396" s="151" t="s">
        <v>483</v>
      </c>
      <c r="D396" s="152">
        <f t="shared" si="178"/>
        <v>12.411056549976244</v>
      </c>
      <c r="E396" s="153">
        <f t="shared" si="179"/>
        <v>187784</v>
      </c>
      <c r="F396" s="153">
        <f t="shared" si="179"/>
        <v>0</v>
      </c>
      <c r="G396" s="153">
        <f t="shared" si="179"/>
        <v>11634</v>
      </c>
      <c r="H396" s="154">
        <f t="shared" si="162"/>
        <v>199418</v>
      </c>
      <c r="I396" s="155"/>
      <c r="J396" s="156">
        <f t="shared" si="180"/>
        <v>11634</v>
      </c>
      <c r="K396" s="157">
        <f t="shared" si="181"/>
        <v>34110.966735426686</v>
      </c>
      <c r="L396" s="158">
        <f t="shared" si="163"/>
        <v>45744.966735426686</v>
      </c>
      <c r="M396" s="155"/>
      <c r="N396" s="159">
        <f t="shared" si="164"/>
        <v>153673.03326457331</v>
      </c>
      <c r="O396" s="155"/>
      <c r="P396" s="160">
        <f t="shared" si="165"/>
        <v>11634</v>
      </c>
      <c r="Q396" s="153">
        <f t="shared" si="166"/>
        <v>0</v>
      </c>
      <c r="R396" s="153">
        <f t="shared" si="167"/>
        <v>0</v>
      </c>
      <c r="S396" s="153">
        <f t="shared" si="168"/>
        <v>34110.966735426686</v>
      </c>
      <c r="T396" s="154">
        <f t="shared" si="169"/>
        <v>45744.966735426686</v>
      </c>
      <c r="U396" s="155"/>
      <c r="V396" s="159">
        <f t="shared" si="170"/>
        <v>81908.799999999988</v>
      </c>
      <c r="Y396" s="161">
        <v>710</v>
      </c>
      <c r="Z396" s="162">
        <v>12.411056549976244</v>
      </c>
      <c r="AA396" s="162">
        <v>0</v>
      </c>
      <c r="AB396" s="162"/>
      <c r="AC396" s="162"/>
      <c r="AD396" s="162">
        <v>0</v>
      </c>
      <c r="AE396" s="163">
        <v>187784</v>
      </c>
      <c r="AF396" s="163">
        <v>0</v>
      </c>
      <c r="AG396" s="163">
        <v>0</v>
      </c>
      <c r="AH396" s="163">
        <v>187784</v>
      </c>
      <c r="AI396" s="163">
        <v>0</v>
      </c>
      <c r="AJ396" s="163">
        <v>11634</v>
      </c>
      <c r="AK396" s="163">
        <v>199418</v>
      </c>
      <c r="AL396" s="163">
        <v>0</v>
      </c>
      <c r="AM396" s="163">
        <v>0</v>
      </c>
      <c r="AN396" s="163">
        <v>0</v>
      </c>
      <c r="AO396" s="163">
        <v>0</v>
      </c>
      <c r="AP396" s="164">
        <v>199418</v>
      </c>
      <c r="AR396" s="161">
        <v>710</v>
      </c>
      <c r="AS396" s="162">
        <v>0</v>
      </c>
      <c r="AT396" s="163">
        <v>0</v>
      </c>
      <c r="AU396" s="163">
        <v>0</v>
      </c>
      <c r="AV396" s="163">
        <v>0</v>
      </c>
      <c r="AW396" s="164">
        <v>0</v>
      </c>
      <c r="BA396" s="161">
        <v>710</v>
      </c>
      <c r="BB396" s="150">
        <v>733</v>
      </c>
      <c r="BC396" s="151" t="s">
        <v>483</v>
      </c>
      <c r="BD396" s="165">
        <f t="shared" si="182"/>
        <v>187784</v>
      </c>
      <c r="BE396" s="166">
        <v>164611</v>
      </c>
      <c r="BF396" s="155">
        <f t="shared" si="183"/>
        <v>23173</v>
      </c>
      <c r="BG396" s="155">
        <v>47101.799999999996</v>
      </c>
      <c r="BH396" s="155">
        <v>0</v>
      </c>
      <c r="BI396" s="155"/>
      <c r="BJ396" s="155"/>
      <c r="BK396" s="155"/>
      <c r="BL396" s="155">
        <f t="shared" si="184"/>
        <v>0</v>
      </c>
      <c r="BM396" s="166">
        <f t="shared" si="185"/>
        <v>70274.799999999988</v>
      </c>
      <c r="BN396" s="168">
        <f t="shared" si="186"/>
        <v>34110.966735426686</v>
      </c>
      <c r="BZ396" s="155"/>
      <c r="CA396" s="161">
        <v>710</v>
      </c>
      <c r="CB396" s="151" t="s">
        <v>483</v>
      </c>
      <c r="CC396" s="153"/>
      <c r="CD396" s="153"/>
      <c r="CE396" s="153"/>
      <c r="CF396" s="153"/>
      <c r="CG396" s="169">
        <f t="shared" si="171"/>
        <v>0</v>
      </c>
      <c r="CH396" s="153"/>
      <c r="CI396" s="153"/>
      <c r="CJ396" s="153"/>
      <c r="CK396" s="169">
        <f t="shared" si="172"/>
        <v>0</v>
      </c>
      <c r="CL396" s="170">
        <f t="shared" si="173"/>
        <v>0</v>
      </c>
      <c r="CM396" s="155"/>
      <c r="CN396" s="170">
        <f t="shared" si="174"/>
        <v>0</v>
      </c>
      <c r="CO396" s="155"/>
      <c r="CP396" s="160">
        <f t="shared" si="175"/>
        <v>23173</v>
      </c>
      <c r="CQ396" s="153">
        <f t="shared" si="176"/>
        <v>23173</v>
      </c>
      <c r="CR396" s="153">
        <f t="shared" si="187"/>
        <v>0</v>
      </c>
      <c r="CS396" s="169"/>
      <c r="CT396" s="170">
        <f t="shared" si="188"/>
        <v>0</v>
      </c>
      <c r="CU396" s="155"/>
      <c r="CV396" s="171"/>
      <c r="CW396" s="172"/>
      <c r="CX396" s="172"/>
      <c r="CY396" s="172"/>
      <c r="CZ396" s="169"/>
      <c r="DA396" s="173"/>
      <c r="DB396" s="174"/>
      <c r="DC396" s="174">
        <f t="shared" si="177"/>
        <v>-710</v>
      </c>
      <c r="DD396" s="173"/>
      <c r="DE396" s="173"/>
      <c r="DF396" s="173"/>
      <c r="DG396" s="173"/>
      <c r="DH396" s="175"/>
      <c r="DI396" s="173"/>
      <c r="DJ396" s="173"/>
      <c r="DK396" s="173"/>
      <c r="DL396" s="173"/>
      <c r="DM396" s="173"/>
    </row>
    <row r="397" spans="1:117" s="39" customFormat="1" ht="12" x14ac:dyDescent="0.2">
      <c r="A397" s="149">
        <v>712</v>
      </c>
      <c r="B397" s="150">
        <v>811</v>
      </c>
      <c r="C397" s="151" t="s">
        <v>484</v>
      </c>
      <c r="D397" s="152">
        <f t="shared" si="178"/>
        <v>65.237668973286134</v>
      </c>
      <c r="E397" s="153">
        <f t="shared" si="179"/>
        <v>1186571</v>
      </c>
      <c r="F397" s="153">
        <f t="shared" si="179"/>
        <v>0</v>
      </c>
      <c r="G397" s="153">
        <f t="shared" si="179"/>
        <v>61167</v>
      </c>
      <c r="H397" s="154">
        <f t="shared" si="162"/>
        <v>1247738</v>
      </c>
      <c r="I397" s="155"/>
      <c r="J397" s="156">
        <f t="shared" si="180"/>
        <v>61167</v>
      </c>
      <c r="K397" s="157">
        <f t="shared" si="181"/>
        <v>56213</v>
      </c>
      <c r="L397" s="158">
        <f t="shared" si="163"/>
        <v>117380</v>
      </c>
      <c r="M397" s="155"/>
      <c r="N397" s="159">
        <f t="shared" si="164"/>
        <v>1130358</v>
      </c>
      <c r="O397" s="155"/>
      <c r="P397" s="160">
        <f t="shared" si="165"/>
        <v>61167</v>
      </c>
      <c r="Q397" s="153">
        <f t="shared" si="166"/>
        <v>0</v>
      </c>
      <c r="R397" s="153">
        <f t="shared" si="167"/>
        <v>0</v>
      </c>
      <c r="S397" s="153">
        <f t="shared" si="168"/>
        <v>56213</v>
      </c>
      <c r="T397" s="154">
        <f t="shared" si="169"/>
        <v>117380</v>
      </c>
      <c r="U397" s="155"/>
      <c r="V397" s="159">
        <f t="shared" si="170"/>
        <v>179849.60000000001</v>
      </c>
      <c r="Y397" s="161">
        <v>712</v>
      </c>
      <c r="Z397" s="162">
        <v>65.237668973286134</v>
      </c>
      <c r="AA397" s="162">
        <v>0</v>
      </c>
      <c r="AB397" s="162"/>
      <c r="AC397" s="162"/>
      <c r="AD397" s="162">
        <v>0</v>
      </c>
      <c r="AE397" s="163">
        <v>1186571</v>
      </c>
      <c r="AF397" s="163">
        <v>0</v>
      </c>
      <c r="AG397" s="163">
        <v>0</v>
      </c>
      <c r="AH397" s="163">
        <v>1186571</v>
      </c>
      <c r="AI397" s="163">
        <v>0</v>
      </c>
      <c r="AJ397" s="163">
        <v>61167</v>
      </c>
      <c r="AK397" s="163">
        <v>1247738</v>
      </c>
      <c r="AL397" s="163">
        <v>0</v>
      </c>
      <c r="AM397" s="163">
        <v>0</v>
      </c>
      <c r="AN397" s="163">
        <v>0</v>
      </c>
      <c r="AO397" s="163">
        <v>0</v>
      </c>
      <c r="AP397" s="164">
        <v>1247738</v>
      </c>
      <c r="AR397" s="161">
        <v>712</v>
      </c>
      <c r="AS397" s="162">
        <v>0</v>
      </c>
      <c r="AT397" s="163">
        <v>0</v>
      </c>
      <c r="AU397" s="163">
        <v>0</v>
      </c>
      <c r="AV397" s="163">
        <v>0</v>
      </c>
      <c r="AW397" s="164">
        <v>0</v>
      </c>
      <c r="BA397" s="161">
        <v>712</v>
      </c>
      <c r="BB397" s="150">
        <v>811</v>
      </c>
      <c r="BC397" s="178" t="s">
        <v>484</v>
      </c>
      <c r="BD397" s="165">
        <f t="shared" si="182"/>
        <v>1186571</v>
      </c>
      <c r="BE397" s="166">
        <v>1130358</v>
      </c>
      <c r="BF397" s="155">
        <f t="shared" si="183"/>
        <v>56213</v>
      </c>
      <c r="BG397" s="155">
        <v>0</v>
      </c>
      <c r="BH397" s="155">
        <v>62469.600000000006</v>
      </c>
      <c r="BI397" s="155"/>
      <c r="BJ397" s="155"/>
      <c r="BK397" s="155"/>
      <c r="BL397" s="155">
        <f t="shared" si="184"/>
        <v>0</v>
      </c>
      <c r="BM397" s="166">
        <f t="shared" si="185"/>
        <v>118682.6</v>
      </c>
      <c r="BN397" s="168">
        <f t="shared" si="186"/>
        <v>56213</v>
      </c>
      <c r="BZ397" s="155"/>
      <c r="CA397" s="161">
        <v>712</v>
      </c>
      <c r="CB397" s="151" t="s">
        <v>484</v>
      </c>
      <c r="CC397" s="153"/>
      <c r="CD397" s="153"/>
      <c r="CE397" s="153"/>
      <c r="CF397" s="153"/>
      <c r="CG397" s="169">
        <f t="shared" si="171"/>
        <v>0</v>
      </c>
      <c r="CH397" s="153"/>
      <c r="CI397" s="153"/>
      <c r="CJ397" s="153"/>
      <c r="CK397" s="169">
        <f t="shared" si="172"/>
        <v>0</v>
      </c>
      <c r="CL397" s="170">
        <f t="shared" si="173"/>
        <v>0</v>
      </c>
      <c r="CM397" s="155"/>
      <c r="CN397" s="170">
        <f t="shared" si="174"/>
        <v>0</v>
      </c>
      <c r="CO397" s="155"/>
      <c r="CP397" s="160">
        <f t="shared" si="175"/>
        <v>56213</v>
      </c>
      <c r="CQ397" s="153">
        <f t="shared" si="176"/>
        <v>56213</v>
      </c>
      <c r="CR397" s="153">
        <f t="shared" si="187"/>
        <v>0</v>
      </c>
      <c r="CS397" s="169"/>
      <c r="CT397" s="170">
        <f t="shared" si="188"/>
        <v>0</v>
      </c>
      <c r="CU397" s="155"/>
      <c r="CV397" s="171"/>
      <c r="CW397" s="172"/>
      <c r="CX397" s="172"/>
      <c r="CY397" s="172"/>
      <c r="CZ397" s="169"/>
      <c r="DA397" s="173"/>
      <c r="DB397" s="174" t="s">
        <v>148</v>
      </c>
      <c r="DC397" s="174">
        <f t="shared" si="177"/>
        <v>-712</v>
      </c>
      <c r="DD397" s="173"/>
      <c r="DE397" s="173"/>
      <c r="DF397" s="173"/>
      <c r="DG397" s="173"/>
      <c r="DH397" s="175"/>
      <c r="DI397" s="173"/>
      <c r="DJ397" s="173"/>
      <c r="DK397" s="173"/>
      <c r="DL397" s="173"/>
      <c r="DM397" s="173"/>
    </row>
    <row r="398" spans="1:117" s="39" customFormat="1" ht="12" x14ac:dyDescent="0.2">
      <c r="A398" s="149">
        <v>715</v>
      </c>
      <c r="B398" s="150">
        <v>736</v>
      </c>
      <c r="C398" s="151" t="s">
        <v>485</v>
      </c>
      <c r="D398" s="152">
        <f t="shared" si="178"/>
        <v>7.8064516129032269</v>
      </c>
      <c r="E398" s="153">
        <f t="shared" si="179"/>
        <v>162302</v>
      </c>
      <c r="F398" s="153">
        <f t="shared" si="179"/>
        <v>0</v>
      </c>
      <c r="G398" s="153">
        <f t="shared" si="179"/>
        <v>7322</v>
      </c>
      <c r="H398" s="154">
        <f t="shared" si="162"/>
        <v>169624</v>
      </c>
      <c r="I398" s="155"/>
      <c r="J398" s="156">
        <f t="shared" si="180"/>
        <v>7322</v>
      </c>
      <c r="K398" s="157">
        <f t="shared" si="181"/>
        <v>0</v>
      </c>
      <c r="L398" s="158">
        <f t="shared" si="163"/>
        <v>7322</v>
      </c>
      <c r="M398" s="155"/>
      <c r="N398" s="159">
        <f t="shared" si="164"/>
        <v>162302</v>
      </c>
      <c r="O398" s="155"/>
      <c r="P398" s="160">
        <f t="shared" si="165"/>
        <v>7322</v>
      </c>
      <c r="Q398" s="153">
        <f t="shared" si="166"/>
        <v>0</v>
      </c>
      <c r="R398" s="153">
        <f t="shared" si="167"/>
        <v>0</v>
      </c>
      <c r="S398" s="153">
        <f t="shared" si="168"/>
        <v>0</v>
      </c>
      <c r="T398" s="154">
        <f t="shared" si="169"/>
        <v>7322</v>
      </c>
      <c r="U398" s="155"/>
      <c r="V398" s="159">
        <f t="shared" si="170"/>
        <v>7322</v>
      </c>
      <c r="Y398" s="161">
        <v>715</v>
      </c>
      <c r="Z398" s="162">
        <v>7.8064516129032269</v>
      </c>
      <c r="AA398" s="162">
        <v>0</v>
      </c>
      <c r="AB398" s="162"/>
      <c r="AC398" s="162"/>
      <c r="AD398" s="162">
        <v>0</v>
      </c>
      <c r="AE398" s="163">
        <v>162302</v>
      </c>
      <c r="AF398" s="163">
        <v>0</v>
      </c>
      <c r="AG398" s="163">
        <v>0</v>
      </c>
      <c r="AH398" s="163">
        <v>162302</v>
      </c>
      <c r="AI398" s="163">
        <v>0</v>
      </c>
      <c r="AJ398" s="163">
        <v>7322</v>
      </c>
      <c r="AK398" s="163">
        <v>169624</v>
      </c>
      <c r="AL398" s="163">
        <v>0</v>
      </c>
      <c r="AM398" s="163">
        <v>0</v>
      </c>
      <c r="AN398" s="163">
        <v>0</v>
      </c>
      <c r="AO398" s="163">
        <v>0</v>
      </c>
      <c r="AP398" s="164">
        <v>169624</v>
      </c>
      <c r="AR398" s="161">
        <v>715</v>
      </c>
      <c r="AS398" s="162">
        <v>0</v>
      </c>
      <c r="AT398" s="163">
        <v>0</v>
      </c>
      <c r="AU398" s="163">
        <v>0</v>
      </c>
      <c r="AV398" s="163">
        <v>0</v>
      </c>
      <c r="AW398" s="164">
        <v>0</v>
      </c>
      <c r="BA398" s="161">
        <v>715</v>
      </c>
      <c r="BB398" s="150">
        <v>736</v>
      </c>
      <c r="BC398" s="151" t="s">
        <v>485</v>
      </c>
      <c r="BD398" s="165">
        <f t="shared" si="182"/>
        <v>162302</v>
      </c>
      <c r="BE398" s="166">
        <v>167632</v>
      </c>
      <c r="BF398" s="155">
        <f t="shared" si="183"/>
        <v>0</v>
      </c>
      <c r="BG398" s="155">
        <v>0</v>
      </c>
      <c r="BH398" s="155">
        <v>0</v>
      </c>
      <c r="BI398" s="155"/>
      <c r="BJ398" s="155"/>
      <c r="BK398" s="155"/>
      <c r="BL398" s="155">
        <f t="shared" si="184"/>
        <v>0</v>
      </c>
      <c r="BM398" s="166">
        <f t="shared" si="185"/>
        <v>0</v>
      </c>
      <c r="BN398" s="168">
        <f t="shared" si="186"/>
        <v>0</v>
      </c>
      <c r="BZ398" s="155"/>
      <c r="CA398" s="161">
        <v>715</v>
      </c>
      <c r="CB398" s="151" t="s">
        <v>485</v>
      </c>
      <c r="CC398" s="153"/>
      <c r="CD398" s="153"/>
      <c r="CE398" s="153"/>
      <c r="CF398" s="153"/>
      <c r="CG398" s="169">
        <f t="shared" si="171"/>
        <v>0</v>
      </c>
      <c r="CH398" s="153"/>
      <c r="CI398" s="153"/>
      <c r="CJ398" s="153"/>
      <c r="CK398" s="169">
        <f t="shared" si="172"/>
        <v>0</v>
      </c>
      <c r="CL398" s="170">
        <f t="shared" si="173"/>
        <v>0</v>
      </c>
      <c r="CM398" s="155"/>
      <c r="CN398" s="170">
        <f t="shared" si="174"/>
        <v>0</v>
      </c>
      <c r="CO398" s="155"/>
      <c r="CP398" s="160">
        <f t="shared" si="175"/>
        <v>0</v>
      </c>
      <c r="CQ398" s="153">
        <f t="shared" si="176"/>
        <v>0</v>
      </c>
      <c r="CR398" s="153">
        <f t="shared" si="187"/>
        <v>0</v>
      </c>
      <c r="CS398" s="169"/>
      <c r="CT398" s="170">
        <f t="shared" si="188"/>
        <v>0</v>
      </c>
      <c r="CU398" s="155"/>
      <c r="CV398" s="171"/>
      <c r="CW398" s="172"/>
      <c r="CX398" s="172"/>
      <c r="CY398" s="172"/>
      <c r="CZ398" s="169"/>
      <c r="DA398" s="173"/>
      <c r="DB398" s="174" t="s">
        <v>242</v>
      </c>
      <c r="DC398" s="174">
        <f t="shared" si="177"/>
        <v>-715</v>
      </c>
      <c r="DD398" s="173"/>
      <c r="DE398" s="173"/>
      <c r="DF398" s="173"/>
      <c r="DG398" s="173"/>
      <c r="DH398" s="175"/>
      <c r="DI398" s="173"/>
      <c r="DJ398" s="173"/>
      <c r="DK398" s="173"/>
      <c r="DL398" s="173"/>
      <c r="DM398" s="173"/>
    </row>
    <row r="399" spans="1:117" s="39" customFormat="1" ht="12" x14ac:dyDescent="0.2">
      <c r="A399" s="149">
        <v>717</v>
      </c>
      <c r="B399" s="150">
        <v>734</v>
      </c>
      <c r="C399" s="151" t="s">
        <v>486</v>
      </c>
      <c r="D399" s="152">
        <f t="shared" si="178"/>
        <v>45.618395940976576</v>
      </c>
      <c r="E399" s="153">
        <f t="shared" si="179"/>
        <v>822456</v>
      </c>
      <c r="F399" s="153">
        <f t="shared" si="179"/>
        <v>0</v>
      </c>
      <c r="G399" s="153">
        <f t="shared" si="179"/>
        <v>42774</v>
      </c>
      <c r="H399" s="154">
        <f t="shared" si="162"/>
        <v>865230</v>
      </c>
      <c r="I399" s="155"/>
      <c r="J399" s="156">
        <f t="shared" si="180"/>
        <v>42774</v>
      </c>
      <c r="K399" s="157">
        <f t="shared" si="181"/>
        <v>27029.582999695031</v>
      </c>
      <c r="L399" s="158">
        <f t="shared" si="163"/>
        <v>69803.582999695034</v>
      </c>
      <c r="M399" s="155"/>
      <c r="N399" s="159">
        <f t="shared" si="164"/>
        <v>795426.41700030491</v>
      </c>
      <c r="O399" s="155"/>
      <c r="P399" s="160">
        <f t="shared" si="165"/>
        <v>42774</v>
      </c>
      <c r="Q399" s="153">
        <f t="shared" si="166"/>
        <v>0</v>
      </c>
      <c r="R399" s="153">
        <f t="shared" si="167"/>
        <v>0</v>
      </c>
      <c r="S399" s="153">
        <f t="shared" si="168"/>
        <v>27029.582999695031</v>
      </c>
      <c r="T399" s="154">
        <f t="shared" si="169"/>
        <v>69803.582999695034</v>
      </c>
      <c r="U399" s="155"/>
      <c r="V399" s="159">
        <f t="shared" si="170"/>
        <v>86624.200000000012</v>
      </c>
      <c r="Y399" s="161">
        <v>717</v>
      </c>
      <c r="Z399" s="162">
        <v>45.618395940976576</v>
      </c>
      <c r="AA399" s="162">
        <v>0</v>
      </c>
      <c r="AB399" s="162"/>
      <c r="AC399" s="162"/>
      <c r="AD399" s="162">
        <v>0</v>
      </c>
      <c r="AE399" s="163">
        <v>822456</v>
      </c>
      <c r="AF399" s="163">
        <v>0</v>
      </c>
      <c r="AG399" s="163">
        <v>0</v>
      </c>
      <c r="AH399" s="163">
        <v>822456</v>
      </c>
      <c r="AI399" s="163">
        <v>0</v>
      </c>
      <c r="AJ399" s="163">
        <v>42774</v>
      </c>
      <c r="AK399" s="163">
        <v>865230</v>
      </c>
      <c r="AL399" s="163">
        <v>0</v>
      </c>
      <c r="AM399" s="163">
        <v>0</v>
      </c>
      <c r="AN399" s="163">
        <v>0</v>
      </c>
      <c r="AO399" s="163">
        <v>0</v>
      </c>
      <c r="AP399" s="164">
        <v>865230</v>
      </c>
      <c r="AR399" s="161">
        <v>717</v>
      </c>
      <c r="AS399" s="162">
        <v>0</v>
      </c>
      <c r="AT399" s="163">
        <v>0</v>
      </c>
      <c r="AU399" s="163">
        <v>0</v>
      </c>
      <c r="AV399" s="163">
        <v>0</v>
      </c>
      <c r="AW399" s="164">
        <v>0</v>
      </c>
      <c r="BA399" s="161">
        <v>717</v>
      </c>
      <c r="BB399" s="150">
        <v>734</v>
      </c>
      <c r="BC399" s="151" t="s">
        <v>486</v>
      </c>
      <c r="BD399" s="165">
        <f t="shared" si="182"/>
        <v>822456</v>
      </c>
      <c r="BE399" s="166">
        <v>797436</v>
      </c>
      <c r="BF399" s="155">
        <f t="shared" si="183"/>
        <v>25020</v>
      </c>
      <c r="BG399" s="155">
        <v>8653.7999999999993</v>
      </c>
      <c r="BH399" s="155">
        <v>10176.400000000001</v>
      </c>
      <c r="BI399" s="155"/>
      <c r="BJ399" s="155"/>
      <c r="BK399" s="155"/>
      <c r="BL399" s="155">
        <f t="shared" si="184"/>
        <v>0</v>
      </c>
      <c r="BM399" s="166">
        <f t="shared" si="185"/>
        <v>43850.200000000004</v>
      </c>
      <c r="BN399" s="168">
        <f t="shared" si="186"/>
        <v>27029.582999695031</v>
      </c>
      <c r="BZ399" s="155"/>
      <c r="CA399" s="161">
        <v>717</v>
      </c>
      <c r="CB399" s="151" t="s">
        <v>486</v>
      </c>
      <c r="CC399" s="153"/>
      <c r="CD399" s="153"/>
      <c r="CE399" s="153"/>
      <c r="CF399" s="153"/>
      <c r="CG399" s="169">
        <f t="shared" si="171"/>
        <v>0</v>
      </c>
      <c r="CH399" s="153"/>
      <c r="CI399" s="153"/>
      <c r="CJ399" s="153"/>
      <c r="CK399" s="169">
        <f t="shared" si="172"/>
        <v>0</v>
      </c>
      <c r="CL399" s="170">
        <f t="shared" si="173"/>
        <v>0</v>
      </c>
      <c r="CM399" s="155"/>
      <c r="CN399" s="170">
        <f t="shared" si="174"/>
        <v>0</v>
      </c>
      <c r="CO399" s="155"/>
      <c r="CP399" s="160">
        <f t="shared" si="175"/>
        <v>25020</v>
      </c>
      <c r="CQ399" s="153">
        <f t="shared" si="176"/>
        <v>25020</v>
      </c>
      <c r="CR399" s="153">
        <f t="shared" si="187"/>
        <v>0</v>
      </c>
      <c r="CS399" s="169"/>
      <c r="CT399" s="170">
        <f t="shared" si="188"/>
        <v>0</v>
      </c>
      <c r="CU399" s="155"/>
      <c r="CV399" s="171"/>
      <c r="CW399" s="172"/>
      <c r="CX399" s="172"/>
      <c r="CY399" s="172"/>
      <c r="CZ399" s="169"/>
      <c r="DA399" s="173"/>
      <c r="DB399" s="174"/>
      <c r="DC399" s="174">
        <f t="shared" si="177"/>
        <v>-717</v>
      </c>
      <c r="DD399" s="173"/>
      <c r="DE399" s="173"/>
      <c r="DF399" s="173"/>
      <c r="DG399" s="173"/>
      <c r="DH399" s="175"/>
      <c r="DI399" s="173"/>
      <c r="DJ399" s="173"/>
      <c r="DK399" s="173"/>
      <c r="DL399" s="173"/>
      <c r="DM399" s="173"/>
    </row>
    <row r="400" spans="1:117" s="39" customFormat="1" ht="12" x14ac:dyDescent="0.2">
      <c r="A400" s="149">
        <v>720</v>
      </c>
      <c r="B400" s="150">
        <v>737</v>
      </c>
      <c r="C400" s="151" t="s">
        <v>487</v>
      </c>
      <c r="D400" s="152">
        <f t="shared" si="178"/>
        <v>8.500514421541844</v>
      </c>
      <c r="E400" s="153">
        <f t="shared" si="179"/>
        <v>128502</v>
      </c>
      <c r="F400" s="153">
        <f t="shared" si="179"/>
        <v>0</v>
      </c>
      <c r="G400" s="153">
        <f t="shared" si="179"/>
        <v>7968</v>
      </c>
      <c r="H400" s="154">
        <f t="shared" si="162"/>
        <v>136470</v>
      </c>
      <c r="I400" s="155"/>
      <c r="J400" s="156">
        <f t="shared" si="180"/>
        <v>7968</v>
      </c>
      <c r="K400" s="157">
        <f t="shared" si="181"/>
        <v>19818</v>
      </c>
      <c r="L400" s="158">
        <f t="shared" si="163"/>
        <v>27786</v>
      </c>
      <c r="M400" s="155"/>
      <c r="N400" s="159">
        <f t="shared" si="164"/>
        <v>108684</v>
      </c>
      <c r="O400" s="155"/>
      <c r="P400" s="160">
        <f t="shared" si="165"/>
        <v>7968</v>
      </c>
      <c r="Q400" s="153">
        <f t="shared" si="166"/>
        <v>0</v>
      </c>
      <c r="R400" s="153">
        <f t="shared" si="167"/>
        <v>0</v>
      </c>
      <c r="S400" s="153">
        <f t="shared" si="168"/>
        <v>19818</v>
      </c>
      <c r="T400" s="154">
        <f t="shared" si="169"/>
        <v>27786</v>
      </c>
      <c r="U400" s="155"/>
      <c r="V400" s="159">
        <f t="shared" si="170"/>
        <v>43488</v>
      </c>
      <c r="Y400" s="161">
        <v>720</v>
      </c>
      <c r="Z400" s="162">
        <v>8.500514421541844</v>
      </c>
      <c r="AA400" s="162">
        <v>0</v>
      </c>
      <c r="AB400" s="162"/>
      <c r="AC400" s="162"/>
      <c r="AD400" s="162">
        <v>0</v>
      </c>
      <c r="AE400" s="163">
        <v>128502</v>
      </c>
      <c r="AF400" s="163">
        <v>0</v>
      </c>
      <c r="AG400" s="163">
        <v>0</v>
      </c>
      <c r="AH400" s="163">
        <v>128502</v>
      </c>
      <c r="AI400" s="163">
        <v>0</v>
      </c>
      <c r="AJ400" s="163">
        <v>7968</v>
      </c>
      <c r="AK400" s="163">
        <v>136470</v>
      </c>
      <c r="AL400" s="163">
        <v>0</v>
      </c>
      <c r="AM400" s="163">
        <v>0</v>
      </c>
      <c r="AN400" s="163">
        <v>0</v>
      </c>
      <c r="AO400" s="163">
        <v>0</v>
      </c>
      <c r="AP400" s="164">
        <v>136470</v>
      </c>
      <c r="AR400" s="161">
        <v>720</v>
      </c>
      <c r="AS400" s="162">
        <v>0</v>
      </c>
      <c r="AT400" s="163">
        <v>0</v>
      </c>
      <c r="AU400" s="163">
        <v>0</v>
      </c>
      <c r="AV400" s="163">
        <v>0</v>
      </c>
      <c r="AW400" s="164">
        <v>0</v>
      </c>
      <c r="BA400" s="161">
        <v>720</v>
      </c>
      <c r="BB400" s="150">
        <v>737</v>
      </c>
      <c r="BC400" s="151" t="s">
        <v>487</v>
      </c>
      <c r="BD400" s="165">
        <f t="shared" si="182"/>
        <v>128502</v>
      </c>
      <c r="BE400" s="166">
        <v>108684</v>
      </c>
      <c r="BF400" s="155">
        <f t="shared" si="183"/>
        <v>19818</v>
      </c>
      <c r="BG400" s="155">
        <v>0</v>
      </c>
      <c r="BH400" s="155">
        <v>15702</v>
      </c>
      <c r="BI400" s="155"/>
      <c r="BJ400" s="155"/>
      <c r="BK400" s="155"/>
      <c r="BL400" s="155">
        <f t="shared" si="184"/>
        <v>0</v>
      </c>
      <c r="BM400" s="166">
        <f t="shared" si="185"/>
        <v>35520</v>
      </c>
      <c r="BN400" s="168">
        <f t="shared" si="186"/>
        <v>19818</v>
      </c>
      <c r="BZ400" s="155"/>
      <c r="CA400" s="161">
        <v>720</v>
      </c>
      <c r="CB400" s="151" t="s">
        <v>487</v>
      </c>
      <c r="CC400" s="153"/>
      <c r="CD400" s="153"/>
      <c r="CE400" s="153"/>
      <c r="CF400" s="153"/>
      <c r="CG400" s="169">
        <f t="shared" si="171"/>
        <v>0</v>
      </c>
      <c r="CH400" s="153"/>
      <c r="CI400" s="153"/>
      <c r="CJ400" s="153"/>
      <c r="CK400" s="169">
        <f t="shared" si="172"/>
        <v>0</v>
      </c>
      <c r="CL400" s="170">
        <f t="shared" si="173"/>
        <v>0</v>
      </c>
      <c r="CM400" s="155"/>
      <c r="CN400" s="170">
        <f t="shared" si="174"/>
        <v>0</v>
      </c>
      <c r="CO400" s="155"/>
      <c r="CP400" s="160">
        <f t="shared" si="175"/>
        <v>19818</v>
      </c>
      <c r="CQ400" s="153">
        <f t="shared" si="176"/>
        <v>19818</v>
      </c>
      <c r="CR400" s="153">
        <f t="shared" si="187"/>
        <v>0</v>
      </c>
      <c r="CS400" s="169"/>
      <c r="CT400" s="170">
        <f t="shared" si="188"/>
        <v>0</v>
      </c>
      <c r="CU400" s="155"/>
      <c r="CV400" s="171"/>
      <c r="CW400" s="172"/>
      <c r="CX400" s="172"/>
      <c r="CY400" s="172"/>
      <c r="CZ400" s="169"/>
      <c r="DA400" s="173"/>
      <c r="DB400" s="174"/>
      <c r="DC400" s="174">
        <f t="shared" si="177"/>
        <v>-720</v>
      </c>
      <c r="DD400" s="173"/>
      <c r="DE400" s="173"/>
      <c r="DF400" s="173"/>
      <c r="DG400" s="173"/>
      <c r="DH400" s="175"/>
      <c r="DI400" s="173"/>
      <c r="DJ400" s="173"/>
      <c r="DK400" s="173"/>
      <c r="DL400" s="173"/>
      <c r="DM400" s="173"/>
    </row>
    <row r="401" spans="1:117" s="39" customFormat="1" ht="12" x14ac:dyDescent="0.2">
      <c r="A401" s="149">
        <v>725</v>
      </c>
      <c r="B401" s="150">
        <v>738</v>
      </c>
      <c r="C401" s="151" t="s">
        <v>488</v>
      </c>
      <c r="D401" s="152">
        <f t="shared" si="178"/>
        <v>34.203021029822139</v>
      </c>
      <c r="E401" s="153">
        <f t="shared" si="179"/>
        <v>492782</v>
      </c>
      <c r="F401" s="153">
        <f t="shared" si="179"/>
        <v>0</v>
      </c>
      <c r="G401" s="153">
        <f t="shared" si="179"/>
        <v>32074</v>
      </c>
      <c r="H401" s="154">
        <f t="shared" si="162"/>
        <v>524856</v>
      </c>
      <c r="I401" s="155"/>
      <c r="J401" s="156">
        <f t="shared" si="180"/>
        <v>32074</v>
      </c>
      <c r="K401" s="157">
        <f t="shared" si="181"/>
        <v>21453.994555790436</v>
      </c>
      <c r="L401" s="158">
        <f t="shared" si="163"/>
        <v>53527.994555790436</v>
      </c>
      <c r="M401" s="155"/>
      <c r="N401" s="159">
        <f t="shared" si="164"/>
        <v>471328.00544420956</v>
      </c>
      <c r="O401" s="155"/>
      <c r="P401" s="160">
        <f t="shared" si="165"/>
        <v>32074</v>
      </c>
      <c r="Q401" s="153">
        <f t="shared" si="166"/>
        <v>0</v>
      </c>
      <c r="R401" s="153">
        <f t="shared" si="167"/>
        <v>0</v>
      </c>
      <c r="S401" s="153">
        <f t="shared" si="168"/>
        <v>21453.994555790436</v>
      </c>
      <c r="T401" s="154">
        <f t="shared" si="169"/>
        <v>53527.994555790436</v>
      </c>
      <c r="U401" s="155"/>
      <c r="V401" s="159">
        <f t="shared" si="170"/>
        <v>87774.8</v>
      </c>
      <c r="Y401" s="161">
        <v>725</v>
      </c>
      <c r="Z401" s="162">
        <v>34.203021029822139</v>
      </c>
      <c r="AA401" s="162">
        <v>0</v>
      </c>
      <c r="AB401" s="162"/>
      <c r="AC401" s="162"/>
      <c r="AD401" s="162">
        <v>0</v>
      </c>
      <c r="AE401" s="163">
        <v>492782</v>
      </c>
      <c r="AF401" s="163">
        <v>0</v>
      </c>
      <c r="AG401" s="163">
        <v>0</v>
      </c>
      <c r="AH401" s="163">
        <v>492782</v>
      </c>
      <c r="AI401" s="163">
        <v>0</v>
      </c>
      <c r="AJ401" s="163">
        <v>32074</v>
      </c>
      <c r="AK401" s="163">
        <v>524856</v>
      </c>
      <c r="AL401" s="163">
        <v>0</v>
      </c>
      <c r="AM401" s="163">
        <v>0</v>
      </c>
      <c r="AN401" s="163">
        <v>0</v>
      </c>
      <c r="AO401" s="163">
        <v>0</v>
      </c>
      <c r="AP401" s="164">
        <v>524856</v>
      </c>
      <c r="AR401" s="161">
        <v>725</v>
      </c>
      <c r="AS401" s="162">
        <v>0</v>
      </c>
      <c r="AT401" s="163">
        <v>0</v>
      </c>
      <c r="AU401" s="163">
        <v>0</v>
      </c>
      <c r="AV401" s="163">
        <v>0</v>
      </c>
      <c r="AW401" s="164">
        <v>0</v>
      </c>
      <c r="BA401" s="161">
        <v>725</v>
      </c>
      <c r="BB401" s="150">
        <v>738</v>
      </c>
      <c r="BC401" s="151" t="s">
        <v>488</v>
      </c>
      <c r="BD401" s="165">
        <f t="shared" si="182"/>
        <v>492782</v>
      </c>
      <c r="BE401" s="166">
        <v>479933</v>
      </c>
      <c r="BF401" s="155">
        <f t="shared" si="183"/>
        <v>12849</v>
      </c>
      <c r="BG401" s="155">
        <v>37055.4</v>
      </c>
      <c r="BH401" s="155">
        <v>5796.4000000000005</v>
      </c>
      <c r="BI401" s="155"/>
      <c r="BJ401" s="155"/>
      <c r="BK401" s="155"/>
      <c r="BL401" s="155">
        <f t="shared" si="184"/>
        <v>0</v>
      </c>
      <c r="BM401" s="166">
        <f t="shared" si="185"/>
        <v>55700.800000000003</v>
      </c>
      <c r="BN401" s="168">
        <f t="shared" si="186"/>
        <v>21453.994555790436</v>
      </c>
      <c r="BZ401" s="155"/>
      <c r="CA401" s="161">
        <v>725</v>
      </c>
      <c r="CB401" s="151" t="s">
        <v>488</v>
      </c>
      <c r="CC401" s="153"/>
      <c r="CD401" s="153"/>
      <c r="CE401" s="153"/>
      <c r="CF401" s="153"/>
      <c r="CG401" s="169">
        <f t="shared" si="171"/>
        <v>0</v>
      </c>
      <c r="CH401" s="153"/>
      <c r="CI401" s="153"/>
      <c r="CJ401" s="153"/>
      <c r="CK401" s="169">
        <f t="shared" si="172"/>
        <v>0</v>
      </c>
      <c r="CL401" s="170">
        <f t="shared" si="173"/>
        <v>0</v>
      </c>
      <c r="CM401" s="155"/>
      <c r="CN401" s="170">
        <f t="shared" si="174"/>
        <v>0</v>
      </c>
      <c r="CO401" s="155"/>
      <c r="CP401" s="160">
        <f t="shared" si="175"/>
        <v>12849</v>
      </c>
      <c r="CQ401" s="153">
        <f t="shared" si="176"/>
        <v>12849</v>
      </c>
      <c r="CR401" s="153">
        <f t="shared" si="187"/>
        <v>0</v>
      </c>
      <c r="CS401" s="169"/>
      <c r="CT401" s="170">
        <f t="shared" si="188"/>
        <v>0</v>
      </c>
      <c r="CU401" s="155"/>
      <c r="CV401" s="171"/>
      <c r="CW401" s="172"/>
      <c r="CX401" s="172"/>
      <c r="CY401" s="172"/>
      <c r="CZ401" s="169"/>
      <c r="DA401" s="173"/>
      <c r="DB401" s="174"/>
      <c r="DC401" s="174">
        <f t="shared" si="177"/>
        <v>-725</v>
      </c>
      <c r="DD401" s="173"/>
      <c r="DE401" s="173"/>
      <c r="DF401" s="173"/>
      <c r="DG401" s="173"/>
      <c r="DH401" s="175"/>
      <c r="DI401" s="173"/>
      <c r="DJ401" s="173"/>
      <c r="DK401" s="173"/>
      <c r="DL401" s="173"/>
      <c r="DM401" s="173"/>
    </row>
    <row r="402" spans="1:117" s="39" customFormat="1" ht="12" x14ac:dyDescent="0.2">
      <c r="A402" s="149">
        <v>728</v>
      </c>
      <c r="B402" s="150">
        <v>787</v>
      </c>
      <c r="C402" s="151" t="s">
        <v>489</v>
      </c>
      <c r="D402" s="152">
        <f t="shared" si="178"/>
        <v>0</v>
      </c>
      <c r="E402" s="153">
        <f t="shared" si="179"/>
        <v>0</v>
      </c>
      <c r="F402" s="153">
        <f t="shared" si="179"/>
        <v>0</v>
      </c>
      <c r="G402" s="153">
        <f t="shared" si="179"/>
        <v>0</v>
      </c>
      <c r="H402" s="154">
        <f t="shared" si="162"/>
        <v>0</v>
      </c>
      <c r="I402" s="155"/>
      <c r="J402" s="156">
        <f t="shared" si="180"/>
        <v>0</v>
      </c>
      <c r="K402" s="157">
        <f t="shared" si="181"/>
        <v>0</v>
      </c>
      <c r="L402" s="158">
        <f t="shared" si="163"/>
        <v>0</v>
      </c>
      <c r="M402" s="155"/>
      <c r="N402" s="159">
        <f t="shared" si="164"/>
        <v>0</v>
      </c>
      <c r="O402" s="155"/>
      <c r="P402" s="160">
        <f t="shared" si="165"/>
        <v>0</v>
      </c>
      <c r="Q402" s="153">
        <f t="shared" si="166"/>
        <v>0</v>
      </c>
      <c r="R402" s="153">
        <f t="shared" si="167"/>
        <v>0</v>
      </c>
      <c r="S402" s="153">
        <f t="shared" si="168"/>
        <v>0</v>
      </c>
      <c r="T402" s="154">
        <f t="shared" si="169"/>
        <v>0</v>
      </c>
      <c r="U402" s="155"/>
      <c r="V402" s="159">
        <f t="shared" si="170"/>
        <v>0</v>
      </c>
      <c r="Y402" s="161">
        <v>728</v>
      </c>
      <c r="Z402" s="162"/>
      <c r="AA402" s="162"/>
      <c r="AB402" s="162"/>
      <c r="AC402" s="162"/>
      <c r="AD402" s="162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4"/>
      <c r="AR402" s="161">
        <v>728</v>
      </c>
      <c r="AS402" s="162">
        <v>0</v>
      </c>
      <c r="AT402" s="163">
        <v>0</v>
      </c>
      <c r="AU402" s="163">
        <v>0</v>
      </c>
      <c r="AV402" s="163">
        <v>0</v>
      </c>
      <c r="AW402" s="164">
        <v>0</v>
      </c>
      <c r="BA402" s="161">
        <v>728</v>
      </c>
      <c r="BB402" s="150">
        <v>787</v>
      </c>
      <c r="BC402" s="151" t="s">
        <v>489</v>
      </c>
      <c r="BD402" s="165">
        <f t="shared" si="182"/>
        <v>0</v>
      </c>
      <c r="BE402" s="166">
        <v>0</v>
      </c>
      <c r="BF402" s="155">
        <f t="shared" si="183"/>
        <v>0</v>
      </c>
      <c r="BG402" s="155">
        <v>0</v>
      </c>
      <c r="BH402" s="155">
        <v>0</v>
      </c>
      <c r="BI402" s="155"/>
      <c r="BJ402" s="155"/>
      <c r="BK402" s="155"/>
      <c r="BL402" s="155">
        <f t="shared" si="184"/>
        <v>0</v>
      </c>
      <c r="BM402" s="166">
        <f t="shared" si="185"/>
        <v>0</v>
      </c>
      <c r="BN402" s="168">
        <f t="shared" si="186"/>
        <v>0</v>
      </c>
      <c r="BZ402" s="155"/>
      <c r="CA402" s="161">
        <v>728</v>
      </c>
      <c r="CB402" s="151" t="s">
        <v>489</v>
      </c>
      <c r="CC402" s="153"/>
      <c r="CD402" s="153"/>
      <c r="CE402" s="153"/>
      <c r="CF402" s="153"/>
      <c r="CG402" s="169">
        <f t="shared" si="171"/>
        <v>0</v>
      </c>
      <c r="CH402" s="153"/>
      <c r="CI402" s="153"/>
      <c r="CJ402" s="153"/>
      <c r="CK402" s="169">
        <f t="shared" si="172"/>
        <v>0</v>
      </c>
      <c r="CL402" s="170">
        <f t="shared" si="173"/>
        <v>0</v>
      </c>
      <c r="CM402" s="155"/>
      <c r="CN402" s="170">
        <f t="shared" si="174"/>
        <v>0</v>
      </c>
      <c r="CO402" s="155"/>
      <c r="CP402" s="160">
        <f t="shared" si="175"/>
        <v>0</v>
      </c>
      <c r="CQ402" s="153">
        <f t="shared" si="176"/>
        <v>0</v>
      </c>
      <c r="CR402" s="153">
        <f t="shared" si="187"/>
        <v>0</v>
      </c>
      <c r="CS402" s="169"/>
      <c r="CT402" s="170">
        <f t="shared" si="188"/>
        <v>0</v>
      </c>
      <c r="CU402" s="155"/>
      <c r="CV402" s="171"/>
      <c r="CW402" s="172"/>
      <c r="CX402" s="172"/>
      <c r="CY402" s="172"/>
      <c r="CZ402" s="169"/>
      <c r="DA402" s="173"/>
      <c r="DB402" s="174"/>
      <c r="DC402" s="174">
        <f t="shared" si="177"/>
        <v>-728</v>
      </c>
      <c r="DD402" s="173"/>
      <c r="DE402" s="173"/>
      <c r="DF402" s="173"/>
      <c r="DG402" s="173"/>
      <c r="DH402" s="175"/>
      <c r="DI402" s="173"/>
      <c r="DJ402" s="173"/>
      <c r="DK402" s="173"/>
      <c r="DL402" s="173"/>
      <c r="DM402" s="173"/>
    </row>
    <row r="403" spans="1:117" s="39" customFormat="1" ht="12" x14ac:dyDescent="0.2">
      <c r="A403" s="149">
        <v>730</v>
      </c>
      <c r="B403" s="150">
        <v>741</v>
      </c>
      <c r="C403" s="151" t="s">
        <v>490</v>
      </c>
      <c r="D403" s="152">
        <f t="shared" si="178"/>
        <v>9.0324787934430333</v>
      </c>
      <c r="E403" s="153">
        <f t="shared" si="179"/>
        <v>147324</v>
      </c>
      <c r="F403" s="153">
        <f t="shared" si="179"/>
        <v>0</v>
      </c>
      <c r="G403" s="153">
        <f t="shared" si="179"/>
        <v>8468</v>
      </c>
      <c r="H403" s="154">
        <f t="shared" si="162"/>
        <v>155792</v>
      </c>
      <c r="I403" s="155"/>
      <c r="J403" s="156">
        <f t="shared" si="180"/>
        <v>8468</v>
      </c>
      <c r="K403" s="157">
        <f t="shared" si="181"/>
        <v>15920</v>
      </c>
      <c r="L403" s="158">
        <f t="shared" si="163"/>
        <v>24388</v>
      </c>
      <c r="M403" s="155"/>
      <c r="N403" s="159">
        <f t="shared" si="164"/>
        <v>131404</v>
      </c>
      <c r="O403" s="155"/>
      <c r="P403" s="160">
        <f t="shared" si="165"/>
        <v>8468</v>
      </c>
      <c r="Q403" s="153">
        <f t="shared" si="166"/>
        <v>0</v>
      </c>
      <c r="R403" s="153">
        <f t="shared" si="167"/>
        <v>0</v>
      </c>
      <c r="S403" s="153">
        <f t="shared" si="168"/>
        <v>15920</v>
      </c>
      <c r="T403" s="154">
        <f t="shared" si="169"/>
        <v>24388</v>
      </c>
      <c r="U403" s="155"/>
      <c r="V403" s="159">
        <f t="shared" si="170"/>
        <v>24388</v>
      </c>
      <c r="Y403" s="161">
        <v>730</v>
      </c>
      <c r="Z403" s="162">
        <v>9.0324787934430333</v>
      </c>
      <c r="AA403" s="162">
        <v>0</v>
      </c>
      <c r="AB403" s="162"/>
      <c r="AC403" s="162"/>
      <c r="AD403" s="162">
        <v>0</v>
      </c>
      <c r="AE403" s="163">
        <v>147324</v>
      </c>
      <c r="AF403" s="163">
        <v>0</v>
      </c>
      <c r="AG403" s="163">
        <v>0</v>
      </c>
      <c r="AH403" s="163">
        <v>147324</v>
      </c>
      <c r="AI403" s="163">
        <v>0</v>
      </c>
      <c r="AJ403" s="163">
        <v>8468</v>
      </c>
      <c r="AK403" s="163">
        <v>155792</v>
      </c>
      <c r="AL403" s="163">
        <v>0</v>
      </c>
      <c r="AM403" s="163">
        <v>0</v>
      </c>
      <c r="AN403" s="163">
        <v>0</v>
      </c>
      <c r="AO403" s="163">
        <v>0</v>
      </c>
      <c r="AP403" s="164">
        <v>155792</v>
      </c>
      <c r="AR403" s="161">
        <v>730</v>
      </c>
      <c r="AS403" s="162">
        <v>0</v>
      </c>
      <c r="AT403" s="163">
        <v>0</v>
      </c>
      <c r="AU403" s="163">
        <v>0</v>
      </c>
      <c r="AV403" s="163">
        <v>0</v>
      </c>
      <c r="AW403" s="164">
        <v>0</v>
      </c>
      <c r="BA403" s="161">
        <v>730</v>
      </c>
      <c r="BB403" s="150">
        <v>741</v>
      </c>
      <c r="BC403" s="151" t="s">
        <v>490</v>
      </c>
      <c r="BD403" s="165">
        <f t="shared" si="182"/>
        <v>147324</v>
      </c>
      <c r="BE403" s="166">
        <v>131404</v>
      </c>
      <c r="BF403" s="155">
        <f t="shared" si="183"/>
        <v>15920</v>
      </c>
      <c r="BG403" s="155">
        <v>0</v>
      </c>
      <c r="BH403" s="155">
        <v>0</v>
      </c>
      <c r="BI403" s="155"/>
      <c r="BJ403" s="155"/>
      <c r="BK403" s="155"/>
      <c r="BL403" s="155">
        <f t="shared" si="184"/>
        <v>0</v>
      </c>
      <c r="BM403" s="166">
        <f t="shared" si="185"/>
        <v>15920</v>
      </c>
      <c r="BN403" s="168">
        <f t="shared" si="186"/>
        <v>15920</v>
      </c>
      <c r="BZ403" s="155"/>
      <c r="CA403" s="161">
        <v>730</v>
      </c>
      <c r="CB403" s="151" t="s">
        <v>490</v>
      </c>
      <c r="CC403" s="153"/>
      <c r="CD403" s="153"/>
      <c r="CE403" s="153"/>
      <c r="CF403" s="153"/>
      <c r="CG403" s="169">
        <f t="shared" si="171"/>
        <v>0</v>
      </c>
      <c r="CH403" s="153"/>
      <c r="CI403" s="153"/>
      <c r="CJ403" s="153"/>
      <c r="CK403" s="169">
        <f t="shared" si="172"/>
        <v>0</v>
      </c>
      <c r="CL403" s="170">
        <f t="shared" si="173"/>
        <v>0</v>
      </c>
      <c r="CM403" s="155"/>
      <c r="CN403" s="170">
        <f t="shared" si="174"/>
        <v>0</v>
      </c>
      <c r="CO403" s="155"/>
      <c r="CP403" s="160">
        <f t="shared" si="175"/>
        <v>15920</v>
      </c>
      <c r="CQ403" s="153">
        <f t="shared" si="176"/>
        <v>15920</v>
      </c>
      <c r="CR403" s="153">
        <f t="shared" si="187"/>
        <v>0</v>
      </c>
      <c r="CS403" s="169"/>
      <c r="CT403" s="170">
        <f t="shared" si="188"/>
        <v>0</v>
      </c>
      <c r="CU403" s="155"/>
      <c r="CV403" s="171"/>
      <c r="CW403" s="172"/>
      <c r="CX403" s="172"/>
      <c r="CY403" s="172"/>
      <c r="CZ403" s="169"/>
      <c r="DA403" s="173"/>
      <c r="DB403" s="174"/>
      <c r="DC403" s="174">
        <f t="shared" si="177"/>
        <v>-730</v>
      </c>
      <c r="DD403" s="173"/>
      <c r="DE403" s="173"/>
      <c r="DF403" s="173"/>
      <c r="DG403" s="173"/>
      <c r="DH403" s="175"/>
      <c r="DI403" s="173"/>
      <c r="DJ403" s="173"/>
      <c r="DK403" s="173"/>
      <c r="DL403" s="173"/>
      <c r="DM403" s="173"/>
    </row>
    <row r="404" spans="1:117" s="39" customFormat="1" ht="12" x14ac:dyDescent="0.2">
      <c r="A404" s="149">
        <v>735</v>
      </c>
      <c r="B404" s="150">
        <v>740</v>
      </c>
      <c r="C404" s="151" t="s">
        <v>491</v>
      </c>
      <c r="D404" s="152">
        <f t="shared" si="178"/>
        <v>57.41265807852902</v>
      </c>
      <c r="E404" s="153">
        <f t="shared" si="179"/>
        <v>876278</v>
      </c>
      <c r="F404" s="153">
        <f t="shared" si="179"/>
        <v>0</v>
      </c>
      <c r="G404" s="153">
        <f t="shared" si="179"/>
        <v>53827</v>
      </c>
      <c r="H404" s="154">
        <f t="shared" si="162"/>
        <v>930105</v>
      </c>
      <c r="I404" s="155"/>
      <c r="J404" s="156">
        <f t="shared" si="180"/>
        <v>53827</v>
      </c>
      <c r="K404" s="157">
        <f t="shared" si="181"/>
        <v>73782</v>
      </c>
      <c r="L404" s="158">
        <f t="shared" si="163"/>
        <v>127609</v>
      </c>
      <c r="M404" s="155"/>
      <c r="N404" s="159">
        <f t="shared" si="164"/>
        <v>802496</v>
      </c>
      <c r="O404" s="155"/>
      <c r="P404" s="160">
        <f t="shared" si="165"/>
        <v>53827</v>
      </c>
      <c r="Q404" s="153">
        <f t="shared" si="166"/>
        <v>0</v>
      </c>
      <c r="R404" s="153">
        <f t="shared" si="167"/>
        <v>0</v>
      </c>
      <c r="S404" s="153">
        <f t="shared" si="168"/>
        <v>73782</v>
      </c>
      <c r="T404" s="154">
        <f t="shared" si="169"/>
        <v>127609</v>
      </c>
      <c r="U404" s="155"/>
      <c r="V404" s="159">
        <f t="shared" si="170"/>
        <v>140758.6</v>
      </c>
      <c r="Y404" s="161">
        <v>735</v>
      </c>
      <c r="Z404" s="162">
        <v>57.41265807852902</v>
      </c>
      <c r="AA404" s="162">
        <v>0</v>
      </c>
      <c r="AB404" s="162"/>
      <c r="AC404" s="162"/>
      <c r="AD404" s="162">
        <v>0</v>
      </c>
      <c r="AE404" s="163">
        <v>876278</v>
      </c>
      <c r="AF404" s="163">
        <v>0</v>
      </c>
      <c r="AG404" s="163">
        <v>0</v>
      </c>
      <c r="AH404" s="163">
        <v>876278</v>
      </c>
      <c r="AI404" s="163">
        <v>0</v>
      </c>
      <c r="AJ404" s="163">
        <v>53827</v>
      </c>
      <c r="AK404" s="163">
        <v>930105</v>
      </c>
      <c r="AL404" s="163">
        <v>0</v>
      </c>
      <c r="AM404" s="163">
        <v>0</v>
      </c>
      <c r="AN404" s="163">
        <v>0</v>
      </c>
      <c r="AO404" s="163">
        <v>0</v>
      </c>
      <c r="AP404" s="164">
        <v>930105</v>
      </c>
      <c r="AR404" s="161">
        <v>735</v>
      </c>
      <c r="AS404" s="162">
        <v>0</v>
      </c>
      <c r="AT404" s="163">
        <v>0</v>
      </c>
      <c r="AU404" s="163">
        <v>0</v>
      </c>
      <c r="AV404" s="163">
        <v>0</v>
      </c>
      <c r="AW404" s="164">
        <v>0</v>
      </c>
      <c r="BA404" s="161">
        <v>735</v>
      </c>
      <c r="BB404" s="150">
        <v>740</v>
      </c>
      <c r="BC404" s="151" t="s">
        <v>491</v>
      </c>
      <c r="BD404" s="165">
        <f t="shared" si="182"/>
        <v>876278</v>
      </c>
      <c r="BE404" s="166">
        <v>802496</v>
      </c>
      <c r="BF404" s="155">
        <f t="shared" si="183"/>
        <v>73782</v>
      </c>
      <c r="BG404" s="155">
        <v>0</v>
      </c>
      <c r="BH404" s="155">
        <v>13149.6</v>
      </c>
      <c r="BI404" s="155"/>
      <c r="BJ404" s="155"/>
      <c r="BK404" s="155"/>
      <c r="BL404" s="155">
        <f t="shared" si="184"/>
        <v>0</v>
      </c>
      <c r="BM404" s="166">
        <f t="shared" si="185"/>
        <v>86931.6</v>
      </c>
      <c r="BN404" s="168">
        <f t="shared" si="186"/>
        <v>73782</v>
      </c>
      <c r="BZ404" s="155"/>
      <c r="CA404" s="161">
        <v>735</v>
      </c>
      <c r="CB404" s="151" t="s">
        <v>491</v>
      </c>
      <c r="CC404" s="153"/>
      <c r="CD404" s="153"/>
      <c r="CE404" s="153"/>
      <c r="CF404" s="153"/>
      <c r="CG404" s="169">
        <f t="shared" si="171"/>
        <v>0</v>
      </c>
      <c r="CH404" s="153"/>
      <c r="CI404" s="153"/>
      <c r="CJ404" s="153"/>
      <c r="CK404" s="169">
        <f t="shared" si="172"/>
        <v>0</v>
      </c>
      <c r="CL404" s="170">
        <f t="shared" si="173"/>
        <v>0</v>
      </c>
      <c r="CM404" s="155"/>
      <c r="CN404" s="170">
        <f t="shared" si="174"/>
        <v>0</v>
      </c>
      <c r="CO404" s="155"/>
      <c r="CP404" s="160">
        <f t="shared" si="175"/>
        <v>73782</v>
      </c>
      <c r="CQ404" s="153">
        <f t="shared" si="176"/>
        <v>73782</v>
      </c>
      <c r="CR404" s="153">
        <f t="shared" si="187"/>
        <v>0</v>
      </c>
      <c r="CS404" s="169"/>
      <c r="CT404" s="170">
        <f t="shared" si="188"/>
        <v>0</v>
      </c>
      <c r="CU404" s="155"/>
      <c r="CV404" s="171"/>
      <c r="CW404" s="172"/>
      <c r="CX404" s="172"/>
      <c r="CY404" s="172"/>
      <c r="CZ404" s="169"/>
      <c r="DA404" s="173"/>
      <c r="DB404" s="174"/>
      <c r="DC404" s="174">
        <f t="shared" si="177"/>
        <v>-735</v>
      </c>
      <c r="DD404" s="173"/>
      <c r="DE404" s="173"/>
      <c r="DF404" s="173"/>
      <c r="DG404" s="173"/>
      <c r="DH404" s="175"/>
      <c r="DI404" s="173"/>
      <c r="DJ404" s="173"/>
      <c r="DK404" s="173"/>
      <c r="DL404" s="173"/>
      <c r="DM404" s="173"/>
    </row>
    <row r="405" spans="1:117" s="39" customFormat="1" ht="12" x14ac:dyDescent="0.2">
      <c r="A405" s="149">
        <v>740</v>
      </c>
      <c r="B405" s="150">
        <v>745</v>
      </c>
      <c r="C405" s="151" t="s">
        <v>492</v>
      </c>
      <c r="D405" s="152">
        <f t="shared" si="178"/>
        <v>3.3110222449114652</v>
      </c>
      <c r="E405" s="153">
        <f t="shared" si="179"/>
        <v>58974</v>
      </c>
      <c r="F405" s="153">
        <f t="shared" si="179"/>
        <v>0</v>
      </c>
      <c r="G405" s="153">
        <f t="shared" si="179"/>
        <v>3106</v>
      </c>
      <c r="H405" s="154">
        <f t="shared" si="162"/>
        <v>62080</v>
      </c>
      <c r="I405" s="155"/>
      <c r="J405" s="156">
        <f t="shared" si="180"/>
        <v>3106</v>
      </c>
      <c r="K405" s="157">
        <f t="shared" si="181"/>
        <v>17225.492022459221</v>
      </c>
      <c r="L405" s="158">
        <f t="shared" si="163"/>
        <v>20331.492022459221</v>
      </c>
      <c r="M405" s="155"/>
      <c r="N405" s="159">
        <f t="shared" si="164"/>
        <v>41748.507977540779</v>
      </c>
      <c r="O405" s="155"/>
      <c r="P405" s="160">
        <f t="shared" si="165"/>
        <v>3106</v>
      </c>
      <c r="Q405" s="153">
        <f t="shared" si="166"/>
        <v>0</v>
      </c>
      <c r="R405" s="153">
        <f t="shared" si="167"/>
        <v>0</v>
      </c>
      <c r="S405" s="153">
        <f t="shared" si="168"/>
        <v>17225.492022459221</v>
      </c>
      <c r="T405" s="154">
        <f t="shared" si="169"/>
        <v>20331.492022459221</v>
      </c>
      <c r="U405" s="155"/>
      <c r="V405" s="159">
        <f t="shared" si="170"/>
        <v>41585.800000000003</v>
      </c>
      <c r="Y405" s="161">
        <v>740</v>
      </c>
      <c r="Z405" s="162">
        <v>3.3110222449114652</v>
      </c>
      <c r="AA405" s="162">
        <v>0</v>
      </c>
      <c r="AB405" s="162"/>
      <c r="AC405" s="162"/>
      <c r="AD405" s="162">
        <v>0</v>
      </c>
      <c r="AE405" s="163">
        <v>58974</v>
      </c>
      <c r="AF405" s="163">
        <v>0</v>
      </c>
      <c r="AG405" s="163">
        <v>0</v>
      </c>
      <c r="AH405" s="163">
        <v>58974</v>
      </c>
      <c r="AI405" s="163">
        <v>0</v>
      </c>
      <c r="AJ405" s="163">
        <v>3106</v>
      </c>
      <c r="AK405" s="163">
        <v>62080</v>
      </c>
      <c r="AL405" s="163">
        <v>0</v>
      </c>
      <c r="AM405" s="163">
        <v>0</v>
      </c>
      <c r="AN405" s="163">
        <v>0</v>
      </c>
      <c r="AO405" s="163">
        <v>0</v>
      </c>
      <c r="AP405" s="164">
        <v>62080</v>
      </c>
      <c r="AR405" s="161">
        <v>740</v>
      </c>
      <c r="AS405" s="162">
        <v>0</v>
      </c>
      <c r="AT405" s="163">
        <v>0</v>
      </c>
      <c r="AU405" s="163">
        <v>0</v>
      </c>
      <c r="AV405" s="163">
        <v>0</v>
      </c>
      <c r="AW405" s="164">
        <v>0</v>
      </c>
      <c r="BA405" s="161">
        <v>740</v>
      </c>
      <c r="BB405" s="150">
        <v>745</v>
      </c>
      <c r="BC405" s="151" t="s">
        <v>492</v>
      </c>
      <c r="BD405" s="165">
        <f t="shared" si="182"/>
        <v>58974</v>
      </c>
      <c r="BE405" s="166">
        <v>48177</v>
      </c>
      <c r="BF405" s="155">
        <f t="shared" si="183"/>
        <v>10797</v>
      </c>
      <c r="BG405" s="155">
        <v>27682.799999999999</v>
      </c>
      <c r="BH405" s="155">
        <v>0</v>
      </c>
      <c r="BI405" s="155"/>
      <c r="BJ405" s="155"/>
      <c r="BK405" s="155"/>
      <c r="BL405" s="155">
        <f t="shared" si="184"/>
        <v>0</v>
      </c>
      <c r="BM405" s="166">
        <f t="shared" si="185"/>
        <v>38479.800000000003</v>
      </c>
      <c r="BN405" s="168">
        <f t="shared" si="186"/>
        <v>17225.492022459221</v>
      </c>
      <c r="BZ405" s="155"/>
      <c r="CA405" s="161">
        <v>740</v>
      </c>
      <c r="CB405" s="151" t="s">
        <v>492</v>
      </c>
      <c r="CC405" s="153"/>
      <c r="CD405" s="153"/>
      <c r="CE405" s="153"/>
      <c r="CF405" s="153"/>
      <c r="CG405" s="169">
        <f t="shared" si="171"/>
        <v>0</v>
      </c>
      <c r="CH405" s="153"/>
      <c r="CI405" s="153"/>
      <c r="CJ405" s="153"/>
      <c r="CK405" s="169">
        <f t="shared" si="172"/>
        <v>0</v>
      </c>
      <c r="CL405" s="170">
        <f t="shared" si="173"/>
        <v>0</v>
      </c>
      <c r="CM405" s="155"/>
      <c r="CN405" s="170">
        <f t="shared" si="174"/>
        <v>0</v>
      </c>
      <c r="CO405" s="155"/>
      <c r="CP405" s="160">
        <f t="shared" si="175"/>
        <v>10797</v>
      </c>
      <c r="CQ405" s="153">
        <f t="shared" si="176"/>
        <v>10797</v>
      </c>
      <c r="CR405" s="153">
        <f t="shared" si="187"/>
        <v>0</v>
      </c>
      <c r="CS405" s="169"/>
      <c r="CT405" s="170">
        <f t="shared" si="188"/>
        <v>0</v>
      </c>
      <c r="CU405" s="155"/>
      <c r="CV405" s="171"/>
      <c r="CW405" s="172"/>
      <c r="CX405" s="172"/>
      <c r="CY405" s="172"/>
      <c r="CZ405" s="169"/>
      <c r="DA405" s="173"/>
      <c r="DB405" s="174"/>
      <c r="DC405" s="174">
        <f t="shared" si="177"/>
        <v>-740</v>
      </c>
      <c r="DD405" s="173"/>
      <c r="DE405" s="173"/>
      <c r="DF405" s="173"/>
      <c r="DG405" s="173"/>
      <c r="DH405" s="175"/>
      <c r="DI405" s="173"/>
      <c r="DJ405" s="173"/>
      <c r="DK405" s="173"/>
      <c r="DL405" s="173"/>
      <c r="DM405" s="173"/>
    </row>
    <row r="406" spans="1:117" s="39" customFormat="1" ht="12" x14ac:dyDescent="0.2">
      <c r="A406" s="149">
        <v>745</v>
      </c>
      <c r="B406" s="150">
        <v>746</v>
      </c>
      <c r="C406" s="151" t="s">
        <v>493</v>
      </c>
      <c r="D406" s="152">
        <f t="shared" si="178"/>
        <v>27</v>
      </c>
      <c r="E406" s="153">
        <f t="shared" si="179"/>
        <v>370737</v>
      </c>
      <c r="F406" s="153">
        <f t="shared" si="179"/>
        <v>0</v>
      </c>
      <c r="G406" s="153">
        <f t="shared" si="179"/>
        <v>25321</v>
      </c>
      <c r="H406" s="154">
        <f t="shared" si="162"/>
        <v>396058</v>
      </c>
      <c r="I406" s="155"/>
      <c r="J406" s="156">
        <f t="shared" si="180"/>
        <v>25321</v>
      </c>
      <c r="K406" s="157">
        <f t="shared" si="181"/>
        <v>10226.120410428977</v>
      </c>
      <c r="L406" s="158">
        <f t="shared" si="163"/>
        <v>35547.120410428979</v>
      </c>
      <c r="M406" s="155"/>
      <c r="N406" s="159">
        <f t="shared" si="164"/>
        <v>360510.87958957104</v>
      </c>
      <c r="O406" s="155"/>
      <c r="P406" s="160">
        <f t="shared" si="165"/>
        <v>25321</v>
      </c>
      <c r="Q406" s="153">
        <f t="shared" si="166"/>
        <v>0</v>
      </c>
      <c r="R406" s="153">
        <f t="shared" si="167"/>
        <v>0</v>
      </c>
      <c r="S406" s="153">
        <f t="shared" si="168"/>
        <v>10226.120410428977</v>
      </c>
      <c r="T406" s="154">
        <f t="shared" si="169"/>
        <v>35547.120410428979</v>
      </c>
      <c r="U406" s="155"/>
      <c r="V406" s="159">
        <f t="shared" si="170"/>
        <v>69357.399999999994</v>
      </c>
      <c r="Y406" s="161">
        <v>745</v>
      </c>
      <c r="Z406" s="162">
        <v>27</v>
      </c>
      <c r="AA406" s="162">
        <v>0</v>
      </c>
      <c r="AB406" s="162"/>
      <c r="AC406" s="162"/>
      <c r="AD406" s="162">
        <v>0</v>
      </c>
      <c r="AE406" s="163">
        <v>370737</v>
      </c>
      <c r="AF406" s="163">
        <v>0</v>
      </c>
      <c r="AG406" s="163">
        <v>0</v>
      </c>
      <c r="AH406" s="163">
        <v>370737</v>
      </c>
      <c r="AI406" s="163">
        <v>0</v>
      </c>
      <c r="AJ406" s="163">
        <v>25321</v>
      </c>
      <c r="AK406" s="163">
        <v>396058</v>
      </c>
      <c r="AL406" s="163">
        <v>0</v>
      </c>
      <c r="AM406" s="163">
        <v>0</v>
      </c>
      <c r="AN406" s="163">
        <v>0</v>
      </c>
      <c r="AO406" s="163">
        <v>0</v>
      </c>
      <c r="AP406" s="164">
        <v>396058</v>
      </c>
      <c r="AR406" s="161">
        <v>745</v>
      </c>
      <c r="AS406" s="162">
        <v>0</v>
      </c>
      <c r="AT406" s="163">
        <v>0</v>
      </c>
      <c r="AU406" s="163">
        <v>0</v>
      </c>
      <c r="AV406" s="163">
        <v>0</v>
      </c>
      <c r="AW406" s="164">
        <v>0</v>
      </c>
      <c r="BA406" s="161">
        <v>745</v>
      </c>
      <c r="BB406" s="150">
        <v>746</v>
      </c>
      <c r="BC406" s="151" t="s">
        <v>493</v>
      </c>
      <c r="BD406" s="165">
        <f t="shared" si="182"/>
        <v>370737</v>
      </c>
      <c r="BE406" s="166">
        <v>371198</v>
      </c>
      <c r="BF406" s="155">
        <f t="shared" si="183"/>
        <v>0</v>
      </c>
      <c r="BG406" s="155">
        <v>44036.4</v>
      </c>
      <c r="BH406" s="155">
        <v>0</v>
      </c>
      <c r="BI406" s="155"/>
      <c r="BJ406" s="155"/>
      <c r="BK406" s="155"/>
      <c r="BL406" s="155">
        <f t="shared" si="184"/>
        <v>0</v>
      </c>
      <c r="BM406" s="166">
        <f t="shared" si="185"/>
        <v>44036.4</v>
      </c>
      <c r="BN406" s="168">
        <f t="shared" si="186"/>
        <v>10226.120410428977</v>
      </c>
      <c r="BZ406" s="155"/>
      <c r="CA406" s="161">
        <v>745</v>
      </c>
      <c r="CB406" s="151" t="s">
        <v>493</v>
      </c>
      <c r="CC406" s="153"/>
      <c r="CD406" s="153"/>
      <c r="CE406" s="153"/>
      <c r="CF406" s="153"/>
      <c r="CG406" s="169">
        <f t="shared" si="171"/>
        <v>0</v>
      </c>
      <c r="CH406" s="153"/>
      <c r="CI406" s="153"/>
      <c r="CJ406" s="153"/>
      <c r="CK406" s="169">
        <f t="shared" si="172"/>
        <v>0</v>
      </c>
      <c r="CL406" s="170">
        <f t="shared" si="173"/>
        <v>0</v>
      </c>
      <c r="CM406" s="155"/>
      <c r="CN406" s="170">
        <f t="shared" si="174"/>
        <v>0</v>
      </c>
      <c r="CO406" s="155"/>
      <c r="CP406" s="160">
        <f t="shared" si="175"/>
        <v>0</v>
      </c>
      <c r="CQ406" s="153">
        <f t="shared" si="176"/>
        <v>0</v>
      </c>
      <c r="CR406" s="153">
        <f t="shared" si="187"/>
        <v>0</v>
      </c>
      <c r="CS406" s="169"/>
      <c r="CT406" s="170">
        <f t="shared" si="188"/>
        <v>0</v>
      </c>
      <c r="CU406" s="155"/>
      <c r="CV406" s="171"/>
      <c r="CW406" s="172"/>
      <c r="CX406" s="172"/>
      <c r="CY406" s="172"/>
      <c r="CZ406" s="169"/>
      <c r="DA406" s="173"/>
      <c r="DB406" s="174"/>
      <c r="DC406" s="174">
        <f t="shared" si="177"/>
        <v>-745</v>
      </c>
      <c r="DD406" s="173"/>
      <c r="DE406" s="173"/>
      <c r="DF406" s="173"/>
      <c r="DG406" s="173"/>
      <c r="DH406" s="175"/>
      <c r="DI406" s="173"/>
      <c r="DJ406" s="173"/>
      <c r="DK406" s="173"/>
      <c r="DL406" s="173"/>
      <c r="DM406" s="173"/>
    </row>
    <row r="407" spans="1:117" s="39" customFormat="1" ht="12" x14ac:dyDescent="0.2">
      <c r="A407" s="149">
        <v>750</v>
      </c>
      <c r="B407" s="150">
        <v>747</v>
      </c>
      <c r="C407" s="151" t="s">
        <v>494</v>
      </c>
      <c r="D407" s="152">
        <f t="shared" si="178"/>
        <v>23.385628946919283</v>
      </c>
      <c r="E407" s="153">
        <f t="shared" si="179"/>
        <v>464181</v>
      </c>
      <c r="F407" s="153">
        <f t="shared" si="179"/>
        <v>0</v>
      </c>
      <c r="G407" s="153">
        <f t="shared" si="179"/>
        <v>21930</v>
      </c>
      <c r="H407" s="154">
        <f t="shared" si="162"/>
        <v>486111</v>
      </c>
      <c r="I407" s="155"/>
      <c r="J407" s="156">
        <f t="shared" si="180"/>
        <v>21930</v>
      </c>
      <c r="K407" s="157">
        <f t="shared" si="181"/>
        <v>57074.620867243895</v>
      </c>
      <c r="L407" s="158">
        <f t="shared" si="163"/>
        <v>79004.620867243895</v>
      </c>
      <c r="M407" s="155"/>
      <c r="N407" s="159">
        <f t="shared" si="164"/>
        <v>407106.37913275609</v>
      </c>
      <c r="O407" s="155"/>
      <c r="P407" s="160">
        <f t="shared" si="165"/>
        <v>21930</v>
      </c>
      <c r="Q407" s="153">
        <f t="shared" si="166"/>
        <v>0</v>
      </c>
      <c r="R407" s="153">
        <f t="shared" si="167"/>
        <v>0</v>
      </c>
      <c r="S407" s="153">
        <f t="shared" si="168"/>
        <v>57074.620867243895</v>
      </c>
      <c r="T407" s="154">
        <f t="shared" si="169"/>
        <v>79004.620867243895</v>
      </c>
      <c r="U407" s="155"/>
      <c r="V407" s="159">
        <f t="shared" si="170"/>
        <v>104293</v>
      </c>
      <c r="Y407" s="161">
        <v>750</v>
      </c>
      <c r="Z407" s="162">
        <v>23.385628946919283</v>
      </c>
      <c r="AA407" s="162">
        <v>0</v>
      </c>
      <c r="AB407" s="162"/>
      <c r="AC407" s="162"/>
      <c r="AD407" s="162">
        <v>0</v>
      </c>
      <c r="AE407" s="163">
        <v>464181</v>
      </c>
      <c r="AF407" s="163">
        <v>0</v>
      </c>
      <c r="AG407" s="163">
        <v>0</v>
      </c>
      <c r="AH407" s="163">
        <v>464181</v>
      </c>
      <c r="AI407" s="163">
        <v>0</v>
      </c>
      <c r="AJ407" s="163">
        <v>21930</v>
      </c>
      <c r="AK407" s="163">
        <v>486111</v>
      </c>
      <c r="AL407" s="163">
        <v>0</v>
      </c>
      <c r="AM407" s="163">
        <v>0</v>
      </c>
      <c r="AN407" s="163">
        <v>0</v>
      </c>
      <c r="AO407" s="163">
        <v>0</v>
      </c>
      <c r="AP407" s="164">
        <v>486111</v>
      </c>
      <c r="AR407" s="161">
        <v>750</v>
      </c>
      <c r="AS407" s="162">
        <v>0</v>
      </c>
      <c r="AT407" s="163">
        <v>0</v>
      </c>
      <c r="AU407" s="163">
        <v>0</v>
      </c>
      <c r="AV407" s="163">
        <v>0</v>
      </c>
      <c r="AW407" s="164">
        <v>0</v>
      </c>
      <c r="BA407" s="161">
        <v>750</v>
      </c>
      <c r="BB407" s="150">
        <v>747</v>
      </c>
      <c r="BC407" s="151" t="s">
        <v>494</v>
      </c>
      <c r="BD407" s="165">
        <f t="shared" si="182"/>
        <v>464181</v>
      </c>
      <c r="BE407" s="166">
        <v>414755</v>
      </c>
      <c r="BF407" s="155">
        <f t="shared" si="183"/>
        <v>49426</v>
      </c>
      <c r="BG407" s="155">
        <v>32937</v>
      </c>
      <c r="BH407" s="155">
        <v>0</v>
      </c>
      <c r="BI407" s="155"/>
      <c r="BJ407" s="155"/>
      <c r="BK407" s="155"/>
      <c r="BL407" s="155">
        <f t="shared" si="184"/>
        <v>0</v>
      </c>
      <c r="BM407" s="166">
        <f t="shared" si="185"/>
        <v>82363</v>
      </c>
      <c r="BN407" s="168">
        <f t="shared" si="186"/>
        <v>57074.620867243895</v>
      </c>
      <c r="BZ407" s="155"/>
      <c r="CA407" s="161">
        <v>750</v>
      </c>
      <c r="CB407" s="151" t="s">
        <v>494</v>
      </c>
      <c r="CC407" s="153"/>
      <c r="CD407" s="153"/>
      <c r="CE407" s="153"/>
      <c r="CF407" s="153"/>
      <c r="CG407" s="169">
        <f t="shared" si="171"/>
        <v>0</v>
      </c>
      <c r="CH407" s="153"/>
      <c r="CI407" s="153"/>
      <c r="CJ407" s="153"/>
      <c r="CK407" s="169">
        <f t="shared" si="172"/>
        <v>0</v>
      </c>
      <c r="CL407" s="170">
        <f t="shared" si="173"/>
        <v>0</v>
      </c>
      <c r="CM407" s="155"/>
      <c r="CN407" s="170">
        <f t="shared" si="174"/>
        <v>0</v>
      </c>
      <c r="CO407" s="155"/>
      <c r="CP407" s="160">
        <f t="shared" si="175"/>
        <v>49426</v>
      </c>
      <c r="CQ407" s="153">
        <f t="shared" si="176"/>
        <v>49426</v>
      </c>
      <c r="CR407" s="153">
        <f t="shared" si="187"/>
        <v>0</v>
      </c>
      <c r="CS407" s="169"/>
      <c r="CT407" s="170">
        <f t="shared" si="188"/>
        <v>0</v>
      </c>
      <c r="CU407" s="155"/>
      <c r="CV407" s="171"/>
      <c r="CW407" s="172"/>
      <c r="CX407" s="172"/>
      <c r="CY407" s="172"/>
      <c r="CZ407" s="169"/>
      <c r="DA407" s="173"/>
      <c r="DB407" s="174"/>
      <c r="DC407" s="174">
        <f t="shared" si="177"/>
        <v>-750</v>
      </c>
      <c r="DD407" s="173"/>
      <c r="DE407" s="173"/>
      <c r="DF407" s="173"/>
      <c r="DG407" s="173"/>
      <c r="DH407" s="175"/>
      <c r="DI407" s="173"/>
      <c r="DJ407" s="173"/>
      <c r="DK407" s="173"/>
      <c r="DL407" s="173"/>
      <c r="DM407" s="173"/>
    </row>
    <row r="408" spans="1:117" s="39" customFormat="1" ht="12" x14ac:dyDescent="0.2">
      <c r="A408" s="149">
        <v>753</v>
      </c>
      <c r="B408" s="150">
        <v>749</v>
      </c>
      <c r="C408" s="151" t="s">
        <v>495</v>
      </c>
      <c r="D408" s="152">
        <f t="shared" si="178"/>
        <v>23.060851264095923</v>
      </c>
      <c r="E408" s="153">
        <f t="shared" si="179"/>
        <v>343596</v>
      </c>
      <c r="F408" s="153">
        <f t="shared" si="179"/>
        <v>0</v>
      </c>
      <c r="G408" s="153">
        <f t="shared" si="179"/>
        <v>21618</v>
      </c>
      <c r="H408" s="154">
        <f t="shared" si="162"/>
        <v>365214</v>
      </c>
      <c r="I408" s="155"/>
      <c r="J408" s="156">
        <f t="shared" si="180"/>
        <v>21618</v>
      </c>
      <c r="K408" s="157">
        <f t="shared" si="181"/>
        <v>24457.337481478255</v>
      </c>
      <c r="L408" s="158">
        <f t="shared" si="163"/>
        <v>46075.337481478258</v>
      </c>
      <c r="M408" s="155"/>
      <c r="N408" s="159">
        <f t="shared" si="164"/>
        <v>319138.66251852177</v>
      </c>
      <c r="O408" s="155"/>
      <c r="P408" s="160">
        <f t="shared" si="165"/>
        <v>21618</v>
      </c>
      <c r="Q408" s="153">
        <f t="shared" si="166"/>
        <v>0</v>
      </c>
      <c r="R408" s="153">
        <f t="shared" si="167"/>
        <v>0</v>
      </c>
      <c r="S408" s="153">
        <f t="shared" si="168"/>
        <v>24457.337481478255</v>
      </c>
      <c r="T408" s="154">
        <f t="shared" si="169"/>
        <v>46075.337481478258</v>
      </c>
      <c r="U408" s="155"/>
      <c r="V408" s="159">
        <f t="shared" si="170"/>
        <v>66677.8</v>
      </c>
      <c r="Y408" s="161">
        <v>753</v>
      </c>
      <c r="Z408" s="162">
        <v>23.060851264095923</v>
      </c>
      <c r="AA408" s="162">
        <v>0</v>
      </c>
      <c r="AB408" s="162"/>
      <c r="AC408" s="162"/>
      <c r="AD408" s="162">
        <v>0</v>
      </c>
      <c r="AE408" s="163">
        <v>343596</v>
      </c>
      <c r="AF408" s="163">
        <v>0</v>
      </c>
      <c r="AG408" s="163">
        <v>0</v>
      </c>
      <c r="AH408" s="163">
        <v>343596</v>
      </c>
      <c r="AI408" s="163">
        <v>0</v>
      </c>
      <c r="AJ408" s="163">
        <v>21618</v>
      </c>
      <c r="AK408" s="163">
        <v>365214</v>
      </c>
      <c r="AL408" s="163">
        <v>0</v>
      </c>
      <c r="AM408" s="163">
        <v>0</v>
      </c>
      <c r="AN408" s="163">
        <v>0</v>
      </c>
      <c r="AO408" s="163">
        <v>0</v>
      </c>
      <c r="AP408" s="164">
        <v>365214</v>
      </c>
      <c r="AR408" s="161">
        <v>753</v>
      </c>
      <c r="AS408" s="162">
        <v>0</v>
      </c>
      <c r="AT408" s="163">
        <v>0</v>
      </c>
      <c r="AU408" s="163">
        <v>0</v>
      </c>
      <c r="AV408" s="163">
        <v>0</v>
      </c>
      <c r="AW408" s="164">
        <v>0</v>
      </c>
      <c r="BA408" s="161">
        <v>753</v>
      </c>
      <c r="BB408" s="150">
        <v>749</v>
      </c>
      <c r="BC408" s="151" t="s">
        <v>495</v>
      </c>
      <c r="BD408" s="165">
        <f t="shared" si="182"/>
        <v>343596</v>
      </c>
      <c r="BE408" s="166">
        <v>325370</v>
      </c>
      <c r="BF408" s="155">
        <f t="shared" si="183"/>
        <v>18226</v>
      </c>
      <c r="BG408" s="155">
        <v>26833.8</v>
      </c>
      <c r="BH408" s="155">
        <v>0</v>
      </c>
      <c r="BI408" s="155"/>
      <c r="BJ408" s="155"/>
      <c r="BK408" s="155"/>
      <c r="BL408" s="155">
        <f t="shared" si="184"/>
        <v>0</v>
      </c>
      <c r="BM408" s="166">
        <f t="shared" si="185"/>
        <v>45059.8</v>
      </c>
      <c r="BN408" s="168">
        <f t="shared" si="186"/>
        <v>24457.337481478255</v>
      </c>
      <c r="BZ408" s="155"/>
      <c r="CA408" s="161">
        <v>753</v>
      </c>
      <c r="CB408" s="151" t="s">
        <v>495</v>
      </c>
      <c r="CC408" s="153"/>
      <c r="CD408" s="153"/>
      <c r="CE408" s="153"/>
      <c r="CF408" s="153"/>
      <c r="CG408" s="169">
        <f t="shared" si="171"/>
        <v>0</v>
      </c>
      <c r="CH408" s="153"/>
      <c r="CI408" s="153"/>
      <c r="CJ408" s="153"/>
      <c r="CK408" s="169">
        <f t="shared" si="172"/>
        <v>0</v>
      </c>
      <c r="CL408" s="170">
        <f t="shared" si="173"/>
        <v>0</v>
      </c>
      <c r="CM408" s="155"/>
      <c r="CN408" s="170">
        <f t="shared" si="174"/>
        <v>0</v>
      </c>
      <c r="CO408" s="155"/>
      <c r="CP408" s="160">
        <f t="shared" si="175"/>
        <v>18226</v>
      </c>
      <c r="CQ408" s="153">
        <f t="shared" si="176"/>
        <v>18226</v>
      </c>
      <c r="CR408" s="153">
        <f t="shared" si="187"/>
        <v>0</v>
      </c>
      <c r="CS408" s="169"/>
      <c r="CT408" s="170">
        <f t="shared" si="188"/>
        <v>0</v>
      </c>
      <c r="CU408" s="155"/>
      <c r="CV408" s="171"/>
      <c r="CW408" s="172"/>
      <c r="CX408" s="172"/>
      <c r="CY408" s="172"/>
      <c r="CZ408" s="169"/>
      <c r="DA408" s="173"/>
      <c r="DB408" s="174"/>
      <c r="DC408" s="174">
        <f t="shared" si="177"/>
        <v>-753</v>
      </c>
      <c r="DD408" s="173"/>
      <c r="DE408" s="173"/>
      <c r="DF408" s="173"/>
      <c r="DG408" s="173"/>
      <c r="DH408" s="175"/>
      <c r="DI408" s="173"/>
      <c r="DJ408" s="173"/>
      <c r="DK408" s="173"/>
      <c r="DL408" s="173"/>
      <c r="DM408" s="173"/>
    </row>
    <row r="409" spans="1:117" s="39" customFormat="1" ht="12" x14ac:dyDescent="0.2">
      <c r="A409" s="149">
        <v>755</v>
      </c>
      <c r="B409" s="150">
        <v>730</v>
      </c>
      <c r="C409" s="151" t="s">
        <v>496</v>
      </c>
      <c r="D409" s="152">
        <f t="shared" si="178"/>
        <v>13.421851108984855</v>
      </c>
      <c r="E409" s="153">
        <f t="shared" si="179"/>
        <v>257442</v>
      </c>
      <c r="F409" s="153">
        <f t="shared" si="179"/>
        <v>0</v>
      </c>
      <c r="G409" s="153">
        <f t="shared" si="179"/>
        <v>12582</v>
      </c>
      <c r="H409" s="154">
        <f t="shared" si="162"/>
        <v>270024</v>
      </c>
      <c r="I409" s="155"/>
      <c r="J409" s="156">
        <f t="shared" si="180"/>
        <v>12582</v>
      </c>
      <c r="K409" s="157">
        <f t="shared" si="181"/>
        <v>50068.882346042607</v>
      </c>
      <c r="L409" s="158">
        <f t="shared" si="163"/>
        <v>62650.882346042607</v>
      </c>
      <c r="M409" s="155"/>
      <c r="N409" s="159">
        <f t="shared" si="164"/>
        <v>207373.11765395739</v>
      </c>
      <c r="O409" s="155"/>
      <c r="P409" s="160">
        <f t="shared" si="165"/>
        <v>12582</v>
      </c>
      <c r="Q409" s="153">
        <f t="shared" si="166"/>
        <v>0</v>
      </c>
      <c r="R409" s="153">
        <f t="shared" si="167"/>
        <v>0</v>
      </c>
      <c r="S409" s="153">
        <f t="shared" si="168"/>
        <v>50068.882346042607</v>
      </c>
      <c r="T409" s="154">
        <f t="shared" si="169"/>
        <v>62650.882346042607</v>
      </c>
      <c r="U409" s="155"/>
      <c r="V409" s="159">
        <f t="shared" si="170"/>
        <v>106498.2</v>
      </c>
      <c r="Y409" s="161">
        <v>755</v>
      </c>
      <c r="Z409" s="162">
        <v>13.421851108984855</v>
      </c>
      <c r="AA409" s="162">
        <v>0</v>
      </c>
      <c r="AB409" s="162"/>
      <c r="AC409" s="162"/>
      <c r="AD409" s="162">
        <v>0</v>
      </c>
      <c r="AE409" s="163">
        <v>257442</v>
      </c>
      <c r="AF409" s="163">
        <v>0</v>
      </c>
      <c r="AG409" s="163">
        <v>0</v>
      </c>
      <c r="AH409" s="163">
        <v>257442</v>
      </c>
      <c r="AI409" s="163">
        <v>0</v>
      </c>
      <c r="AJ409" s="163">
        <v>12582</v>
      </c>
      <c r="AK409" s="163">
        <v>270024</v>
      </c>
      <c r="AL409" s="163">
        <v>0</v>
      </c>
      <c r="AM409" s="163">
        <v>0</v>
      </c>
      <c r="AN409" s="163">
        <v>0</v>
      </c>
      <c r="AO409" s="163">
        <v>0</v>
      </c>
      <c r="AP409" s="164">
        <v>270024</v>
      </c>
      <c r="AR409" s="161">
        <v>755</v>
      </c>
      <c r="AS409" s="162">
        <v>0</v>
      </c>
      <c r="AT409" s="163">
        <v>0</v>
      </c>
      <c r="AU409" s="163">
        <v>0</v>
      </c>
      <c r="AV409" s="163">
        <v>0</v>
      </c>
      <c r="AW409" s="164">
        <v>0</v>
      </c>
      <c r="BA409" s="161">
        <v>755</v>
      </c>
      <c r="BB409" s="150">
        <v>730</v>
      </c>
      <c r="BC409" s="151" t="s">
        <v>496</v>
      </c>
      <c r="BD409" s="165">
        <f t="shared" si="182"/>
        <v>257442</v>
      </c>
      <c r="BE409" s="166">
        <v>220635</v>
      </c>
      <c r="BF409" s="155">
        <f t="shared" si="183"/>
        <v>36807</v>
      </c>
      <c r="BG409" s="155">
        <v>57109.2</v>
      </c>
      <c r="BH409" s="155">
        <v>0</v>
      </c>
      <c r="BI409" s="155"/>
      <c r="BJ409" s="155"/>
      <c r="BK409" s="155"/>
      <c r="BL409" s="155">
        <f t="shared" si="184"/>
        <v>0</v>
      </c>
      <c r="BM409" s="166">
        <f t="shared" si="185"/>
        <v>93916.2</v>
      </c>
      <c r="BN409" s="168">
        <f t="shared" si="186"/>
        <v>50068.882346042607</v>
      </c>
      <c r="BZ409" s="155"/>
      <c r="CA409" s="161">
        <v>755</v>
      </c>
      <c r="CB409" s="151" t="s">
        <v>496</v>
      </c>
      <c r="CC409" s="153"/>
      <c r="CD409" s="153"/>
      <c r="CE409" s="153"/>
      <c r="CF409" s="153"/>
      <c r="CG409" s="169">
        <f t="shared" si="171"/>
        <v>0</v>
      </c>
      <c r="CH409" s="153"/>
      <c r="CI409" s="153"/>
      <c r="CJ409" s="153"/>
      <c r="CK409" s="169">
        <f t="shared" si="172"/>
        <v>0</v>
      </c>
      <c r="CL409" s="170">
        <f t="shared" si="173"/>
        <v>0</v>
      </c>
      <c r="CM409" s="155"/>
      <c r="CN409" s="170">
        <f t="shared" si="174"/>
        <v>0</v>
      </c>
      <c r="CO409" s="155"/>
      <c r="CP409" s="160">
        <f t="shared" si="175"/>
        <v>36807</v>
      </c>
      <c r="CQ409" s="153">
        <f t="shared" si="176"/>
        <v>36807</v>
      </c>
      <c r="CR409" s="153">
        <f t="shared" si="187"/>
        <v>0</v>
      </c>
      <c r="CS409" s="169"/>
      <c r="CT409" s="170">
        <f t="shared" si="188"/>
        <v>0</v>
      </c>
      <c r="CU409" s="155"/>
      <c r="CV409" s="171"/>
      <c r="CW409" s="172"/>
      <c r="CX409" s="172"/>
      <c r="CY409" s="172"/>
      <c r="CZ409" s="169"/>
      <c r="DA409" s="173"/>
      <c r="DB409" s="174"/>
      <c r="DC409" s="174">
        <f t="shared" si="177"/>
        <v>-755</v>
      </c>
      <c r="DD409" s="173"/>
      <c r="DE409" s="173"/>
      <c r="DF409" s="173"/>
      <c r="DG409" s="173"/>
      <c r="DH409" s="175"/>
      <c r="DI409" s="173"/>
      <c r="DJ409" s="173"/>
      <c r="DK409" s="173"/>
      <c r="DL409" s="173"/>
      <c r="DM409" s="173"/>
    </row>
    <row r="410" spans="1:117" s="39" customFormat="1" ht="12" x14ac:dyDescent="0.2">
      <c r="A410" s="149">
        <v>760</v>
      </c>
      <c r="B410" s="150">
        <v>752</v>
      </c>
      <c r="C410" s="151" t="s">
        <v>497</v>
      </c>
      <c r="D410" s="152">
        <f t="shared" si="178"/>
        <v>63.961385051319517</v>
      </c>
      <c r="E410" s="153">
        <f t="shared" si="179"/>
        <v>908678</v>
      </c>
      <c r="F410" s="153">
        <f t="shared" si="179"/>
        <v>0</v>
      </c>
      <c r="G410" s="153">
        <f t="shared" si="179"/>
        <v>59976</v>
      </c>
      <c r="H410" s="154">
        <f t="shared" si="162"/>
        <v>968654</v>
      </c>
      <c r="I410" s="155"/>
      <c r="J410" s="156">
        <f t="shared" si="180"/>
        <v>59976</v>
      </c>
      <c r="K410" s="157">
        <f t="shared" si="181"/>
        <v>88292.091198085516</v>
      </c>
      <c r="L410" s="158">
        <f t="shared" si="163"/>
        <v>148268.09119808552</v>
      </c>
      <c r="M410" s="155"/>
      <c r="N410" s="159">
        <f t="shared" si="164"/>
        <v>820385.90880191443</v>
      </c>
      <c r="O410" s="155"/>
      <c r="P410" s="160">
        <f t="shared" si="165"/>
        <v>59976</v>
      </c>
      <c r="Q410" s="153">
        <f t="shared" si="166"/>
        <v>0</v>
      </c>
      <c r="R410" s="153">
        <f t="shared" si="167"/>
        <v>0</v>
      </c>
      <c r="S410" s="153">
        <f t="shared" si="168"/>
        <v>88292.091198085516</v>
      </c>
      <c r="T410" s="154">
        <f t="shared" si="169"/>
        <v>148268.09119808552</v>
      </c>
      <c r="U410" s="155"/>
      <c r="V410" s="159">
        <f t="shared" si="170"/>
        <v>233050</v>
      </c>
      <c r="Y410" s="161">
        <v>760</v>
      </c>
      <c r="Z410" s="162">
        <v>63.961385051319517</v>
      </c>
      <c r="AA410" s="162">
        <v>0</v>
      </c>
      <c r="AB410" s="162"/>
      <c r="AC410" s="162"/>
      <c r="AD410" s="162">
        <v>0</v>
      </c>
      <c r="AE410" s="163">
        <v>908678</v>
      </c>
      <c r="AF410" s="163">
        <v>0</v>
      </c>
      <c r="AG410" s="163">
        <v>0</v>
      </c>
      <c r="AH410" s="163">
        <v>908678</v>
      </c>
      <c r="AI410" s="163">
        <v>0</v>
      </c>
      <c r="AJ410" s="163">
        <v>59976</v>
      </c>
      <c r="AK410" s="163">
        <v>968654</v>
      </c>
      <c r="AL410" s="163">
        <v>0</v>
      </c>
      <c r="AM410" s="163">
        <v>0</v>
      </c>
      <c r="AN410" s="163">
        <v>0</v>
      </c>
      <c r="AO410" s="163">
        <v>0</v>
      </c>
      <c r="AP410" s="164">
        <v>968654</v>
      </c>
      <c r="AR410" s="161">
        <v>760</v>
      </c>
      <c r="AS410" s="162">
        <v>0</v>
      </c>
      <c r="AT410" s="163">
        <v>0</v>
      </c>
      <c r="AU410" s="163">
        <v>0</v>
      </c>
      <c r="AV410" s="163">
        <v>0</v>
      </c>
      <c r="AW410" s="164">
        <v>0</v>
      </c>
      <c r="BA410" s="161">
        <v>760</v>
      </c>
      <c r="BB410" s="150">
        <v>752</v>
      </c>
      <c r="BC410" s="151" t="s">
        <v>497</v>
      </c>
      <c r="BD410" s="165">
        <f t="shared" si="182"/>
        <v>908678</v>
      </c>
      <c r="BE410" s="166">
        <v>840494</v>
      </c>
      <c r="BF410" s="155">
        <f t="shared" si="183"/>
        <v>68184</v>
      </c>
      <c r="BG410" s="155">
        <v>86590.8</v>
      </c>
      <c r="BH410" s="155">
        <v>18299.2</v>
      </c>
      <c r="BI410" s="155"/>
      <c r="BJ410" s="155"/>
      <c r="BK410" s="155"/>
      <c r="BL410" s="155">
        <f t="shared" si="184"/>
        <v>0</v>
      </c>
      <c r="BM410" s="166">
        <f t="shared" si="185"/>
        <v>173074</v>
      </c>
      <c r="BN410" s="168">
        <f t="shared" si="186"/>
        <v>88292.091198085516</v>
      </c>
      <c r="BZ410" s="155"/>
      <c r="CA410" s="161">
        <v>760</v>
      </c>
      <c r="CB410" s="151" t="s">
        <v>497</v>
      </c>
      <c r="CC410" s="153"/>
      <c r="CD410" s="153"/>
      <c r="CE410" s="153"/>
      <c r="CF410" s="153"/>
      <c r="CG410" s="169">
        <f t="shared" si="171"/>
        <v>0</v>
      </c>
      <c r="CH410" s="153"/>
      <c r="CI410" s="153"/>
      <c r="CJ410" s="153"/>
      <c r="CK410" s="169">
        <f t="shared" si="172"/>
        <v>0</v>
      </c>
      <c r="CL410" s="170">
        <f t="shared" si="173"/>
        <v>0</v>
      </c>
      <c r="CM410" s="155"/>
      <c r="CN410" s="170">
        <f t="shared" si="174"/>
        <v>0</v>
      </c>
      <c r="CO410" s="155"/>
      <c r="CP410" s="160">
        <f t="shared" si="175"/>
        <v>68184</v>
      </c>
      <c r="CQ410" s="153">
        <f t="shared" si="176"/>
        <v>68184</v>
      </c>
      <c r="CR410" s="153">
        <f t="shared" si="187"/>
        <v>0</v>
      </c>
      <c r="CS410" s="169"/>
      <c r="CT410" s="170">
        <f t="shared" si="188"/>
        <v>0</v>
      </c>
      <c r="CU410" s="155"/>
      <c r="CV410" s="171"/>
      <c r="CW410" s="172"/>
      <c r="CX410" s="172"/>
      <c r="CY410" s="172"/>
      <c r="CZ410" s="169"/>
      <c r="DA410" s="173"/>
      <c r="DB410" s="174"/>
      <c r="DC410" s="174">
        <f t="shared" si="177"/>
        <v>-760</v>
      </c>
      <c r="DD410" s="173"/>
      <c r="DE410" s="173"/>
      <c r="DF410" s="173"/>
      <c r="DG410" s="173"/>
      <c r="DH410" s="175"/>
      <c r="DI410" s="173"/>
      <c r="DJ410" s="173"/>
      <c r="DK410" s="173"/>
      <c r="DL410" s="173"/>
      <c r="DM410" s="173"/>
    </row>
    <row r="411" spans="1:117" s="39" customFormat="1" ht="12" x14ac:dyDescent="0.2">
      <c r="A411" s="149">
        <v>763</v>
      </c>
      <c r="B411" s="150">
        <v>790</v>
      </c>
      <c r="C411" s="151" t="s">
        <v>498</v>
      </c>
      <c r="D411" s="152">
        <f t="shared" si="178"/>
        <v>6.4846571955753092</v>
      </c>
      <c r="E411" s="153">
        <f t="shared" si="179"/>
        <v>100284</v>
      </c>
      <c r="F411" s="153">
        <f t="shared" si="179"/>
        <v>0</v>
      </c>
      <c r="G411" s="153">
        <f t="shared" si="179"/>
        <v>6080</v>
      </c>
      <c r="H411" s="154">
        <f t="shared" si="162"/>
        <v>106364</v>
      </c>
      <c r="I411" s="155"/>
      <c r="J411" s="156">
        <f t="shared" si="180"/>
        <v>6080</v>
      </c>
      <c r="K411" s="157">
        <f t="shared" si="181"/>
        <v>10472</v>
      </c>
      <c r="L411" s="158">
        <f t="shared" si="163"/>
        <v>16552</v>
      </c>
      <c r="M411" s="155"/>
      <c r="N411" s="159">
        <f t="shared" si="164"/>
        <v>89812</v>
      </c>
      <c r="O411" s="155"/>
      <c r="P411" s="160">
        <f t="shared" si="165"/>
        <v>6080</v>
      </c>
      <c r="Q411" s="153">
        <f t="shared" si="166"/>
        <v>0</v>
      </c>
      <c r="R411" s="153">
        <f t="shared" si="167"/>
        <v>0</v>
      </c>
      <c r="S411" s="153">
        <f t="shared" si="168"/>
        <v>10472</v>
      </c>
      <c r="T411" s="154">
        <f t="shared" si="169"/>
        <v>16552</v>
      </c>
      <c r="U411" s="155"/>
      <c r="V411" s="159">
        <f t="shared" si="170"/>
        <v>36861.199999999997</v>
      </c>
      <c r="Y411" s="161">
        <v>763</v>
      </c>
      <c r="Z411" s="162">
        <v>6.4846571955753092</v>
      </c>
      <c r="AA411" s="162">
        <v>0</v>
      </c>
      <c r="AB411" s="162"/>
      <c r="AC411" s="162"/>
      <c r="AD411" s="162">
        <v>0</v>
      </c>
      <c r="AE411" s="163">
        <v>100284</v>
      </c>
      <c r="AF411" s="163">
        <v>0</v>
      </c>
      <c r="AG411" s="163">
        <v>0</v>
      </c>
      <c r="AH411" s="163">
        <v>100284</v>
      </c>
      <c r="AI411" s="163">
        <v>0</v>
      </c>
      <c r="AJ411" s="163">
        <v>6080</v>
      </c>
      <c r="AK411" s="163">
        <v>106364</v>
      </c>
      <c r="AL411" s="163">
        <v>0</v>
      </c>
      <c r="AM411" s="163">
        <v>0</v>
      </c>
      <c r="AN411" s="163">
        <v>0</v>
      </c>
      <c r="AO411" s="163">
        <v>0</v>
      </c>
      <c r="AP411" s="164">
        <v>106364</v>
      </c>
      <c r="AR411" s="161">
        <v>763</v>
      </c>
      <c r="AS411" s="162">
        <v>0</v>
      </c>
      <c r="AT411" s="163">
        <v>0</v>
      </c>
      <c r="AU411" s="163">
        <v>0</v>
      </c>
      <c r="AV411" s="163">
        <v>0</v>
      </c>
      <c r="AW411" s="164">
        <v>0</v>
      </c>
      <c r="BA411" s="161">
        <v>763</v>
      </c>
      <c r="BB411" s="150">
        <v>790</v>
      </c>
      <c r="BC411" s="151" t="s">
        <v>498</v>
      </c>
      <c r="BD411" s="165">
        <f t="shared" si="182"/>
        <v>100284</v>
      </c>
      <c r="BE411" s="166">
        <v>89812</v>
      </c>
      <c r="BF411" s="155">
        <f t="shared" si="183"/>
        <v>10472</v>
      </c>
      <c r="BG411" s="155">
        <v>0</v>
      </c>
      <c r="BH411" s="155">
        <v>20309.2</v>
      </c>
      <c r="BI411" s="155"/>
      <c r="BJ411" s="155"/>
      <c r="BK411" s="155"/>
      <c r="BL411" s="155">
        <f t="shared" si="184"/>
        <v>0</v>
      </c>
      <c r="BM411" s="166">
        <f t="shared" si="185"/>
        <v>30781.200000000001</v>
      </c>
      <c r="BN411" s="168">
        <f t="shared" si="186"/>
        <v>10472</v>
      </c>
      <c r="BZ411" s="155"/>
      <c r="CA411" s="161">
        <v>763</v>
      </c>
      <c r="CB411" s="151" t="s">
        <v>498</v>
      </c>
      <c r="CC411" s="153"/>
      <c r="CD411" s="153"/>
      <c r="CE411" s="153"/>
      <c r="CF411" s="153"/>
      <c r="CG411" s="169">
        <f t="shared" si="171"/>
        <v>0</v>
      </c>
      <c r="CH411" s="153"/>
      <c r="CI411" s="153"/>
      <c r="CJ411" s="153"/>
      <c r="CK411" s="169">
        <f t="shared" si="172"/>
        <v>0</v>
      </c>
      <c r="CL411" s="170">
        <f t="shared" si="173"/>
        <v>0</v>
      </c>
      <c r="CM411" s="155"/>
      <c r="CN411" s="170">
        <f t="shared" si="174"/>
        <v>0</v>
      </c>
      <c r="CO411" s="155"/>
      <c r="CP411" s="160">
        <f t="shared" si="175"/>
        <v>10472</v>
      </c>
      <c r="CQ411" s="153">
        <f t="shared" si="176"/>
        <v>10472</v>
      </c>
      <c r="CR411" s="153">
        <f t="shared" si="187"/>
        <v>0</v>
      </c>
      <c r="CS411" s="169"/>
      <c r="CT411" s="170">
        <f t="shared" si="188"/>
        <v>0</v>
      </c>
      <c r="CU411" s="155"/>
      <c r="CV411" s="171"/>
      <c r="CW411" s="172"/>
      <c r="CX411" s="172"/>
      <c r="CY411" s="172"/>
      <c r="CZ411" s="169"/>
      <c r="DA411" s="173"/>
      <c r="DB411" s="174" t="s">
        <v>110</v>
      </c>
      <c r="DC411" s="174">
        <f t="shared" si="177"/>
        <v>-763</v>
      </c>
      <c r="DD411" s="173"/>
      <c r="DE411" s="173"/>
      <c r="DF411" s="173"/>
      <c r="DG411" s="173"/>
      <c r="DH411" s="175"/>
      <c r="DI411" s="173"/>
      <c r="DJ411" s="173"/>
      <c r="DK411" s="173"/>
      <c r="DL411" s="173"/>
      <c r="DM411" s="173"/>
    </row>
    <row r="412" spans="1:117" s="39" customFormat="1" ht="12" x14ac:dyDescent="0.2">
      <c r="A412" s="149">
        <v>765</v>
      </c>
      <c r="B412" s="150">
        <v>755</v>
      </c>
      <c r="C412" s="151" t="s">
        <v>499</v>
      </c>
      <c r="D412" s="152">
        <f t="shared" si="178"/>
        <v>0</v>
      </c>
      <c r="E412" s="153">
        <f t="shared" si="179"/>
        <v>0</v>
      </c>
      <c r="F412" s="153">
        <f t="shared" si="179"/>
        <v>0</v>
      </c>
      <c r="G412" s="153">
        <f t="shared" si="179"/>
        <v>0</v>
      </c>
      <c r="H412" s="154">
        <f t="shared" si="162"/>
        <v>0</v>
      </c>
      <c r="I412" s="155"/>
      <c r="J412" s="156">
        <f t="shared" si="180"/>
        <v>0</v>
      </c>
      <c r="K412" s="157">
        <f t="shared" si="181"/>
        <v>0</v>
      </c>
      <c r="L412" s="158">
        <f t="shared" si="163"/>
        <v>0</v>
      </c>
      <c r="M412" s="155"/>
      <c r="N412" s="159">
        <f t="shared" si="164"/>
        <v>0</v>
      </c>
      <c r="O412" s="155"/>
      <c r="P412" s="160">
        <f t="shared" si="165"/>
        <v>0</v>
      </c>
      <c r="Q412" s="153">
        <f t="shared" si="166"/>
        <v>0</v>
      </c>
      <c r="R412" s="153">
        <f t="shared" si="167"/>
        <v>0</v>
      </c>
      <c r="S412" s="153">
        <f t="shared" si="168"/>
        <v>0</v>
      </c>
      <c r="T412" s="154">
        <f t="shared" si="169"/>
        <v>0</v>
      </c>
      <c r="U412" s="155"/>
      <c r="V412" s="159">
        <f t="shared" si="170"/>
        <v>0</v>
      </c>
      <c r="Y412" s="161">
        <v>765</v>
      </c>
      <c r="Z412" s="162"/>
      <c r="AA412" s="162"/>
      <c r="AB412" s="162"/>
      <c r="AC412" s="162"/>
      <c r="AD412" s="162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4"/>
      <c r="AR412" s="161">
        <v>765</v>
      </c>
      <c r="AS412" s="162">
        <v>0</v>
      </c>
      <c r="AT412" s="163">
        <v>0</v>
      </c>
      <c r="AU412" s="163">
        <v>0</v>
      </c>
      <c r="AV412" s="163">
        <v>0</v>
      </c>
      <c r="AW412" s="164">
        <v>0</v>
      </c>
      <c r="BA412" s="161">
        <v>765</v>
      </c>
      <c r="BB412" s="150">
        <v>755</v>
      </c>
      <c r="BC412" s="151" t="s">
        <v>499</v>
      </c>
      <c r="BD412" s="165">
        <f t="shared" si="182"/>
        <v>0</v>
      </c>
      <c r="BE412" s="166">
        <v>0</v>
      </c>
      <c r="BF412" s="155">
        <f t="shared" si="183"/>
        <v>0</v>
      </c>
      <c r="BG412" s="155">
        <v>0</v>
      </c>
      <c r="BH412" s="155">
        <v>0</v>
      </c>
      <c r="BI412" s="155"/>
      <c r="BJ412" s="155"/>
      <c r="BK412" s="155"/>
      <c r="BL412" s="155">
        <f t="shared" si="184"/>
        <v>0</v>
      </c>
      <c r="BM412" s="166">
        <f t="shared" si="185"/>
        <v>0</v>
      </c>
      <c r="BN412" s="168">
        <f t="shared" si="186"/>
        <v>0</v>
      </c>
      <c r="BZ412" s="155"/>
      <c r="CA412" s="161">
        <v>765</v>
      </c>
      <c r="CB412" s="151" t="s">
        <v>499</v>
      </c>
      <c r="CC412" s="153"/>
      <c r="CD412" s="153"/>
      <c r="CE412" s="153"/>
      <c r="CF412" s="153"/>
      <c r="CG412" s="169">
        <f t="shared" si="171"/>
        <v>0</v>
      </c>
      <c r="CH412" s="153"/>
      <c r="CI412" s="153"/>
      <c r="CJ412" s="153"/>
      <c r="CK412" s="169">
        <f t="shared" si="172"/>
        <v>0</v>
      </c>
      <c r="CL412" s="170">
        <f t="shared" si="173"/>
        <v>0</v>
      </c>
      <c r="CM412" s="155"/>
      <c r="CN412" s="170">
        <f t="shared" si="174"/>
        <v>0</v>
      </c>
      <c r="CO412" s="155"/>
      <c r="CP412" s="160">
        <f t="shared" si="175"/>
        <v>0</v>
      </c>
      <c r="CQ412" s="153">
        <f t="shared" si="176"/>
        <v>0</v>
      </c>
      <c r="CR412" s="153">
        <f t="shared" si="187"/>
        <v>0</v>
      </c>
      <c r="CS412" s="169"/>
      <c r="CT412" s="170">
        <f t="shared" si="188"/>
        <v>0</v>
      </c>
      <c r="CU412" s="155"/>
      <c r="CV412" s="171"/>
      <c r="CW412" s="172"/>
      <c r="CX412" s="172"/>
      <c r="CY412" s="172"/>
      <c r="CZ412" s="169"/>
      <c r="DA412" s="173"/>
      <c r="DB412" s="174"/>
      <c r="DC412" s="174">
        <f t="shared" si="177"/>
        <v>-765</v>
      </c>
      <c r="DD412" s="173"/>
      <c r="DE412" s="173"/>
      <c r="DF412" s="173"/>
      <c r="DG412" s="173"/>
      <c r="DH412" s="175"/>
      <c r="DI412" s="173"/>
      <c r="DJ412" s="173"/>
      <c r="DK412" s="173"/>
      <c r="DL412" s="173"/>
      <c r="DM412" s="173"/>
    </row>
    <row r="413" spans="1:117" s="39" customFormat="1" ht="12" x14ac:dyDescent="0.2">
      <c r="A413" s="149">
        <v>766</v>
      </c>
      <c r="B413" s="150">
        <v>766</v>
      </c>
      <c r="C413" s="151" t="s">
        <v>500</v>
      </c>
      <c r="D413" s="152">
        <f t="shared" si="178"/>
        <v>5.1932659932659933</v>
      </c>
      <c r="E413" s="153">
        <f t="shared" si="179"/>
        <v>98441</v>
      </c>
      <c r="F413" s="153">
        <f t="shared" si="179"/>
        <v>0</v>
      </c>
      <c r="G413" s="153">
        <f t="shared" si="179"/>
        <v>4872</v>
      </c>
      <c r="H413" s="154">
        <f t="shared" si="162"/>
        <v>103313</v>
      </c>
      <c r="I413" s="155"/>
      <c r="J413" s="156">
        <f t="shared" si="180"/>
        <v>4872</v>
      </c>
      <c r="K413" s="157">
        <f t="shared" si="181"/>
        <v>27450.138982690831</v>
      </c>
      <c r="L413" s="158">
        <f t="shared" si="163"/>
        <v>32322.138982690831</v>
      </c>
      <c r="M413" s="155"/>
      <c r="N413" s="159">
        <f t="shared" si="164"/>
        <v>70990.861017309173</v>
      </c>
      <c r="O413" s="155"/>
      <c r="P413" s="160">
        <f t="shared" si="165"/>
        <v>4872</v>
      </c>
      <c r="Q413" s="153">
        <f t="shared" si="166"/>
        <v>0</v>
      </c>
      <c r="R413" s="153">
        <f t="shared" si="167"/>
        <v>0</v>
      </c>
      <c r="S413" s="153">
        <f t="shared" si="168"/>
        <v>27450.138982690831</v>
      </c>
      <c r="T413" s="154">
        <f t="shared" si="169"/>
        <v>32322.138982690831</v>
      </c>
      <c r="U413" s="155"/>
      <c r="V413" s="159">
        <f t="shared" si="170"/>
        <v>43878</v>
      </c>
      <c r="Y413" s="161">
        <v>766</v>
      </c>
      <c r="Z413" s="162">
        <v>5.1932659932659933</v>
      </c>
      <c r="AA413" s="162">
        <v>0</v>
      </c>
      <c r="AB413" s="162"/>
      <c r="AC413" s="162"/>
      <c r="AD413" s="162">
        <v>0</v>
      </c>
      <c r="AE413" s="163">
        <v>98441</v>
      </c>
      <c r="AF413" s="163">
        <v>0</v>
      </c>
      <c r="AG413" s="163">
        <v>0</v>
      </c>
      <c r="AH413" s="163">
        <v>98441</v>
      </c>
      <c r="AI413" s="163">
        <v>0</v>
      </c>
      <c r="AJ413" s="163">
        <v>4872</v>
      </c>
      <c r="AK413" s="163">
        <v>103313</v>
      </c>
      <c r="AL413" s="163">
        <v>0</v>
      </c>
      <c r="AM413" s="163">
        <v>0</v>
      </c>
      <c r="AN413" s="163">
        <v>0</v>
      </c>
      <c r="AO413" s="163">
        <v>0</v>
      </c>
      <c r="AP413" s="164">
        <v>103313</v>
      </c>
      <c r="AR413" s="161">
        <v>766</v>
      </c>
      <c r="AS413" s="162">
        <v>0</v>
      </c>
      <c r="AT413" s="163">
        <v>0</v>
      </c>
      <c r="AU413" s="163">
        <v>0</v>
      </c>
      <c r="AV413" s="163">
        <v>0</v>
      </c>
      <c r="AW413" s="164">
        <v>0</v>
      </c>
      <c r="BA413" s="161">
        <v>766</v>
      </c>
      <c r="BB413" s="150">
        <v>766</v>
      </c>
      <c r="BC413" s="151" t="s">
        <v>500</v>
      </c>
      <c r="BD413" s="165">
        <f t="shared" si="182"/>
        <v>98441</v>
      </c>
      <c r="BE413" s="166">
        <v>74486</v>
      </c>
      <c r="BF413" s="155">
        <f t="shared" si="183"/>
        <v>23955</v>
      </c>
      <c r="BG413" s="155">
        <v>15051</v>
      </c>
      <c r="BH413" s="155">
        <v>0</v>
      </c>
      <c r="BI413" s="155"/>
      <c r="BJ413" s="155"/>
      <c r="BK413" s="155"/>
      <c r="BL413" s="155">
        <f t="shared" si="184"/>
        <v>0</v>
      </c>
      <c r="BM413" s="166">
        <f t="shared" si="185"/>
        <v>39006</v>
      </c>
      <c r="BN413" s="168">
        <f t="shared" si="186"/>
        <v>27450.138982690831</v>
      </c>
      <c r="BZ413" s="155"/>
      <c r="CA413" s="161">
        <v>766</v>
      </c>
      <c r="CB413" s="151" t="s">
        <v>500</v>
      </c>
      <c r="CC413" s="153"/>
      <c r="CD413" s="153"/>
      <c r="CE413" s="153"/>
      <c r="CF413" s="153"/>
      <c r="CG413" s="169">
        <f t="shared" si="171"/>
        <v>0</v>
      </c>
      <c r="CH413" s="153"/>
      <c r="CI413" s="153"/>
      <c r="CJ413" s="153"/>
      <c r="CK413" s="169">
        <f t="shared" si="172"/>
        <v>0</v>
      </c>
      <c r="CL413" s="170">
        <f t="shared" si="173"/>
        <v>0</v>
      </c>
      <c r="CM413" s="155"/>
      <c r="CN413" s="170">
        <f t="shared" si="174"/>
        <v>0</v>
      </c>
      <c r="CO413" s="155"/>
      <c r="CP413" s="160">
        <f t="shared" si="175"/>
        <v>23955</v>
      </c>
      <c r="CQ413" s="153">
        <f t="shared" si="176"/>
        <v>23955</v>
      </c>
      <c r="CR413" s="153">
        <f t="shared" si="187"/>
        <v>0</v>
      </c>
      <c r="CS413" s="169"/>
      <c r="CT413" s="170">
        <f t="shared" si="188"/>
        <v>0</v>
      </c>
      <c r="CU413" s="155"/>
      <c r="CV413" s="171"/>
      <c r="CW413" s="172"/>
      <c r="CX413" s="172"/>
      <c r="CY413" s="172"/>
      <c r="CZ413" s="169"/>
      <c r="DA413" s="173"/>
      <c r="DB413" s="174" t="s">
        <v>148</v>
      </c>
      <c r="DC413" s="174">
        <f t="shared" si="177"/>
        <v>-766</v>
      </c>
      <c r="DD413" s="173"/>
      <c r="DE413" s="173"/>
      <c r="DF413" s="173"/>
      <c r="DG413" s="173"/>
      <c r="DH413" s="175"/>
      <c r="DI413" s="173"/>
      <c r="DJ413" s="173"/>
      <c r="DK413" s="173"/>
      <c r="DL413" s="173"/>
      <c r="DM413" s="173"/>
    </row>
    <row r="414" spans="1:117" s="39" customFormat="1" ht="12" x14ac:dyDescent="0.2">
      <c r="A414" s="149">
        <v>767</v>
      </c>
      <c r="B414" s="150">
        <v>756</v>
      </c>
      <c r="C414" s="151" t="s">
        <v>501</v>
      </c>
      <c r="D414" s="152">
        <f t="shared" si="178"/>
        <v>62.813017071827566</v>
      </c>
      <c r="E414" s="153">
        <f t="shared" si="179"/>
        <v>808187</v>
      </c>
      <c r="F414" s="153">
        <f t="shared" si="179"/>
        <v>0</v>
      </c>
      <c r="G414" s="153">
        <f t="shared" si="179"/>
        <v>58907</v>
      </c>
      <c r="H414" s="154">
        <f t="shared" si="162"/>
        <v>867094</v>
      </c>
      <c r="I414" s="155"/>
      <c r="J414" s="156">
        <f t="shared" si="180"/>
        <v>58907</v>
      </c>
      <c r="K414" s="157">
        <f t="shared" si="181"/>
        <v>148252.60575431542</v>
      </c>
      <c r="L414" s="158">
        <f t="shared" si="163"/>
        <v>207159.60575431542</v>
      </c>
      <c r="M414" s="155"/>
      <c r="N414" s="159">
        <f t="shared" si="164"/>
        <v>659934.39424568461</v>
      </c>
      <c r="O414" s="155"/>
      <c r="P414" s="160">
        <f t="shared" si="165"/>
        <v>58907</v>
      </c>
      <c r="Q414" s="153">
        <f t="shared" si="166"/>
        <v>0</v>
      </c>
      <c r="R414" s="153">
        <f t="shared" si="167"/>
        <v>0</v>
      </c>
      <c r="S414" s="153">
        <f t="shared" si="168"/>
        <v>148252.60575431542</v>
      </c>
      <c r="T414" s="154">
        <f t="shared" si="169"/>
        <v>207159.60575431542</v>
      </c>
      <c r="U414" s="155"/>
      <c r="V414" s="159">
        <f t="shared" si="170"/>
        <v>287986.59999999998</v>
      </c>
      <c r="Y414" s="161">
        <v>767</v>
      </c>
      <c r="Z414" s="162">
        <v>62.813017071827566</v>
      </c>
      <c r="AA414" s="162">
        <v>0</v>
      </c>
      <c r="AB414" s="162"/>
      <c r="AC414" s="162"/>
      <c r="AD414" s="162">
        <v>0</v>
      </c>
      <c r="AE414" s="163">
        <v>808187</v>
      </c>
      <c r="AF414" s="163">
        <v>0</v>
      </c>
      <c r="AG414" s="163">
        <v>0</v>
      </c>
      <c r="AH414" s="163">
        <v>808187</v>
      </c>
      <c r="AI414" s="163">
        <v>0</v>
      </c>
      <c r="AJ414" s="163">
        <v>58907</v>
      </c>
      <c r="AK414" s="163">
        <v>867094</v>
      </c>
      <c r="AL414" s="163">
        <v>0</v>
      </c>
      <c r="AM414" s="163">
        <v>0</v>
      </c>
      <c r="AN414" s="163">
        <v>0</v>
      </c>
      <c r="AO414" s="163">
        <v>0</v>
      </c>
      <c r="AP414" s="164">
        <v>867094</v>
      </c>
      <c r="AR414" s="161">
        <v>767</v>
      </c>
      <c r="AS414" s="162">
        <v>0</v>
      </c>
      <c r="AT414" s="163">
        <v>0</v>
      </c>
      <c r="AU414" s="163">
        <v>0</v>
      </c>
      <c r="AV414" s="163">
        <v>0</v>
      </c>
      <c r="AW414" s="164">
        <v>0</v>
      </c>
      <c r="BA414" s="161">
        <v>767</v>
      </c>
      <c r="BB414" s="150">
        <v>756</v>
      </c>
      <c r="BC414" s="151" t="s">
        <v>501</v>
      </c>
      <c r="BD414" s="165">
        <f t="shared" si="182"/>
        <v>808187</v>
      </c>
      <c r="BE414" s="166">
        <v>684381</v>
      </c>
      <c r="BF414" s="155">
        <f t="shared" si="183"/>
        <v>123806</v>
      </c>
      <c r="BG414" s="155">
        <v>105273.59999999999</v>
      </c>
      <c r="BH414" s="155">
        <v>0</v>
      </c>
      <c r="BI414" s="155"/>
      <c r="BJ414" s="155"/>
      <c r="BK414" s="155"/>
      <c r="BL414" s="155">
        <f t="shared" si="184"/>
        <v>0</v>
      </c>
      <c r="BM414" s="166">
        <f t="shared" si="185"/>
        <v>229079.59999999998</v>
      </c>
      <c r="BN414" s="168">
        <f t="shared" si="186"/>
        <v>148252.60575431542</v>
      </c>
      <c r="BZ414" s="155"/>
      <c r="CA414" s="161">
        <v>767</v>
      </c>
      <c r="CB414" s="151" t="s">
        <v>501</v>
      </c>
      <c r="CC414" s="153"/>
      <c r="CD414" s="153"/>
      <c r="CE414" s="153"/>
      <c r="CF414" s="153"/>
      <c r="CG414" s="169">
        <f t="shared" si="171"/>
        <v>0</v>
      </c>
      <c r="CH414" s="153"/>
      <c r="CI414" s="153"/>
      <c r="CJ414" s="153"/>
      <c r="CK414" s="169">
        <f t="shared" si="172"/>
        <v>0</v>
      </c>
      <c r="CL414" s="170">
        <f t="shared" si="173"/>
        <v>0</v>
      </c>
      <c r="CM414" s="155"/>
      <c r="CN414" s="170">
        <f t="shared" si="174"/>
        <v>0</v>
      </c>
      <c r="CO414" s="155"/>
      <c r="CP414" s="160">
        <f t="shared" si="175"/>
        <v>123806</v>
      </c>
      <c r="CQ414" s="153">
        <f t="shared" si="176"/>
        <v>123806</v>
      </c>
      <c r="CR414" s="153">
        <f t="shared" si="187"/>
        <v>0</v>
      </c>
      <c r="CS414" s="169"/>
      <c r="CT414" s="170">
        <f t="shared" si="188"/>
        <v>0</v>
      </c>
      <c r="CU414" s="155"/>
      <c r="CV414" s="171"/>
      <c r="CW414" s="172"/>
      <c r="CX414" s="172"/>
      <c r="CY414" s="172"/>
      <c r="CZ414" s="169"/>
      <c r="DA414" s="173"/>
      <c r="DB414" s="174"/>
      <c r="DC414" s="174">
        <f t="shared" si="177"/>
        <v>-767</v>
      </c>
      <c r="DD414" s="173"/>
      <c r="DE414" s="173"/>
      <c r="DF414" s="173"/>
      <c r="DG414" s="173"/>
      <c r="DH414" s="175"/>
      <c r="DI414" s="173"/>
      <c r="DJ414" s="173"/>
      <c r="DK414" s="173"/>
      <c r="DL414" s="173"/>
      <c r="DM414" s="173"/>
    </row>
    <row r="415" spans="1:117" s="39" customFormat="1" ht="12" x14ac:dyDescent="0.2">
      <c r="A415" s="149">
        <v>770</v>
      </c>
      <c r="B415" s="150">
        <v>757</v>
      </c>
      <c r="C415" s="151" t="s">
        <v>502</v>
      </c>
      <c r="D415" s="152">
        <f t="shared" si="178"/>
        <v>2.0151133501259446</v>
      </c>
      <c r="E415" s="153">
        <f t="shared" si="179"/>
        <v>26136</v>
      </c>
      <c r="F415" s="153">
        <f t="shared" si="179"/>
        <v>0</v>
      </c>
      <c r="G415" s="153">
        <f t="shared" si="179"/>
        <v>1890</v>
      </c>
      <c r="H415" s="154">
        <f t="shared" si="162"/>
        <v>28026</v>
      </c>
      <c r="I415" s="155"/>
      <c r="J415" s="156">
        <f t="shared" si="180"/>
        <v>1890</v>
      </c>
      <c r="K415" s="157">
        <f t="shared" si="181"/>
        <v>4171.8736862558853</v>
      </c>
      <c r="L415" s="158">
        <f t="shared" si="163"/>
        <v>6061.8736862558853</v>
      </c>
      <c r="M415" s="155"/>
      <c r="N415" s="159">
        <f t="shared" si="164"/>
        <v>21964.126313744113</v>
      </c>
      <c r="O415" s="155"/>
      <c r="P415" s="160">
        <f t="shared" si="165"/>
        <v>1890</v>
      </c>
      <c r="Q415" s="153">
        <f t="shared" si="166"/>
        <v>0</v>
      </c>
      <c r="R415" s="153">
        <f t="shared" si="167"/>
        <v>0</v>
      </c>
      <c r="S415" s="153">
        <f t="shared" si="168"/>
        <v>4171.8736862558853</v>
      </c>
      <c r="T415" s="154">
        <f t="shared" si="169"/>
        <v>6061.8736862558853</v>
      </c>
      <c r="U415" s="155"/>
      <c r="V415" s="159">
        <f t="shared" si="170"/>
        <v>19855.2</v>
      </c>
      <c r="Y415" s="161">
        <v>770</v>
      </c>
      <c r="Z415" s="162">
        <v>2.0151133501259446</v>
      </c>
      <c r="AA415" s="162">
        <v>0</v>
      </c>
      <c r="AB415" s="162"/>
      <c r="AC415" s="162"/>
      <c r="AD415" s="162">
        <v>0</v>
      </c>
      <c r="AE415" s="163">
        <v>26136</v>
      </c>
      <c r="AF415" s="163">
        <v>0</v>
      </c>
      <c r="AG415" s="163">
        <v>0</v>
      </c>
      <c r="AH415" s="163">
        <v>26136</v>
      </c>
      <c r="AI415" s="163">
        <v>0</v>
      </c>
      <c r="AJ415" s="163">
        <v>1890</v>
      </c>
      <c r="AK415" s="163">
        <v>28026</v>
      </c>
      <c r="AL415" s="163">
        <v>0</v>
      </c>
      <c r="AM415" s="163">
        <v>0</v>
      </c>
      <c r="AN415" s="163">
        <v>0</v>
      </c>
      <c r="AO415" s="163">
        <v>0</v>
      </c>
      <c r="AP415" s="164">
        <v>28026</v>
      </c>
      <c r="AR415" s="161">
        <v>770</v>
      </c>
      <c r="AS415" s="162">
        <v>0</v>
      </c>
      <c r="AT415" s="163">
        <v>0</v>
      </c>
      <c r="AU415" s="163">
        <v>0</v>
      </c>
      <c r="AV415" s="163">
        <v>0</v>
      </c>
      <c r="AW415" s="164">
        <v>0</v>
      </c>
      <c r="BA415" s="161">
        <v>770</v>
      </c>
      <c r="BB415" s="150">
        <v>757</v>
      </c>
      <c r="BC415" s="151" t="s">
        <v>502</v>
      </c>
      <c r="BD415" s="165">
        <f t="shared" si="182"/>
        <v>26136</v>
      </c>
      <c r="BE415" s="166">
        <v>29942</v>
      </c>
      <c r="BF415" s="155">
        <f t="shared" si="183"/>
        <v>0</v>
      </c>
      <c r="BG415" s="155">
        <v>17965.2</v>
      </c>
      <c r="BH415" s="155">
        <v>0</v>
      </c>
      <c r="BI415" s="155"/>
      <c r="BJ415" s="155"/>
      <c r="BK415" s="155"/>
      <c r="BL415" s="155">
        <f t="shared" si="184"/>
        <v>0</v>
      </c>
      <c r="BM415" s="166">
        <f t="shared" si="185"/>
        <v>17965.2</v>
      </c>
      <c r="BN415" s="168">
        <f t="shared" si="186"/>
        <v>4171.8736862558853</v>
      </c>
      <c r="BZ415" s="155"/>
      <c r="CA415" s="161">
        <v>770</v>
      </c>
      <c r="CB415" s="151" t="s">
        <v>502</v>
      </c>
      <c r="CC415" s="153"/>
      <c r="CD415" s="153"/>
      <c r="CE415" s="153"/>
      <c r="CF415" s="153"/>
      <c r="CG415" s="169">
        <f t="shared" si="171"/>
        <v>0</v>
      </c>
      <c r="CH415" s="153"/>
      <c r="CI415" s="153"/>
      <c r="CJ415" s="153"/>
      <c r="CK415" s="169">
        <f t="shared" si="172"/>
        <v>0</v>
      </c>
      <c r="CL415" s="170">
        <f t="shared" si="173"/>
        <v>0</v>
      </c>
      <c r="CM415" s="155"/>
      <c r="CN415" s="170">
        <f t="shared" si="174"/>
        <v>0</v>
      </c>
      <c r="CO415" s="155"/>
      <c r="CP415" s="160">
        <f t="shared" si="175"/>
        <v>0</v>
      </c>
      <c r="CQ415" s="153">
        <f t="shared" si="176"/>
        <v>0</v>
      </c>
      <c r="CR415" s="153">
        <f t="shared" si="187"/>
        <v>0</v>
      </c>
      <c r="CS415" s="169"/>
      <c r="CT415" s="170">
        <f t="shared" si="188"/>
        <v>0</v>
      </c>
      <c r="CU415" s="155"/>
      <c r="CV415" s="171"/>
      <c r="CW415" s="172"/>
      <c r="CX415" s="172"/>
      <c r="CY415" s="172"/>
      <c r="CZ415" s="169"/>
      <c r="DA415" s="173"/>
      <c r="DB415" s="174"/>
      <c r="DC415" s="174">
        <f t="shared" si="177"/>
        <v>-770</v>
      </c>
      <c r="DD415" s="173"/>
      <c r="DE415" s="173"/>
      <c r="DF415" s="173"/>
      <c r="DG415" s="173"/>
      <c r="DH415" s="175"/>
      <c r="DI415" s="173"/>
      <c r="DJ415" s="173"/>
      <c r="DK415" s="173"/>
      <c r="DL415" s="173"/>
      <c r="DM415" s="173"/>
    </row>
    <row r="416" spans="1:117" s="39" customFormat="1" ht="12" x14ac:dyDescent="0.2">
      <c r="A416" s="149">
        <v>773</v>
      </c>
      <c r="B416" s="150">
        <v>763</v>
      </c>
      <c r="C416" s="151" t="s">
        <v>503</v>
      </c>
      <c r="D416" s="152">
        <f t="shared" si="178"/>
        <v>56.990012484394505</v>
      </c>
      <c r="E416" s="153">
        <f t="shared" si="179"/>
        <v>828984</v>
      </c>
      <c r="F416" s="153">
        <f t="shared" si="179"/>
        <v>0</v>
      </c>
      <c r="G416" s="153">
        <f t="shared" si="179"/>
        <v>53429</v>
      </c>
      <c r="H416" s="154">
        <f t="shared" si="162"/>
        <v>882413</v>
      </c>
      <c r="I416" s="155"/>
      <c r="J416" s="156">
        <f t="shared" si="180"/>
        <v>53429</v>
      </c>
      <c r="K416" s="157">
        <f t="shared" si="181"/>
        <v>28129.505548222001</v>
      </c>
      <c r="L416" s="158">
        <f t="shared" si="163"/>
        <v>81558.505548222005</v>
      </c>
      <c r="M416" s="155"/>
      <c r="N416" s="159">
        <f t="shared" si="164"/>
        <v>800854.49445177801</v>
      </c>
      <c r="O416" s="155"/>
      <c r="P416" s="160">
        <f t="shared" si="165"/>
        <v>53429</v>
      </c>
      <c r="Q416" s="153">
        <f t="shared" si="166"/>
        <v>0</v>
      </c>
      <c r="R416" s="153">
        <f t="shared" si="167"/>
        <v>0</v>
      </c>
      <c r="S416" s="153">
        <f t="shared" si="168"/>
        <v>28129.505548222001</v>
      </c>
      <c r="T416" s="154">
        <f t="shared" si="169"/>
        <v>81558.505548222005</v>
      </c>
      <c r="U416" s="155"/>
      <c r="V416" s="159">
        <f t="shared" si="170"/>
        <v>173692.59999999998</v>
      </c>
      <c r="Y416" s="161">
        <v>773</v>
      </c>
      <c r="Z416" s="162">
        <v>56.990012484394505</v>
      </c>
      <c r="AA416" s="162">
        <v>0</v>
      </c>
      <c r="AB416" s="162"/>
      <c r="AC416" s="162"/>
      <c r="AD416" s="162">
        <v>0</v>
      </c>
      <c r="AE416" s="163">
        <v>828984</v>
      </c>
      <c r="AF416" s="163">
        <v>0</v>
      </c>
      <c r="AG416" s="163">
        <v>0</v>
      </c>
      <c r="AH416" s="163">
        <v>828984</v>
      </c>
      <c r="AI416" s="163">
        <v>0</v>
      </c>
      <c r="AJ416" s="163">
        <v>53429</v>
      </c>
      <c r="AK416" s="163">
        <v>882413</v>
      </c>
      <c r="AL416" s="163">
        <v>0</v>
      </c>
      <c r="AM416" s="163">
        <v>0</v>
      </c>
      <c r="AN416" s="163">
        <v>0</v>
      </c>
      <c r="AO416" s="163">
        <v>0</v>
      </c>
      <c r="AP416" s="164">
        <v>882413</v>
      </c>
      <c r="AR416" s="161">
        <v>773</v>
      </c>
      <c r="AS416" s="162">
        <v>0</v>
      </c>
      <c r="AT416" s="163">
        <v>0</v>
      </c>
      <c r="AU416" s="163">
        <v>0</v>
      </c>
      <c r="AV416" s="163">
        <v>0</v>
      </c>
      <c r="AW416" s="164">
        <v>0</v>
      </c>
      <c r="BA416" s="161">
        <v>773</v>
      </c>
      <c r="BB416" s="150">
        <v>763</v>
      </c>
      <c r="BC416" s="151" t="s">
        <v>503</v>
      </c>
      <c r="BD416" s="165">
        <f t="shared" si="182"/>
        <v>828984</v>
      </c>
      <c r="BE416" s="166">
        <v>828721</v>
      </c>
      <c r="BF416" s="155">
        <f t="shared" si="183"/>
        <v>263</v>
      </c>
      <c r="BG416" s="155">
        <v>120000.59999999999</v>
      </c>
      <c r="BH416" s="155">
        <v>0</v>
      </c>
      <c r="BI416" s="155"/>
      <c r="BJ416" s="155"/>
      <c r="BK416" s="155"/>
      <c r="BL416" s="155">
        <f t="shared" si="184"/>
        <v>0</v>
      </c>
      <c r="BM416" s="166">
        <f t="shared" si="185"/>
        <v>120263.59999999999</v>
      </c>
      <c r="BN416" s="168">
        <f t="shared" si="186"/>
        <v>28129.505548222001</v>
      </c>
      <c r="BZ416" s="155"/>
      <c r="CA416" s="161">
        <v>773</v>
      </c>
      <c r="CB416" s="151" t="s">
        <v>503</v>
      </c>
      <c r="CC416" s="153"/>
      <c r="CD416" s="153"/>
      <c r="CE416" s="153"/>
      <c r="CF416" s="153"/>
      <c r="CG416" s="169">
        <f t="shared" si="171"/>
        <v>0</v>
      </c>
      <c r="CH416" s="153"/>
      <c r="CI416" s="153"/>
      <c r="CJ416" s="153"/>
      <c r="CK416" s="169">
        <f t="shared" si="172"/>
        <v>0</v>
      </c>
      <c r="CL416" s="170">
        <f t="shared" si="173"/>
        <v>0</v>
      </c>
      <c r="CM416" s="155"/>
      <c r="CN416" s="170">
        <f t="shared" si="174"/>
        <v>0</v>
      </c>
      <c r="CO416" s="155"/>
      <c r="CP416" s="160">
        <f t="shared" si="175"/>
        <v>263</v>
      </c>
      <c r="CQ416" s="153">
        <f t="shared" si="176"/>
        <v>263</v>
      </c>
      <c r="CR416" s="153">
        <f t="shared" si="187"/>
        <v>0</v>
      </c>
      <c r="CS416" s="169"/>
      <c r="CT416" s="170">
        <f t="shared" si="188"/>
        <v>0</v>
      </c>
      <c r="CU416" s="155"/>
      <c r="CV416" s="171"/>
      <c r="CW416" s="172"/>
      <c r="CX416" s="172"/>
      <c r="CY416" s="172"/>
      <c r="CZ416" s="169"/>
      <c r="DA416" s="173"/>
      <c r="DB416" s="174"/>
      <c r="DC416" s="174">
        <f t="shared" si="177"/>
        <v>-773</v>
      </c>
      <c r="DD416" s="173"/>
      <c r="DE416" s="173"/>
      <c r="DF416" s="173"/>
      <c r="DG416" s="173"/>
      <c r="DH416" s="175"/>
      <c r="DI416" s="173"/>
      <c r="DJ416" s="173"/>
      <c r="DK416" s="173"/>
      <c r="DL416" s="173"/>
      <c r="DM416" s="173"/>
    </row>
    <row r="417" spans="1:117" s="39" customFormat="1" ht="12" x14ac:dyDescent="0.2">
      <c r="A417" s="149">
        <v>774</v>
      </c>
      <c r="B417" s="150">
        <v>789</v>
      </c>
      <c r="C417" s="151" t="s">
        <v>504</v>
      </c>
      <c r="D417" s="152">
        <f t="shared" si="178"/>
        <v>47.093023255813961</v>
      </c>
      <c r="E417" s="153">
        <f t="shared" si="179"/>
        <v>1148742.0458001043</v>
      </c>
      <c r="F417" s="153">
        <f t="shared" si="179"/>
        <v>0</v>
      </c>
      <c r="G417" s="153">
        <f t="shared" si="179"/>
        <v>31581</v>
      </c>
      <c r="H417" s="154">
        <f t="shared" si="162"/>
        <v>1180323.0458001043</v>
      </c>
      <c r="I417" s="155"/>
      <c r="J417" s="156">
        <f t="shared" si="180"/>
        <v>31581</v>
      </c>
      <c r="K417" s="157">
        <f t="shared" si="181"/>
        <v>41567.560614686823</v>
      </c>
      <c r="L417" s="158">
        <f t="shared" si="163"/>
        <v>73148.560614686823</v>
      </c>
      <c r="M417" s="155"/>
      <c r="N417" s="159">
        <f t="shared" si="164"/>
        <v>1107174.4851854173</v>
      </c>
      <c r="O417" s="155"/>
      <c r="P417" s="160">
        <f t="shared" si="165"/>
        <v>44154</v>
      </c>
      <c r="Q417" s="153">
        <f t="shared" si="166"/>
        <v>470033.95419989538</v>
      </c>
      <c r="R417" s="153">
        <f t="shared" si="167"/>
        <v>12573</v>
      </c>
      <c r="S417" s="153">
        <f t="shared" si="168"/>
        <v>41567.560614686823</v>
      </c>
      <c r="T417" s="154">
        <f t="shared" si="169"/>
        <v>543182.51481458219</v>
      </c>
      <c r="U417" s="155"/>
      <c r="V417" s="159">
        <f t="shared" si="170"/>
        <v>571980.31820172898</v>
      </c>
      <c r="Y417" s="161">
        <v>774</v>
      </c>
      <c r="Z417" s="162">
        <v>47.093023255813961</v>
      </c>
      <c r="AA417" s="162">
        <v>0</v>
      </c>
      <c r="AB417" s="162"/>
      <c r="AC417" s="162"/>
      <c r="AD417" s="162">
        <v>13.412523945228116</v>
      </c>
      <c r="AE417" s="163">
        <v>1606203</v>
      </c>
      <c r="AF417" s="163">
        <v>457460.95419989544</v>
      </c>
      <c r="AG417" s="163">
        <v>0</v>
      </c>
      <c r="AH417" s="163">
        <v>1148742.0458001043</v>
      </c>
      <c r="AI417" s="163">
        <v>0</v>
      </c>
      <c r="AJ417" s="163">
        <v>31581</v>
      </c>
      <c r="AK417" s="163">
        <v>1180323.0458001043</v>
      </c>
      <c r="AL417" s="163">
        <v>457460.95419989538</v>
      </c>
      <c r="AM417" s="163">
        <v>0</v>
      </c>
      <c r="AN417" s="163">
        <v>12573</v>
      </c>
      <c r="AO417" s="163">
        <v>470033.95419989538</v>
      </c>
      <c r="AP417" s="164">
        <v>1650357</v>
      </c>
      <c r="AR417" s="161">
        <v>774</v>
      </c>
      <c r="AS417" s="162">
        <v>13.412523945228116</v>
      </c>
      <c r="AT417" s="163">
        <v>457460.95419989538</v>
      </c>
      <c r="AU417" s="163">
        <v>0</v>
      </c>
      <c r="AV417" s="163">
        <v>12573</v>
      </c>
      <c r="AW417" s="164">
        <v>470033.95419989538</v>
      </c>
      <c r="BA417" s="161">
        <v>774</v>
      </c>
      <c r="BB417" s="150">
        <v>789</v>
      </c>
      <c r="BC417" s="151" t="s">
        <v>504</v>
      </c>
      <c r="BD417" s="165">
        <f t="shared" si="182"/>
        <v>1148742.0458001043</v>
      </c>
      <c r="BE417" s="166">
        <v>1111525</v>
      </c>
      <c r="BF417" s="155">
        <f t="shared" si="183"/>
        <v>37217.045800104272</v>
      </c>
      <c r="BG417" s="155">
        <v>18734.476310830611</v>
      </c>
      <c r="BH417" s="155">
        <v>14413.841890898766</v>
      </c>
      <c r="BI417" s="155"/>
      <c r="BJ417" s="155"/>
      <c r="BK417" s="155"/>
      <c r="BL417" s="155">
        <f t="shared" si="184"/>
        <v>0</v>
      </c>
      <c r="BM417" s="166">
        <f t="shared" si="185"/>
        <v>70365.364001833645</v>
      </c>
      <c r="BN417" s="168">
        <f t="shared" si="186"/>
        <v>41567.560614686823</v>
      </c>
      <c r="BZ417" s="155"/>
      <c r="CA417" s="161">
        <v>774</v>
      </c>
      <c r="CB417" s="151" t="s">
        <v>504</v>
      </c>
      <c r="CC417" s="153"/>
      <c r="CD417" s="153"/>
      <c r="CE417" s="153"/>
      <c r="CF417" s="153"/>
      <c r="CG417" s="169">
        <f t="shared" si="171"/>
        <v>0</v>
      </c>
      <c r="CH417" s="153"/>
      <c r="CI417" s="153"/>
      <c r="CJ417" s="153"/>
      <c r="CK417" s="169">
        <f t="shared" si="172"/>
        <v>0</v>
      </c>
      <c r="CL417" s="170">
        <f t="shared" si="173"/>
        <v>0</v>
      </c>
      <c r="CM417" s="155"/>
      <c r="CN417" s="170">
        <f t="shared" si="174"/>
        <v>0</v>
      </c>
      <c r="CO417" s="155"/>
      <c r="CP417" s="160">
        <f t="shared" si="175"/>
        <v>37217.045800104272</v>
      </c>
      <c r="CQ417" s="153">
        <f t="shared" si="176"/>
        <v>37217.045800104272</v>
      </c>
      <c r="CR417" s="153">
        <f t="shared" si="187"/>
        <v>0</v>
      </c>
      <c r="CS417" s="169"/>
      <c r="CT417" s="170">
        <f t="shared" si="188"/>
        <v>0</v>
      </c>
      <c r="CU417" s="155"/>
      <c r="CV417" s="171"/>
      <c r="CW417" s="172"/>
      <c r="CX417" s="172"/>
      <c r="CY417" s="172"/>
      <c r="CZ417" s="169"/>
      <c r="DA417" s="173"/>
      <c r="DB417" s="174"/>
      <c r="DC417" s="174">
        <f t="shared" si="177"/>
        <v>-774</v>
      </c>
      <c r="DD417" s="173"/>
      <c r="DE417" s="173"/>
      <c r="DF417" s="173"/>
      <c r="DG417" s="173"/>
      <c r="DH417" s="175"/>
      <c r="DI417" s="173"/>
      <c r="DJ417" s="173"/>
      <c r="DK417" s="173"/>
      <c r="DL417" s="173"/>
      <c r="DM417" s="173"/>
    </row>
    <row r="418" spans="1:117" s="39" customFormat="1" ht="12" x14ac:dyDescent="0.2">
      <c r="A418" s="149">
        <v>775</v>
      </c>
      <c r="B418" s="150">
        <v>759</v>
      </c>
      <c r="C418" s="151" t="s">
        <v>505</v>
      </c>
      <c r="D418" s="152">
        <f t="shared" si="178"/>
        <v>38.426165813246861</v>
      </c>
      <c r="E418" s="153">
        <f t="shared" si="179"/>
        <v>486082</v>
      </c>
      <c r="F418" s="153">
        <f t="shared" si="179"/>
        <v>0</v>
      </c>
      <c r="G418" s="153">
        <f t="shared" si="179"/>
        <v>36022</v>
      </c>
      <c r="H418" s="154">
        <f t="shared" si="162"/>
        <v>522104</v>
      </c>
      <c r="I418" s="155"/>
      <c r="J418" s="156">
        <f t="shared" si="180"/>
        <v>36022</v>
      </c>
      <c r="K418" s="157">
        <f t="shared" si="181"/>
        <v>16799.746161974152</v>
      </c>
      <c r="L418" s="158">
        <f t="shared" si="163"/>
        <v>52821.746161974152</v>
      </c>
      <c r="M418" s="155"/>
      <c r="N418" s="159">
        <f t="shared" si="164"/>
        <v>469282.25383802585</v>
      </c>
      <c r="O418" s="155"/>
      <c r="P418" s="160">
        <f t="shared" si="165"/>
        <v>36022</v>
      </c>
      <c r="Q418" s="153">
        <f t="shared" si="166"/>
        <v>0</v>
      </c>
      <c r="R418" s="153">
        <f t="shared" si="167"/>
        <v>0</v>
      </c>
      <c r="S418" s="153">
        <f t="shared" si="168"/>
        <v>16799.746161974152</v>
      </c>
      <c r="T418" s="154">
        <f t="shared" si="169"/>
        <v>52821.746161974152</v>
      </c>
      <c r="U418" s="155"/>
      <c r="V418" s="159">
        <f t="shared" si="170"/>
        <v>67695.8</v>
      </c>
      <c r="Y418" s="161">
        <v>775</v>
      </c>
      <c r="Z418" s="162">
        <v>38.426165813246861</v>
      </c>
      <c r="AA418" s="162">
        <v>0</v>
      </c>
      <c r="AB418" s="162"/>
      <c r="AC418" s="162"/>
      <c r="AD418" s="162">
        <v>0</v>
      </c>
      <c r="AE418" s="163">
        <v>486082</v>
      </c>
      <c r="AF418" s="163">
        <v>0</v>
      </c>
      <c r="AG418" s="163">
        <v>0</v>
      </c>
      <c r="AH418" s="163">
        <v>486082</v>
      </c>
      <c r="AI418" s="163">
        <v>0</v>
      </c>
      <c r="AJ418" s="163">
        <v>36022</v>
      </c>
      <c r="AK418" s="163">
        <v>522104</v>
      </c>
      <c r="AL418" s="163">
        <v>0</v>
      </c>
      <c r="AM418" s="163">
        <v>0</v>
      </c>
      <c r="AN418" s="163">
        <v>0</v>
      </c>
      <c r="AO418" s="163">
        <v>0</v>
      </c>
      <c r="AP418" s="164">
        <v>522104</v>
      </c>
      <c r="AR418" s="161">
        <v>775</v>
      </c>
      <c r="AS418" s="162">
        <v>0</v>
      </c>
      <c r="AT418" s="163">
        <v>0</v>
      </c>
      <c r="AU418" s="163">
        <v>0</v>
      </c>
      <c r="AV418" s="163">
        <v>0</v>
      </c>
      <c r="AW418" s="164">
        <v>0</v>
      </c>
      <c r="BA418" s="161">
        <v>775</v>
      </c>
      <c r="BB418" s="150">
        <v>759</v>
      </c>
      <c r="BC418" s="151" t="s">
        <v>505</v>
      </c>
      <c r="BD418" s="165">
        <f t="shared" si="182"/>
        <v>486082</v>
      </c>
      <c r="BE418" s="166">
        <v>473781</v>
      </c>
      <c r="BF418" s="155">
        <f t="shared" si="183"/>
        <v>12301</v>
      </c>
      <c r="BG418" s="155">
        <v>19372.8</v>
      </c>
      <c r="BH418" s="155">
        <v>0</v>
      </c>
      <c r="BI418" s="155"/>
      <c r="BJ418" s="155"/>
      <c r="BK418" s="155"/>
      <c r="BL418" s="155">
        <f t="shared" si="184"/>
        <v>0</v>
      </c>
      <c r="BM418" s="166">
        <f t="shared" si="185"/>
        <v>31673.8</v>
      </c>
      <c r="BN418" s="168">
        <f t="shared" si="186"/>
        <v>16799.746161974152</v>
      </c>
      <c r="BZ418" s="155"/>
      <c r="CA418" s="161">
        <v>775</v>
      </c>
      <c r="CB418" s="151" t="s">
        <v>505</v>
      </c>
      <c r="CC418" s="153"/>
      <c r="CD418" s="153"/>
      <c r="CE418" s="153"/>
      <c r="CF418" s="153"/>
      <c r="CG418" s="169">
        <f t="shared" si="171"/>
        <v>0</v>
      </c>
      <c r="CH418" s="153"/>
      <c r="CI418" s="153"/>
      <c r="CJ418" s="153"/>
      <c r="CK418" s="169">
        <f t="shared" si="172"/>
        <v>0</v>
      </c>
      <c r="CL418" s="170">
        <f t="shared" si="173"/>
        <v>0</v>
      </c>
      <c r="CM418" s="155"/>
      <c r="CN418" s="170">
        <f t="shared" si="174"/>
        <v>0</v>
      </c>
      <c r="CO418" s="155"/>
      <c r="CP418" s="160">
        <f t="shared" si="175"/>
        <v>12301</v>
      </c>
      <c r="CQ418" s="153">
        <f t="shared" si="176"/>
        <v>12301</v>
      </c>
      <c r="CR418" s="153">
        <f t="shared" si="187"/>
        <v>0</v>
      </c>
      <c r="CS418" s="169"/>
      <c r="CT418" s="170">
        <f t="shared" si="188"/>
        <v>0</v>
      </c>
      <c r="CU418" s="155"/>
      <c r="CV418" s="171"/>
      <c r="CW418" s="172"/>
      <c r="CX418" s="172"/>
      <c r="CY418" s="172"/>
      <c r="CZ418" s="169"/>
      <c r="DA418" s="173"/>
      <c r="DB418" s="174"/>
      <c r="DC418" s="174">
        <f t="shared" si="177"/>
        <v>-775</v>
      </c>
      <c r="DD418" s="173"/>
      <c r="DE418" s="173"/>
      <c r="DF418" s="173"/>
      <c r="DG418" s="173"/>
      <c r="DH418" s="175"/>
      <c r="DI418" s="173"/>
      <c r="DJ418" s="173"/>
      <c r="DK418" s="173"/>
      <c r="DL418" s="173"/>
      <c r="DM418" s="173"/>
    </row>
    <row r="419" spans="1:117" s="39" customFormat="1" ht="12" x14ac:dyDescent="0.2">
      <c r="A419" s="149">
        <v>778</v>
      </c>
      <c r="B419" s="150">
        <v>750</v>
      </c>
      <c r="C419" s="151" t="s">
        <v>506</v>
      </c>
      <c r="D419" s="152">
        <f t="shared" si="178"/>
        <v>2.3333333333333339</v>
      </c>
      <c r="E419" s="153">
        <f t="shared" si="179"/>
        <v>31024</v>
      </c>
      <c r="F419" s="153">
        <f t="shared" si="179"/>
        <v>0</v>
      </c>
      <c r="G419" s="153">
        <f t="shared" si="179"/>
        <v>2191</v>
      </c>
      <c r="H419" s="154">
        <f t="shared" si="162"/>
        <v>33215</v>
      </c>
      <c r="I419" s="155"/>
      <c r="J419" s="156">
        <f t="shared" si="180"/>
        <v>2191</v>
      </c>
      <c r="K419" s="157">
        <f t="shared" si="181"/>
        <v>3432</v>
      </c>
      <c r="L419" s="158">
        <f t="shared" si="163"/>
        <v>5623</v>
      </c>
      <c r="M419" s="155"/>
      <c r="N419" s="159">
        <f t="shared" si="164"/>
        <v>27592</v>
      </c>
      <c r="O419" s="155"/>
      <c r="P419" s="160">
        <f t="shared" si="165"/>
        <v>2191</v>
      </c>
      <c r="Q419" s="153">
        <f t="shared" si="166"/>
        <v>0</v>
      </c>
      <c r="R419" s="153">
        <f t="shared" si="167"/>
        <v>0</v>
      </c>
      <c r="S419" s="153">
        <f t="shared" si="168"/>
        <v>3432</v>
      </c>
      <c r="T419" s="154">
        <f t="shared" si="169"/>
        <v>5623</v>
      </c>
      <c r="U419" s="155"/>
      <c r="V419" s="159">
        <f t="shared" si="170"/>
        <v>11077</v>
      </c>
      <c r="Y419" s="161">
        <v>778</v>
      </c>
      <c r="Z419" s="162">
        <v>2.3333333333333339</v>
      </c>
      <c r="AA419" s="162">
        <v>0</v>
      </c>
      <c r="AB419" s="162"/>
      <c r="AC419" s="162"/>
      <c r="AD419" s="162">
        <v>0</v>
      </c>
      <c r="AE419" s="163">
        <v>31024</v>
      </c>
      <c r="AF419" s="163">
        <v>0</v>
      </c>
      <c r="AG419" s="163">
        <v>0</v>
      </c>
      <c r="AH419" s="163">
        <v>31024</v>
      </c>
      <c r="AI419" s="163">
        <v>0</v>
      </c>
      <c r="AJ419" s="163">
        <v>2191</v>
      </c>
      <c r="AK419" s="163">
        <v>33215</v>
      </c>
      <c r="AL419" s="163">
        <v>0</v>
      </c>
      <c r="AM419" s="163">
        <v>0</v>
      </c>
      <c r="AN419" s="163">
        <v>0</v>
      </c>
      <c r="AO419" s="163">
        <v>0</v>
      </c>
      <c r="AP419" s="164">
        <v>33215</v>
      </c>
      <c r="AR419" s="161">
        <v>778</v>
      </c>
      <c r="AS419" s="162">
        <v>0</v>
      </c>
      <c r="AT419" s="163">
        <v>0</v>
      </c>
      <c r="AU419" s="163">
        <v>0</v>
      </c>
      <c r="AV419" s="163">
        <v>0</v>
      </c>
      <c r="AW419" s="164">
        <v>0</v>
      </c>
      <c r="BA419" s="161">
        <v>778</v>
      </c>
      <c r="BB419" s="150">
        <v>750</v>
      </c>
      <c r="BC419" s="151" t="s">
        <v>506</v>
      </c>
      <c r="BD419" s="165">
        <f t="shared" si="182"/>
        <v>31024</v>
      </c>
      <c r="BE419" s="166">
        <v>27592</v>
      </c>
      <c r="BF419" s="155">
        <f t="shared" si="183"/>
        <v>3432</v>
      </c>
      <c r="BG419" s="155">
        <v>0</v>
      </c>
      <c r="BH419" s="155">
        <v>5454</v>
      </c>
      <c r="BI419" s="155"/>
      <c r="BJ419" s="155"/>
      <c r="BK419" s="155"/>
      <c r="BL419" s="155">
        <f t="shared" si="184"/>
        <v>0</v>
      </c>
      <c r="BM419" s="166">
        <f t="shared" si="185"/>
        <v>8886</v>
      </c>
      <c r="BN419" s="168">
        <f t="shared" si="186"/>
        <v>3432</v>
      </c>
      <c r="BZ419" s="155"/>
      <c r="CA419" s="161">
        <v>778</v>
      </c>
      <c r="CB419" s="151" t="s">
        <v>506</v>
      </c>
      <c r="CC419" s="153"/>
      <c r="CD419" s="153"/>
      <c r="CE419" s="153"/>
      <c r="CF419" s="153"/>
      <c r="CG419" s="169">
        <f t="shared" si="171"/>
        <v>0</v>
      </c>
      <c r="CH419" s="153"/>
      <c r="CI419" s="153"/>
      <c r="CJ419" s="153"/>
      <c r="CK419" s="169">
        <f t="shared" si="172"/>
        <v>0</v>
      </c>
      <c r="CL419" s="170">
        <f t="shared" si="173"/>
        <v>0</v>
      </c>
      <c r="CM419" s="155"/>
      <c r="CN419" s="170">
        <f t="shared" si="174"/>
        <v>0</v>
      </c>
      <c r="CO419" s="155"/>
      <c r="CP419" s="160">
        <f t="shared" si="175"/>
        <v>3432</v>
      </c>
      <c r="CQ419" s="153">
        <f t="shared" si="176"/>
        <v>3432</v>
      </c>
      <c r="CR419" s="153">
        <f t="shared" si="187"/>
        <v>0</v>
      </c>
      <c r="CS419" s="169"/>
      <c r="CT419" s="170">
        <f t="shared" si="188"/>
        <v>0</v>
      </c>
      <c r="CU419" s="155"/>
      <c r="CV419" s="171"/>
      <c r="CW419" s="172"/>
      <c r="CX419" s="172"/>
      <c r="CY419" s="172"/>
      <c r="CZ419" s="169"/>
      <c r="DA419" s="173"/>
      <c r="DB419" s="174"/>
      <c r="DC419" s="174">
        <f t="shared" si="177"/>
        <v>-778</v>
      </c>
      <c r="DD419" s="173"/>
      <c r="DE419" s="173"/>
      <c r="DF419" s="173"/>
      <c r="DG419" s="173"/>
      <c r="DH419" s="175"/>
      <c r="DI419" s="173"/>
      <c r="DJ419" s="173"/>
      <c r="DK419" s="173"/>
      <c r="DL419" s="173"/>
      <c r="DM419" s="173"/>
    </row>
    <row r="420" spans="1:117" s="39" customFormat="1" ht="12" x14ac:dyDescent="0.2">
      <c r="A420" s="149">
        <v>780</v>
      </c>
      <c r="B420" s="150">
        <v>761</v>
      </c>
      <c r="C420" s="151" t="s">
        <v>507</v>
      </c>
      <c r="D420" s="152">
        <f t="shared" si="178"/>
        <v>48.746439517731943</v>
      </c>
      <c r="E420" s="153">
        <f t="shared" si="179"/>
        <v>658869</v>
      </c>
      <c r="F420" s="153">
        <f t="shared" si="179"/>
        <v>0</v>
      </c>
      <c r="G420" s="153">
        <f t="shared" si="179"/>
        <v>45707</v>
      </c>
      <c r="H420" s="154">
        <f t="shared" si="162"/>
        <v>704576</v>
      </c>
      <c r="I420" s="155"/>
      <c r="J420" s="156">
        <f t="shared" si="180"/>
        <v>45707</v>
      </c>
      <c r="K420" s="157">
        <f t="shared" si="181"/>
        <v>19863</v>
      </c>
      <c r="L420" s="158">
        <f t="shared" si="163"/>
        <v>65570</v>
      </c>
      <c r="M420" s="155"/>
      <c r="N420" s="159">
        <f t="shared" si="164"/>
        <v>639006</v>
      </c>
      <c r="O420" s="155"/>
      <c r="P420" s="160">
        <f t="shared" si="165"/>
        <v>45707</v>
      </c>
      <c r="Q420" s="153">
        <f t="shared" si="166"/>
        <v>0</v>
      </c>
      <c r="R420" s="153">
        <f t="shared" si="167"/>
        <v>0</v>
      </c>
      <c r="S420" s="153">
        <f t="shared" si="168"/>
        <v>19863</v>
      </c>
      <c r="T420" s="154">
        <f t="shared" si="169"/>
        <v>65570</v>
      </c>
      <c r="U420" s="155"/>
      <c r="V420" s="159">
        <f t="shared" si="170"/>
        <v>90791.6</v>
      </c>
      <c r="Y420" s="161">
        <v>780</v>
      </c>
      <c r="Z420" s="162">
        <v>48.746439517731943</v>
      </c>
      <c r="AA420" s="162">
        <v>0</v>
      </c>
      <c r="AB420" s="162"/>
      <c r="AC420" s="162"/>
      <c r="AD420" s="162">
        <v>0</v>
      </c>
      <c r="AE420" s="163">
        <v>658869</v>
      </c>
      <c r="AF420" s="163">
        <v>0</v>
      </c>
      <c r="AG420" s="163">
        <v>0</v>
      </c>
      <c r="AH420" s="163">
        <v>658869</v>
      </c>
      <c r="AI420" s="163">
        <v>0</v>
      </c>
      <c r="AJ420" s="163">
        <v>45707</v>
      </c>
      <c r="AK420" s="163">
        <v>704576</v>
      </c>
      <c r="AL420" s="163">
        <v>0</v>
      </c>
      <c r="AM420" s="163">
        <v>0</v>
      </c>
      <c r="AN420" s="163">
        <v>0</v>
      </c>
      <c r="AO420" s="163">
        <v>0</v>
      </c>
      <c r="AP420" s="164">
        <v>704576</v>
      </c>
      <c r="AR420" s="161">
        <v>780</v>
      </c>
      <c r="AS420" s="162">
        <v>0</v>
      </c>
      <c r="AT420" s="163">
        <v>0</v>
      </c>
      <c r="AU420" s="163">
        <v>0</v>
      </c>
      <c r="AV420" s="163">
        <v>0</v>
      </c>
      <c r="AW420" s="164">
        <v>0</v>
      </c>
      <c r="BA420" s="161">
        <v>780</v>
      </c>
      <c r="BB420" s="150">
        <v>761</v>
      </c>
      <c r="BC420" s="151" t="s">
        <v>507</v>
      </c>
      <c r="BD420" s="165">
        <f t="shared" si="182"/>
        <v>658869</v>
      </c>
      <c r="BE420" s="166">
        <v>639006</v>
      </c>
      <c r="BF420" s="155">
        <f t="shared" si="183"/>
        <v>19863</v>
      </c>
      <c r="BG420" s="155">
        <v>0</v>
      </c>
      <c r="BH420" s="155">
        <v>25221.600000000002</v>
      </c>
      <c r="BI420" s="155"/>
      <c r="BJ420" s="155"/>
      <c r="BK420" s="155"/>
      <c r="BL420" s="155">
        <f t="shared" si="184"/>
        <v>0</v>
      </c>
      <c r="BM420" s="166">
        <f t="shared" si="185"/>
        <v>45084.600000000006</v>
      </c>
      <c r="BN420" s="168">
        <f t="shared" si="186"/>
        <v>19863</v>
      </c>
      <c r="BZ420" s="155"/>
      <c r="CA420" s="161">
        <v>780</v>
      </c>
      <c r="CB420" s="151" t="s">
        <v>507</v>
      </c>
      <c r="CC420" s="153"/>
      <c r="CD420" s="153"/>
      <c r="CE420" s="153"/>
      <c r="CF420" s="153"/>
      <c r="CG420" s="169">
        <f t="shared" si="171"/>
        <v>0</v>
      </c>
      <c r="CH420" s="153"/>
      <c r="CI420" s="153"/>
      <c r="CJ420" s="153"/>
      <c r="CK420" s="169">
        <f t="shared" si="172"/>
        <v>0</v>
      </c>
      <c r="CL420" s="170">
        <f t="shared" si="173"/>
        <v>0</v>
      </c>
      <c r="CM420" s="155"/>
      <c r="CN420" s="170">
        <f t="shared" si="174"/>
        <v>0</v>
      </c>
      <c r="CO420" s="155"/>
      <c r="CP420" s="160">
        <f t="shared" si="175"/>
        <v>19863</v>
      </c>
      <c r="CQ420" s="153">
        <f t="shared" si="176"/>
        <v>19863</v>
      </c>
      <c r="CR420" s="153">
        <f t="shared" si="187"/>
        <v>0</v>
      </c>
      <c r="CS420" s="169"/>
      <c r="CT420" s="170">
        <f t="shared" si="188"/>
        <v>0</v>
      </c>
      <c r="CU420" s="155"/>
      <c r="CV420" s="171"/>
      <c r="CW420" s="172"/>
      <c r="CX420" s="172"/>
      <c r="CY420" s="172"/>
      <c r="CZ420" s="169"/>
      <c r="DA420" s="173"/>
      <c r="DB420" s="174"/>
      <c r="DC420" s="174">
        <f t="shared" si="177"/>
        <v>-780</v>
      </c>
      <c r="DD420" s="173"/>
      <c r="DE420" s="173"/>
      <c r="DF420" s="173"/>
      <c r="DG420" s="173"/>
      <c r="DH420" s="175"/>
      <c r="DI420" s="173"/>
      <c r="DJ420" s="173"/>
      <c r="DK420" s="173"/>
      <c r="DL420" s="173"/>
      <c r="DM420" s="173"/>
    </row>
    <row r="421" spans="1:117" s="39" customFormat="1" ht="12" x14ac:dyDescent="0.2">
      <c r="A421" s="149">
        <v>801</v>
      </c>
      <c r="B421" s="150">
        <v>770</v>
      </c>
      <c r="C421" s="151" t="s">
        <v>508</v>
      </c>
      <c r="D421" s="152">
        <f t="shared" si="178"/>
        <v>0</v>
      </c>
      <c r="E421" s="153">
        <f t="shared" si="179"/>
        <v>0</v>
      </c>
      <c r="F421" s="153">
        <f t="shared" si="179"/>
        <v>0</v>
      </c>
      <c r="G421" s="153">
        <f t="shared" si="179"/>
        <v>0</v>
      </c>
      <c r="H421" s="154">
        <f t="shared" si="162"/>
        <v>0</v>
      </c>
      <c r="I421" s="155"/>
      <c r="J421" s="156">
        <f t="shared" si="180"/>
        <v>0</v>
      </c>
      <c r="K421" s="157">
        <f t="shared" si="181"/>
        <v>0</v>
      </c>
      <c r="L421" s="158">
        <f t="shared" si="163"/>
        <v>0</v>
      </c>
      <c r="M421" s="155"/>
      <c r="N421" s="159">
        <f t="shared" si="164"/>
        <v>0</v>
      </c>
      <c r="O421" s="155"/>
      <c r="P421" s="160">
        <f t="shared" si="165"/>
        <v>0</v>
      </c>
      <c r="Q421" s="153">
        <f t="shared" si="166"/>
        <v>0</v>
      </c>
      <c r="R421" s="153">
        <f t="shared" si="167"/>
        <v>0</v>
      </c>
      <c r="S421" s="153">
        <f t="shared" si="168"/>
        <v>0</v>
      </c>
      <c r="T421" s="154">
        <f t="shared" si="169"/>
        <v>0</v>
      </c>
      <c r="U421" s="155"/>
      <c r="V421" s="159">
        <f t="shared" si="170"/>
        <v>0</v>
      </c>
      <c r="Y421" s="161">
        <v>801</v>
      </c>
      <c r="Z421" s="162"/>
      <c r="AA421" s="162"/>
      <c r="AB421" s="162"/>
      <c r="AC421" s="162"/>
      <c r="AD421" s="162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4"/>
      <c r="AR421" s="161">
        <v>801</v>
      </c>
      <c r="AS421" s="162">
        <v>0</v>
      </c>
      <c r="AT421" s="163">
        <v>0</v>
      </c>
      <c r="AU421" s="163">
        <v>0</v>
      </c>
      <c r="AV421" s="163">
        <v>0</v>
      </c>
      <c r="AW421" s="164">
        <v>0</v>
      </c>
      <c r="BA421" s="161">
        <v>801</v>
      </c>
      <c r="BB421" s="150">
        <v>770</v>
      </c>
      <c r="BC421" s="151" t="s">
        <v>508</v>
      </c>
      <c r="BD421" s="165">
        <f t="shared" si="182"/>
        <v>0</v>
      </c>
      <c r="BE421" s="166">
        <v>0</v>
      </c>
      <c r="BF421" s="155">
        <f t="shared" si="183"/>
        <v>0</v>
      </c>
      <c r="BG421" s="155">
        <v>0</v>
      </c>
      <c r="BH421" s="155">
        <v>0</v>
      </c>
      <c r="BI421" s="155"/>
      <c r="BJ421" s="155"/>
      <c r="BK421" s="155"/>
      <c r="BL421" s="155">
        <f t="shared" si="184"/>
        <v>0</v>
      </c>
      <c r="BM421" s="166">
        <f t="shared" si="185"/>
        <v>0</v>
      </c>
      <c r="BN421" s="168">
        <f t="shared" si="186"/>
        <v>0</v>
      </c>
      <c r="BZ421" s="155"/>
      <c r="CA421" s="161">
        <v>801</v>
      </c>
      <c r="CB421" s="151" t="s">
        <v>508</v>
      </c>
      <c r="CC421" s="153"/>
      <c r="CD421" s="153"/>
      <c r="CE421" s="153"/>
      <c r="CF421" s="153"/>
      <c r="CG421" s="169">
        <f t="shared" si="171"/>
        <v>0</v>
      </c>
      <c r="CH421" s="153"/>
      <c r="CI421" s="153"/>
      <c r="CJ421" s="153"/>
      <c r="CK421" s="169">
        <f t="shared" si="172"/>
        <v>0</v>
      </c>
      <c r="CL421" s="170">
        <f t="shared" si="173"/>
        <v>0</v>
      </c>
      <c r="CM421" s="155"/>
      <c r="CN421" s="170">
        <f t="shared" si="174"/>
        <v>0</v>
      </c>
      <c r="CO421" s="155"/>
      <c r="CP421" s="160">
        <f t="shared" si="175"/>
        <v>0</v>
      </c>
      <c r="CQ421" s="153">
        <f t="shared" si="176"/>
        <v>0</v>
      </c>
      <c r="CR421" s="153">
        <f t="shared" si="187"/>
        <v>0</v>
      </c>
      <c r="CS421" s="169"/>
      <c r="CT421" s="170">
        <f t="shared" si="188"/>
        <v>0</v>
      </c>
      <c r="CU421" s="155"/>
      <c r="CV421" s="171"/>
      <c r="CW421" s="172"/>
      <c r="CX421" s="172"/>
      <c r="CY421" s="172"/>
      <c r="CZ421" s="169"/>
      <c r="DA421" s="173"/>
      <c r="DB421" s="174"/>
      <c r="DC421" s="174">
        <f t="shared" si="177"/>
        <v>-801</v>
      </c>
      <c r="DD421" s="173"/>
      <c r="DE421" s="173"/>
      <c r="DF421" s="173"/>
      <c r="DG421" s="173"/>
      <c r="DH421" s="175"/>
      <c r="DI421" s="173"/>
      <c r="DJ421" s="173"/>
      <c r="DK421" s="173"/>
      <c r="DL421" s="173"/>
      <c r="DM421" s="173"/>
    </row>
    <row r="422" spans="1:117" s="39" customFormat="1" ht="12" x14ac:dyDescent="0.2">
      <c r="A422" s="149">
        <v>805</v>
      </c>
      <c r="B422" s="150">
        <v>708</v>
      </c>
      <c r="C422" s="151" t="s">
        <v>509</v>
      </c>
      <c r="D422" s="152">
        <f t="shared" si="178"/>
        <v>0</v>
      </c>
      <c r="E422" s="153">
        <f t="shared" si="179"/>
        <v>0</v>
      </c>
      <c r="F422" s="153">
        <f t="shared" si="179"/>
        <v>0</v>
      </c>
      <c r="G422" s="153">
        <f t="shared" si="179"/>
        <v>0</v>
      </c>
      <c r="H422" s="154">
        <f t="shared" si="162"/>
        <v>0</v>
      </c>
      <c r="I422" s="155"/>
      <c r="J422" s="156">
        <f t="shared" si="180"/>
        <v>0</v>
      </c>
      <c r="K422" s="157">
        <f t="shared" si="181"/>
        <v>0</v>
      </c>
      <c r="L422" s="158">
        <f t="shared" si="163"/>
        <v>0</v>
      </c>
      <c r="M422" s="155"/>
      <c r="N422" s="159">
        <f t="shared" si="164"/>
        <v>0</v>
      </c>
      <c r="O422" s="155"/>
      <c r="P422" s="160">
        <f t="shared" si="165"/>
        <v>0</v>
      </c>
      <c r="Q422" s="153">
        <f t="shared" si="166"/>
        <v>0</v>
      </c>
      <c r="R422" s="153">
        <f t="shared" si="167"/>
        <v>0</v>
      </c>
      <c r="S422" s="153">
        <f t="shared" si="168"/>
        <v>0</v>
      </c>
      <c r="T422" s="154">
        <f t="shared" si="169"/>
        <v>0</v>
      </c>
      <c r="U422" s="155"/>
      <c r="V422" s="159">
        <f t="shared" si="170"/>
        <v>0</v>
      </c>
      <c r="Y422" s="161">
        <v>805</v>
      </c>
      <c r="Z422" s="162"/>
      <c r="AA422" s="162"/>
      <c r="AB422" s="162"/>
      <c r="AC422" s="162"/>
      <c r="AD422" s="162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4"/>
      <c r="AR422" s="161">
        <v>805</v>
      </c>
      <c r="AS422" s="162">
        <v>0</v>
      </c>
      <c r="AT422" s="163">
        <v>0</v>
      </c>
      <c r="AU422" s="163">
        <v>0</v>
      </c>
      <c r="AV422" s="163">
        <v>0</v>
      </c>
      <c r="AW422" s="164">
        <v>0</v>
      </c>
      <c r="BA422" s="161">
        <v>805</v>
      </c>
      <c r="BB422" s="150">
        <v>708</v>
      </c>
      <c r="BC422" s="151" t="s">
        <v>509</v>
      </c>
      <c r="BD422" s="165">
        <f t="shared" si="182"/>
        <v>0</v>
      </c>
      <c r="BE422" s="166">
        <v>0</v>
      </c>
      <c r="BF422" s="155">
        <f t="shared" si="183"/>
        <v>0</v>
      </c>
      <c r="BG422" s="155">
        <v>0</v>
      </c>
      <c r="BH422" s="155">
        <v>0</v>
      </c>
      <c r="BI422" s="155"/>
      <c r="BJ422" s="155"/>
      <c r="BK422" s="155"/>
      <c r="BL422" s="155">
        <f t="shared" si="184"/>
        <v>0</v>
      </c>
      <c r="BM422" s="166">
        <f t="shared" si="185"/>
        <v>0</v>
      </c>
      <c r="BN422" s="168">
        <f t="shared" si="186"/>
        <v>0</v>
      </c>
      <c r="BZ422" s="155"/>
      <c r="CA422" s="161">
        <v>805</v>
      </c>
      <c r="CB422" s="151" t="s">
        <v>509</v>
      </c>
      <c r="CC422" s="153"/>
      <c r="CD422" s="153"/>
      <c r="CE422" s="153"/>
      <c r="CF422" s="153"/>
      <c r="CG422" s="169">
        <f t="shared" si="171"/>
        <v>0</v>
      </c>
      <c r="CH422" s="153"/>
      <c r="CI422" s="153"/>
      <c r="CJ422" s="153"/>
      <c r="CK422" s="169">
        <f t="shared" si="172"/>
        <v>0</v>
      </c>
      <c r="CL422" s="170">
        <f t="shared" si="173"/>
        <v>0</v>
      </c>
      <c r="CM422" s="155"/>
      <c r="CN422" s="170">
        <f t="shared" si="174"/>
        <v>0</v>
      </c>
      <c r="CO422" s="155"/>
      <c r="CP422" s="160">
        <f t="shared" si="175"/>
        <v>0</v>
      </c>
      <c r="CQ422" s="153">
        <f t="shared" si="176"/>
        <v>0</v>
      </c>
      <c r="CR422" s="153">
        <f t="shared" si="187"/>
        <v>0</v>
      </c>
      <c r="CS422" s="169"/>
      <c r="CT422" s="170">
        <f t="shared" si="188"/>
        <v>0</v>
      </c>
      <c r="CU422" s="155"/>
      <c r="CV422" s="171"/>
      <c r="CW422" s="172"/>
      <c r="CX422" s="172"/>
      <c r="CY422" s="172"/>
      <c r="CZ422" s="169"/>
      <c r="DA422" s="173"/>
      <c r="DB422" s="174"/>
      <c r="DC422" s="174">
        <f t="shared" si="177"/>
        <v>-805</v>
      </c>
      <c r="DD422" s="173"/>
      <c r="DE422" s="173"/>
      <c r="DF422" s="173"/>
      <c r="DG422" s="173"/>
      <c r="DH422" s="175"/>
      <c r="DI422" s="173"/>
      <c r="DJ422" s="173"/>
      <c r="DK422" s="173"/>
      <c r="DL422" s="173"/>
      <c r="DM422" s="173"/>
    </row>
    <row r="423" spans="1:117" s="39" customFormat="1" ht="12" x14ac:dyDescent="0.2">
      <c r="A423" s="149">
        <v>806</v>
      </c>
      <c r="B423" s="150">
        <v>709</v>
      </c>
      <c r="C423" s="151" t="s">
        <v>510</v>
      </c>
      <c r="D423" s="152">
        <f t="shared" si="178"/>
        <v>0</v>
      </c>
      <c r="E423" s="153">
        <f t="shared" si="179"/>
        <v>0</v>
      </c>
      <c r="F423" s="153">
        <f t="shared" si="179"/>
        <v>0</v>
      </c>
      <c r="G423" s="153">
        <f t="shared" si="179"/>
        <v>0</v>
      </c>
      <c r="H423" s="154">
        <f t="shared" si="162"/>
        <v>0</v>
      </c>
      <c r="I423" s="155"/>
      <c r="J423" s="156">
        <f t="shared" si="180"/>
        <v>0</v>
      </c>
      <c r="K423" s="157">
        <f t="shared" si="181"/>
        <v>0</v>
      </c>
      <c r="L423" s="158">
        <f t="shared" si="163"/>
        <v>0</v>
      </c>
      <c r="M423" s="155"/>
      <c r="N423" s="159">
        <f t="shared" si="164"/>
        <v>0</v>
      </c>
      <c r="O423" s="155"/>
      <c r="P423" s="160">
        <f t="shared" si="165"/>
        <v>0</v>
      </c>
      <c r="Q423" s="153">
        <f t="shared" si="166"/>
        <v>0</v>
      </c>
      <c r="R423" s="153">
        <f t="shared" si="167"/>
        <v>0</v>
      </c>
      <c r="S423" s="153">
        <f t="shared" si="168"/>
        <v>0</v>
      </c>
      <c r="T423" s="154">
        <f t="shared" si="169"/>
        <v>0</v>
      </c>
      <c r="U423" s="155"/>
      <c r="V423" s="159">
        <f t="shared" si="170"/>
        <v>0</v>
      </c>
      <c r="Y423" s="161">
        <v>806</v>
      </c>
      <c r="Z423" s="162"/>
      <c r="AA423" s="162"/>
      <c r="AB423" s="162"/>
      <c r="AC423" s="162"/>
      <c r="AD423" s="162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4"/>
      <c r="AR423" s="161">
        <v>806</v>
      </c>
      <c r="AS423" s="162">
        <v>0</v>
      </c>
      <c r="AT423" s="163">
        <v>0</v>
      </c>
      <c r="AU423" s="163">
        <v>0</v>
      </c>
      <c r="AV423" s="163">
        <v>0</v>
      </c>
      <c r="AW423" s="164">
        <v>0</v>
      </c>
      <c r="BA423" s="161">
        <v>806</v>
      </c>
      <c r="BB423" s="150">
        <v>709</v>
      </c>
      <c r="BC423" s="151" t="s">
        <v>510</v>
      </c>
      <c r="BD423" s="165">
        <f t="shared" si="182"/>
        <v>0</v>
      </c>
      <c r="BE423" s="166">
        <v>0</v>
      </c>
      <c r="BF423" s="155">
        <f t="shared" si="183"/>
        <v>0</v>
      </c>
      <c r="BG423" s="155">
        <v>0</v>
      </c>
      <c r="BH423" s="155">
        <v>0</v>
      </c>
      <c r="BI423" s="155"/>
      <c r="BJ423" s="155"/>
      <c r="BK423" s="155"/>
      <c r="BL423" s="155">
        <f t="shared" si="184"/>
        <v>0</v>
      </c>
      <c r="BM423" s="166">
        <f t="shared" si="185"/>
        <v>0</v>
      </c>
      <c r="BN423" s="168">
        <f t="shared" si="186"/>
        <v>0</v>
      </c>
      <c r="BZ423" s="155"/>
      <c r="CA423" s="161">
        <v>806</v>
      </c>
      <c r="CB423" s="151" t="s">
        <v>510</v>
      </c>
      <c r="CC423" s="153"/>
      <c r="CD423" s="153"/>
      <c r="CE423" s="153"/>
      <c r="CF423" s="153"/>
      <c r="CG423" s="169">
        <f t="shared" si="171"/>
        <v>0</v>
      </c>
      <c r="CH423" s="153"/>
      <c r="CI423" s="153"/>
      <c r="CJ423" s="153"/>
      <c r="CK423" s="169">
        <f t="shared" si="172"/>
        <v>0</v>
      </c>
      <c r="CL423" s="170">
        <f t="shared" si="173"/>
        <v>0</v>
      </c>
      <c r="CM423" s="155"/>
      <c r="CN423" s="170">
        <f t="shared" si="174"/>
        <v>0</v>
      </c>
      <c r="CO423" s="155"/>
      <c r="CP423" s="160">
        <f t="shared" si="175"/>
        <v>0</v>
      </c>
      <c r="CQ423" s="153">
        <f t="shared" si="176"/>
        <v>0</v>
      </c>
      <c r="CR423" s="153">
        <f t="shared" si="187"/>
        <v>0</v>
      </c>
      <c r="CS423" s="169"/>
      <c r="CT423" s="170">
        <f t="shared" si="188"/>
        <v>0</v>
      </c>
      <c r="CU423" s="155"/>
      <c r="CV423" s="171"/>
      <c r="CW423" s="172"/>
      <c r="CX423" s="172"/>
      <c r="CY423" s="172"/>
      <c r="CZ423" s="169"/>
      <c r="DA423" s="173"/>
      <c r="DB423" s="174"/>
      <c r="DC423" s="174">
        <f t="shared" si="177"/>
        <v>-806</v>
      </c>
      <c r="DD423" s="173"/>
      <c r="DE423" s="173"/>
      <c r="DF423" s="173"/>
      <c r="DG423" s="173"/>
      <c r="DH423" s="175"/>
      <c r="DI423" s="173"/>
      <c r="DJ423" s="173"/>
      <c r="DK423" s="173"/>
      <c r="DL423" s="173"/>
      <c r="DM423" s="173"/>
    </row>
    <row r="424" spans="1:117" s="39" customFormat="1" ht="12" x14ac:dyDescent="0.2">
      <c r="A424" s="149">
        <v>810</v>
      </c>
      <c r="B424" s="150">
        <v>771</v>
      </c>
      <c r="C424" s="151" t="s">
        <v>511</v>
      </c>
      <c r="D424" s="152">
        <f t="shared" si="178"/>
        <v>0</v>
      </c>
      <c r="E424" s="153">
        <f t="shared" si="179"/>
        <v>0</v>
      </c>
      <c r="F424" s="153">
        <f t="shared" si="179"/>
        <v>0</v>
      </c>
      <c r="G424" s="153">
        <f t="shared" si="179"/>
        <v>0</v>
      </c>
      <c r="H424" s="154">
        <f t="shared" si="162"/>
        <v>0</v>
      </c>
      <c r="I424" s="155"/>
      <c r="J424" s="156">
        <f t="shared" si="180"/>
        <v>0</v>
      </c>
      <c r="K424" s="157">
        <f t="shared" si="181"/>
        <v>0</v>
      </c>
      <c r="L424" s="158">
        <f t="shared" si="163"/>
        <v>0</v>
      </c>
      <c r="M424" s="155"/>
      <c r="N424" s="159">
        <f t="shared" si="164"/>
        <v>0</v>
      </c>
      <c r="O424" s="155"/>
      <c r="P424" s="160">
        <f t="shared" si="165"/>
        <v>0</v>
      </c>
      <c r="Q424" s="153">
        <f t="shared" si="166"/>
        <v>0</v>
      </c>
      <c r="R424" s="153">
        <f t="shared" si="167"/>
        <v>0</v>
      </c>
      <c r="S424" s="153">
        <f t="shared" si="168"/>
        <v>0</v>
      </c>
      <c r="T424" s="154">
        <f t="shared" si="169"/>
        <v>0</v>
      </c>
      <c r="U424" s="155"/>
      <c r="V424" s="159">
        <f t="shared" si="170"/>
        <v>0</v>
      </c>
      <c r="Y424" s="161">
        <v>810</v>
      </c>
      <c r="Z424" s="162"/>
      <c r="AA424" s="162"/>
      <c r="AB424" s="162"/>
      <c r="AC424" s="162"/>
      <c r="AD424" s="162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4"/>
      <c r="AR424" s="161">
        <v>810</v>
      </c>
      <c r="AS424" s="162">
        <v>0</v>
      </c>
      <c r="AT424" s="163">
        <v>0</v>
      </c>
      <c r="AU424" s="163">
        <v>0</v>
      </c>
      <c r="AV424" s="163">
        <v>0</v>
      </c>
      <c r="AW424" s="164">
        <v>0</v>
      </c>
      <c r="BA424" s="161">
        <v>810</v>
      </c>
      <c r="BB424" s="150">
        <v>771</v>
      </c>
      <c r="BC424" s="151" t="s">
        <v>511</v>
      </c>
      <c r="BD424" s="165">
        <f t="shared" si="182"/>
        <v>0</v>
      </c>
      <c r="BE424" s="166">
        <v>0</v>
      </c>
      <c r="BF424" s="155">
        <f t="shared" si="183"/>
        <v>0</v>
      </c>
      <c r="BG424" s="155">
        <v>0</v>
      </c>
      <c r="BH424" s="155">
        <v>0</v>
      </c>
      <c r="BI424" s="155"/>
      <c r="BJ424" s="155"/>
      <c r="BK424" s="155"/>
      <c r="BL424" s="155">
        <f t="shared" si="184"/>
        <v>0</v>
      </c>
      <c r="BM424" s="166">
        <f t="shared" si="185"/>
        <v>0</v>
      </c>
      <c r="BN424" s="168">
        <f t="shared" si="186"/>
        <v>0</v>
      </c>
      <c r="BZ424" s="155"/>
      <c r="CA424" s="161">
        <v>810</v>
      </c>
      <c r="CB424" s="151" t="s">
        <v>511</v>
      </c>
      <c r="CC424" s="153"/>
      <c r="CD424" s="153"/>
      <c r="CE424" s="153"/>
      <c r="CF424" s="153"/>
      <c r="CG424" s="169">
        <f t="shared" si="171"/>
        <v>0</v>
      </c>
      <c r="CH424" s="153"/>
      <c r="CI424" s="153"/>
      <c r="CJ424" s="153"/>
      <c r="CK424" s="169">
        <f t="shared" si="172"/>
        <v>0</v>
      </c>
      <c r="CL424" s="170">
        <f t="shared" si="173"/>
        <v>0</v>
      </c>
      <c r="CM424" s="155"/>
      <c r="CN424" s="170">
        <f t="shared" si="174"/>
        <v>0</v>
      </c>
      <c r="CO424" s="155"/>
      <c r="CP424" s="160">
        <f t="shared" si="175"/>
        <v>0</v>
      </c>
      <c r="CQ424" s="153">
        <f t="shared" si="176"/>
        <v>0</v>
      </c>
      <c r="CR424" s="153">
        <f t="shared" si="187"/>
        <v>0</v>
      </c>
      <c r="CS424" s="169"/>
      <c r="CT424" s="170">
        <f t="shared" si="188"/>
        <v>0</v>
      </c>
      <c r="CU424" s="155"/>
      <c r="CV424" s="171"/>
      <c r="CW424" s="172"/>
      <c r="CX424" s="172"/>
      <c r="CY424" s="172"/>
      <c r="CZ424" s="169"/>
      <c r="DA424" s="173"/>
      <c r="DB424" s="174"/>
      <c r="DC424" s="174">
        <f t="shared" si="177"/>
        <v>-810</v>
      </c>
      <c r="DD424" s="173"/>
      <c r="DE424" s="173"/>
      <c r="DF424" s="173"/>
      <c r="DG424" s="173"/>
      <c r="DH424" s="175"/>
      <c r="DI424" s="173"/>
      <c r="DJ424" s="173"/>
      <c r="DK424" s="173"/>
      <c r="DL424" s="173"/>
      <c r="DM424" s="173"/>
    </row>
    <row r="425" spans="1:117" s="39" customFormat="1" ht="12" x14ac:dyDescent="0.2">
      <c r="A425" s="149">
        <v>815</v>
      </c>
      <c r="B425" s="150">
        <v>779</v>
      </c>
      <c r="C425" s="151" t="s">
        <v>512</v>
      </c>
      <c r="D425" s="152">
        <f t="shared" si="178"/>
        <v>0</v>
      </c>
      <c r="E425" s="153">
        <f t="shared" si="179"/>
        <v>0</v>
      </c>
      <c r="F425" s="153">
        <f t="shared" si="179"/>
        <v>0</v>
      </c>
      <c r="G425" s="153">
        <f t="shared" si="179"/>
        <v>0</v>
      </c>
      <c r="H425" s="154">
        <f t="shared" si="162"/>
        <v>0</v>
      </c>
      <c r="I425" s="155"/>
      <c r="J425" s="156">
        <f t="shared" si="180"/>
        <v>0</v>
      </c>
      <c r="K425" s="157">
        <f t="shared" si="181"/>
        <v>0</v>
      </c>
      <c r="L425" s="158">
        <f t="shared" si="163"/>
        <v>0</v>
      </c>
      <c r="M425" s="155"/>
      <c r="N425" s="159">
        <f t="shared" si="164"/>
        <v>0</v>
      </c>
      <c r="O425" s="155"/>
      <c r="P425" s="160">
        <f t="shared" si="165"/>
        <v>0</v>
      </c>
      <c r="Q425" s="153">
        <f t="shared" si="166"/>
        <v>0</v>
      </c>
      <c r="R425" s="153">
        <f t="shared" si="167"/>
        <v>0</v>
      </c>
      <c r="S425" s="153">
        <f t="shared" si="168"/>
        <v>0</v>
      </c>
      <c r="T425" s="154">
        <f t="shared" si="169"/>
        <v>0</v>
      </c>
      <c r="U425" s="155"/>
      <c r="V425" s="159">
        <f t="shared" si="170"/>
        <v>0</v>
      </c>
      <c r="Y425" s="161">
        <v>815</v>
      </c>
      <c r="Z425" s="162"/>
      <c r="AA425" s="162"/>
      <c r="AB425" s="162"/>
      <c r="AC425" s="162"/>
      <c r="AD425" s="162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4"/>
      <c r="AR425" s="161">
        <v>815</v>
      </c>
      <c r="AS425" s="162">
        <v>0</v>
      </c>
      <c r="AT425" s="163">
        <v>0</v>
      </c>
      <c r="AU425" s="163">
        <v>0</v>
      </c>
      <c r="AV425" s="163">
        <v>0</v>
      </c>
      <c r="AW425" s="164">
        <v>0</v>
      </c>
      <c r="BA425" s="161">
        <v>815</v>
      </c>
      <c r="BB425" s="150">
        <v>779</v>
      </c>
      <c r="BC425" s="151" t="s">
        <v>512</v>
      </c>
      <c r="BD425" s="165">
        <f t="shared" si="182"/>
        <v>0</v>
      </c>
      <c r="BE425" s="166">
        <v>0</v>
      </c>
      <c r="BF425" s="155">
        <f t="shared" si="183"/>
        <v>0</v>
      </c>
      <c r="BG425" s="155">
        <v>0</v>
      </c>
      <c r="BH425" s="155">
        <v>0</v>
      </c>
      <c r="BI425" s="155"/>
      <c r="BJ425" s="155"/>
      <c r="BK425" s="155"/>
      <c r="BL425" s="155">
        <f t="shared" si="184"/>
        <v>0</v>
      </c>
      <c r="BM425" s="166">
        <f t="shared" si="185"/>
        <v>0</v>
      </c>
      <c r="BN425" s="168">
        <f t="shared" si="186"/>
        <v>0</v>
      </c>
      <c r="BZ425" s="155"/>
      <c r="CA425" s="161">
        <v>815</v>
      </c>
      <c r="CB425" s="151" t="s">
        <v>512</v>
      </c>
      <c r="CC425" s="153"/>
      <c r="CD425" s="153"/>
      <c r="CE425" s="153"/>
      <c r="CF425" s="153"/>
      <c r="CG425" s="169">
        <f t="shared" si="171"/>
        <v>0</v>
      </c>
      <c r="CH425" s="153"/>
      <c r="CI425" s="153"/>
      <c r="CJ425" s="153"/>
      <c r="CK425" s="169">
        <f t="shared" si="172"/>
        <v>0</v>
      </c>
      <c r="CL425" s="170">
        <f t="shared" si="173"/>
        <v>0</v>
      </c>
      <c r="CM425" s="155"/>
      <c r="CN425" s="170">
        <f t="shared" si="174"/>
        <v>0</v>
      </c>
      <c r="CO425" s="155"/>
      <c r="CP425" s="160">
        <f t="shared" si="175"/>
        <v>0</v>
      </c>
      <c r="CQ425" s="153">
        <f t="shared" si="176"/>
        <v>0</v>
      </c>
      <c r="CR425" s="153">
        <f t="shared" si="187"/>
        <v>0</v>
      </c>
      <c r="CS425" s="169"/>
      <c r="CT425" s="170">
        <f t="shared" si="188"/>
        <v>0</v>
      </c>
      <c r="CU425" s="155"/>
      <c r="CV425" s="171"/>
      <c r="CW425" s="172"/>
      <c r="CX425" s="172"/>
      <c r="CY425" s="172"/>
      <c r="CZ425" s="169"/>
      <c r="DA425" s="173"/>
      <c r="DB425" s="174"/>
      <c r="DC425" s="174">
        <f t="shared" si="177"/>
        <v>-815</v>
      </c>
      <c r="DD425" s="173"/>
      <c r="DE425" s="173"/>
      <c r="DF425" s="173"/>
      <c r="DG425" s="173"/>
      <c r="DH425" s="175"/>
      <c r="DI425" s="173"/>
      <c r="DJ425" s="173"/>
      <c r="DK425" s="173"/>
      <c r="DL425" s="173"/>
      <c r="DM425" s="173"/>
    </row>
    <row r="426" spans="1:117" s="39" customFormat="1" ht="12" x14ac:dyDescent="0.2">
      <c r="A426" s="149">
        <v>817</v>
      </c>
      <c r="B426" s="150">
        <v>783</v>
      </c>
      <c r="C426" s="151" t="s">
        <v>513</v>
      </c>
      <c r="D426" s="152">
        <f t="shared" si="178"/>
        <v>0</v>
      </c>
      <c r="E426" s="153">
        <f t="shared" si="179"/>
        <v>0</v>
      </c>
      <c r="F426" s="153">
        <f t="shared" si="179"/>
        <v>0</v>
      </c>
      <c r="G426" s="153">
        <f t="shared" si="179"/>
        <v>0</v>
      </c>
      <c r="H426" s="154">
        <f t="shared" si="162"/>
        <v>0</v>
      </c>
      <c r="I426" s="155"/>
      <c r="J426" s="156">
        <f t="shared" si="180"/>
        <v>0</v>
      </c>
      <c r="K426" s="157">
        <f t="shared" si="181"/>
        <v>0</v>
      </c>
      <c r="L426" s="158">
        <f t="shared" si="163"/>
        <v>0</v>
      </c>
      <c r="M426" s="155"/>
      <c r="N426" s="159">
        <f t="shared" si="164"/>
        <v>0</v>
      </c>
      <c r="O426" s="155"/>
      <c r="P426" s="160">
        <f t="shared" si="165"/>
        <v>0</v>
      </c>
      <c r="Q426" s="153">
        <f t="shared" si="166"/>
        <v>0</v>
      </c>
      <c r="R426" s="153">
        <f t="shared" si="167"/>
        <v>0</v>
      </c>
      <c r="S426" s="153">
        <f t="shared" si="168"/>
        <v>0</v>
      </c>
      <c r="T426" s="154">
        <f t="shared" si="169"/>
        <v>0</v>
      </c>
      <c r="U426" s="155"/>
      <c r="V426" s="159">
        <f t="shared" si="170"/>
        <v>0</v>
      </c>
      <c r="Y426" s="161">
        <v>817</v>
      </c>
      <c r="Z426" s="162"/>
      <c r="AA426" s="162"/>
      <c r="AB426" s="162"/>
      <c r="AC426" s="162"/>
      <c r="AD426" s="162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4"/>
      <c r="AR426" s="161">
        <v>817</v>
      </c>
      <c r="AS426" s="162">
        <v>0</v>
      </c>
      <c r="AT426" s="163">
        <v>0</v>
      </c>
      <c r="AU426" s="163">
        <v>0</v>
      </c>
      <c r="AV426" s="163">
        <v>0</v>
      </c>
      <c r="AW426" s="164">
        <v>0</v>
      </c>
      <c r="BA426" s="161">
        <v>817</v>
      </c>
      <c r="BB426" s="150">
        <v>783</v>
      </c>
      <c r="BC426" s="151" t="s">
        <v>513</v>
      </c>
      <c r="BD426" s="165">
        <f t="shared" si="182"/>
        <v>0</v>
      </c>
      <c r="BE426" s="166">
        <v>0</v>
      </c>
      <c r="BF426" s="155">
        <f t="shared" si="183"/>
        <v>0</v>
      </c>
      <c r="BG426" s="155">
        <v>0</v>
      </c>
      <c r="BH426" s="155">
        <v>0</v>
      </c>
      <c r="BI426" s="155"/>
      <c r="BJ426" s="155"/>
      <c r="BK426" s="155"/>
      <c r="BL426" s="155">
        <f t="shared" si="184"/>
        <v>0</v>
      </c>
      <c r="BM426" s="166">
        <f t="shared" si="185"/>
        <v>0</v>
      </c>
      <c r="BN426" s="168">
        <f t="shared" si="186"/>
        <v>0</v>
      </c>
      <c r="BZ426" s="155"/>
      <c r="CA426" s="161">
        <v>817</v>
      </c>
      <c r="CB426" s="151" t="s">
        <v>513</v>
      </c>
      <c r="CC426" s="153"/>
      <c r="CD426" s="153"/>
      <c r="CE426" s="153"/>
      <c r="CF426" s="153"/>
      <c r="CG426" s="169">
        <f t="shared" si="171"/>
        <v>0</v>
      </c>
      <c r="CH426" s="153"/>
      <c r="CI426" s="153"/>
      <c r="CJ426" s="153"/>
      <c r="CK426" s="169">
        <f t="shared" si="172"/>
        <v>0</v>
      </c>
      <c r="CL426" s="170">
        <f t="shared" si="173"/>
        <v>0</v>
      </c>
      <c r="CM426" s="155"/>
      <c r="CN426" s="170">
        <f t="shared" si="174"/>
        <v>0</v>
      </c>
      <c r="CO426" s="155"/>
      <c r="CP426" s="160">
        <f t="shared" si="175"/>
        <v>0</v>
      </c>
      <c r="CQ426" s="153">
        <f t="shared" si="176"/>
        <v>0</v>
      </c>
      <c r="CR426" s="153">
        <f t="shared" si="187"/>
        <v>0</v>
      </c>
      <c r="CS426" s="169"/>
      <c r="CT426" s="170">
        <f t="shared" si="188"/>
        <v>0</v>
      </c>
      <c r="CU426" s="155"/>
      <c r="CV426" s="171"/>
      <c r="CW426" s="172"/>
      <c r="CX426" s="172"/>
      <c r="CY426" s="172"/>
      <c r="CZ426" s="169"/>
      <c r="DA426" s="173"/>
      <c r="DB426" s="174" t="s">
        <v>92</v>
      </c>
      <c r="DC426" s="174">
        <f t="shared" si="177"/>
        <v>-817</v>
      </c>
      <c r="DD426" s="173"/>
      <c r="DE426" s="173"/>
      <c r="DF426" s="173"/>
      <c r="DG426" s="173"/>
      <c r="DH426" s="175"/>
      <c r="DI426" s="173"/>
      <c r="DJ426" s="173"/>
      <c r="DK426" s="173"/>
      <c r="DL426" s="173"/>
      <c r="DM426" s="173"/>
    </row>
    <row r="427" spans="1:117" s="39" customFormat="1" ht="12" x14ac:dyDescent="0.2">
      <c r="A427" s="149">
        <v>818</v>
      </c>
      <c r="B427" s="150">
        <v>782</v>
      </c>
      <c r="C427" s="151" t="s">
        <v>514</v>
      </c>
      <c r="D427" s="152">
        <f t="shared" si="178"/>
        <v>0</v>
      </c>
      <c r="E427" s="153">
        <f t="shared" si="179"/>
        <v>0</v>
      </c>
      <c r="F427" s="153">
        <f t="shared" si="179"/>
        <v>0</v>
      </c>
      <c r="G427" s="153">
        <f t="shared" si="179"/>
        <v>0</v>
      </c>
      <c r="H427" s="154">
        <f t="shared" si="162"/>
        <v>0</v>
      </c>
      <c r="I427" s="155"/>
      <c r="J427" s="156">
        <f t="shared" si="180"/>
        <v>0</v>
      </c>
      <c r="K427" s="157">
        <f t="shared" si="181"/>
        <v>0</v>
      </c>
      <c r="L427" s="158">
        <f t="shared" si="163"/>
        <v>0</v>
      </c>
      <c r="M427" s="155"/>
      <c r="N427" s="159">
        <f t="shared" si="164"/>
        <v>0</v>
      </c>
      <c r="O427" s="155"/>
      <c r="P427" s="160">
        <f t="shared" si="165"/>
        <v>0</v>
      </c>
      <c r="Q427" s="153">
        <f t="shared" si="166"/>
        <v>0</v>
      </c>
      <c r="R427" s="153">
        <f t="shared" si="167"/>
        <v>0</v>
      </c>
      <c r="S427" s="153">
        <f t="shared" si="168"/>
        <v>0</v>
      </c>
      <c r="T427" s="154">
        <f t="shared" si="169"/>
        <v>0</v>
      </c>
      <c r="U427" s="155"/>
      <c r="V427" s="159">
        <f t="shared" si="170"/>
        <v>0</v>
      </c>
      <c r="Y427" s="161">
        <v>818</v>
      </c>
      <c r="Z427" s="162"/>
      <c r="AA427" s="162"/>
      <c r="AB427" s="162"/>
      <c r="AC427" s="162"/>
      <c r="AD427" s="162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4"/>
      <c r="AR427" s="161">
        <v>818</v>
      </c>
      <c r="AS427" s="162">
        <v>0</v>
      </c>
      <c r="AT427" s="163">
        <v>0</v>
      </c>
      <c r="AU427" s="163">
        <v>0</v>
      </c>
      <c r="AV427" s="163">
        <v>0</v>
      </c>
      <c r="AW427" s="164">
        <v>0</v>
      </c>
      <c r="BA427" s="161">
        <v>818</v>
      </c>
      <c r="BB427" s="150">
        <v>782</v>
      </c>
      <c r="BC427" s="151" t="s">
        <v>514</v>
      </c>
      <c r="BD427" s="165">
        <f t="shared" si="182"/>
        <v>0</v>
      </c>
      <c r="BE427" s="166">
        <v>0</v>
      </c>
      <c r="BF427" s="155">
        <f t="shared" si="183"/>
        <v>0</v>
      </c>
      <c r="BG427" s="155">
        <v>0</v>
      </c>
      <c r="BH427" s="155">
        <v>0</v>
      </c>
      <c r="BI427" s="155"/>
      <c r="BJ427" s="155"/>
      <c r="BK427" s="155"/>
      <c r="BL427" s="155">
        <f t="shared" si="184"/>
        <v>0</v>
      </c>
      <c r="BM427" s="166">
        <f t="shared" si="185"/>
        <v>0</v>
      </c>
      <c r="BN427" s="168">
        <f t="shared" si="186"/>
        <v>0</v>
      </c>
      <c r="BZ427" s="155"/>
      <c r="CA427" s="161">
        <v>818</v>
      </c>
      <c r="CB427" s="151" t="s">
        <v>514</v>
      </c>
      <c r="CC427" s="153"/>
      <c r="CD427" s="153"/>
      <c r="CE427" s="153"/>
      <c r="CF427" s="153"/>
      <c r="CG427" s="169">
        <f t="shared" si="171"/>
        <v>0</v>
      </c>
      <c r="CH427" s="153"/>
      <c r="CI427" s="153"/>
      <c r="CJ427" s="153"/>
      <c r="CK427" s="169">
        <f t="shared" si="172"/>
        <v>0</v>
      </c>
      <c r="CL427" s="170">
        <f t="shared" si="173"/>
        <v>0</v>
      </c>
      <c r="CM427" s="155"/>
      <c r="CN427" s="170">
        <f t="shared" si="174"/>
        <v>0</v>
      </c>
      <c r="CO427" s="155"/>
      <c r="CP427" s="160">
        <f t="shared" si="175"/>
        <v>0</v>
      </c>
      <c r="CQ427" s="153">
        <f t="shared" si="176"/>
        <v>0</v>
      </c>
      <c r="CR427" s="153">
        <f t="shared" si="187"/>
        <v>0</v>
      </c>
      <c r="CS427" s="169"/>
      <c r="CT427" s="170">
        <f t="shared" si="188"/>
        <v>0</v>
      </c>
      <c r="CU427" s="155"/>
      <c r="CV427" s="171"/>
      <c r="CW427" s="172"/>
      <c r="CX427" s="172"/>
      <c r="CY427" s="172"/>
      <c r="CZ427" s="169"/>
      <c r="DA427" s="173"/>
      <c r="DB427" s="174"/>
      <c r="DC427" s="174">
        <f t="shared" si="177"/>
        <v>-818</v>
      </c>
      <c r="DD427" s="173"/>
      <c r="DE427" s="173"/>
      <c r="DF427" s="173"/>
      <c r="DG427" s="173"/>
      <c r="DH427" s="175"/>
      <c r="DI427" s="173"/>
      <c r="DJ427" s="173"/>
      <c r="DK427" s="173"/>
      <c r="DL427" s="173"/>
      <c r="DM427" s="173"/>
    </row>
    <row r="428" spans="1:117" s="39" customFormat="1" ht="12" x14ac:dyDescent="0.2">
      <c r="A428" s="149">
        <v>821</v>
      </c>
      <c r="B428" s="150">
        <v>722</v>
      </c>
      <c r="C428" s="151" t="s">
        <v>515</v>
      </c>
      <c r="D428" s="152">
        <f t="shared" si="178"/>
        <v>0</v>
      </c>
      <c r="E428" s="153">
        <f t="shared" si="179"/>
        <v>0</v>
      </c>
      <c r="F428" s="153">
        <f t="shared" si="179"/>
        <v>0</v>
      </c>
      <c r="G428" s="153">
        <f t="shared" si="179"/>
        <v>0</v>
      </c>
      <c r="H428" s="154">
        <f t="shared" si="162"/>
        <v>0</v>
      </c>
      <c r="I428" s="155"/>
      <c r="J428" s="156">
        <f t="shared" si="180"/>
        <v>0</v>
      </c>
      <c r="K428" s="157">
        <f t="shared" si="181"/>
        <v>0</v>
      </c>
      <c r="L428" s="158">
        <f t="shared" si="163"/>
        <v>0</v>
      </c>
      <c r="M428" s="155"/>
      <c r="N428" s="159">
        <f t="shared" si="164"/>
        <v>0</v>
      </c>
      <c r="O428" s="155"/>
      <c r="P428" s="160">
        <f t="shared" si="165"/>
        <v>0</v>
      </c>
      <c r="Q428" s="153">
        <f t="shared" si="166"/>
        <v>0</v>
      </c>
      <c r="R428" s="153">
        <f t="shared" si="167"/>
        <v>0</v>
      </c>
      <c r="S428" s="153">
        <f t="shared" si="168"/>
        <v>0</v>
      </c>
      <c r="T428" s="154">
        <f t="shared" si="169"/>
        <v>0</v>
      </c>
      <c r="U428" s="155"/>
      <c r="V428" s="159">
        <f t="shared" si="170"/>
        <v>0</v>
      </c>
      <c r="Y428" s="161">
        <v>821</v>
      </c>
      <c r="Z428" s="162"/>
      <c r="AA428" s="162"/>
      <c r="AB428" s="162"/>
      <c r="AC428" s="162"/>
      <c r="AD428" s="162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4"/>
      <c r="AR428" s="161">
        <v>821</v>
      </c>
      <c r="AS428" s="162">
        <v>0</v>
      </c>
      <c r="AT428" s="163">
        <v>0</v>
      </c>
      <c r="AU428" s="163">
        <v>0</v>
      </c>
      <c r="AV428" s="163">
        <v>0</v>
      </c>
      <c r="AW428" s="164">
        <v>0</v>
      </c>
      <c r="BA428" s="161">
        <v>821</v>
      </c>
      <c r="BB428" s="150">
        <v>722</v>
      </c>
      <c r="BC428" s="151" t="s">
        <v>515</v>
      </c>
      <c r="BD428" s="165">
        <f t="shared" si="182"/>
        <v>0</v>
      </c>
      <c r="BE428" s="166">
        <v>0</v>
      </c>
      <c r="BF428" s="155">
        <f t="shared" si="183"/>
        <v>0</v>
      </c>
      <c r="BG428" s="155">
        <v>0</v>
      </c>
      <c r="BH428" s="155">
        <v>0</v>
      </c>
      <c r="BI428" s="155"/>
      <c r="BJ428" s="155"/>
      <c r="BK428" s="155"/>
      <c r="BL428" s="155">
        <f t="shared" si="184"/>
        <v>0</v>
      </c>
      <c r="BM428" s="166">
        <f t="shared" si="185"/>
        <v>0</v>
      </c>
      <c r="BN428" s="168">
        <f t="shared" si="186"/>
        <v>0</v>
      </c>
      <c r="BZ428" s="155"/>
      <c r="CA428" s="161">
        <v>821</v>
      </c>
      <c r="CB428" s="151" t="s">
        <v>515</v>
      </c>
      <c r="CC428" s="153"/>
      <c r="CD428" s="153"/>
      <c r="CE428" s="153"/>
      <c r="CF428" s="153"/>
      <c r="CG428" s="169">
        <f t="shared" si="171"/>
        <v>0</v>
      </c>
      <c r="CH428" s="153"/>
      <c r="CI428" s="153"/>
      <c r="CJ428" s="153"/>
      <c r="CK428" s="169">
        <f t="shared" si="172"/>
        <v>0</v>
      </c>
      <c r="CL428" s="170">
        <f t="shared" si="173"/>
        <v>0</v>
      </c>
      <c r="CM428" s="155"/>
      <c r="CN428" s="170">
        <f t="shared" si="174"/>
        <v>0</v>
      </c>
      <c r="CO428" s="155"/>
      <c r="CP428" s="160">
        <f t="shared" si="175"/>
        <v>0</v>
      </c>
      <c r="CQ428" s="153">
        <f t="shared" si="176"/>
        <v>0</v>
      </c>
      <c r="CR428" s="153">
        <f t="shared" si="187"/>
        <v>0</v>
      </c>
      <c r="CS428" s="169"/>
      <c r="CT428" s="170">
        <f t="shared" si="188"/>
        <v>0</v>
      </c>
      <c r="CU428" s="155"/>
      <c r="CV428" s="171"/>
      <c r="CW428" s="172"/>
      <c r="CX428" s="172"/>
      <c r="CY428" s="172"/>
      <c r="CZ428" s="169"/>
      <c r="DA428" s="173"/>
      <c r="DB428" s="174"/>
      <c r="DC428" s="174">
        <f t="shared" si="177"/>
        <v>-821</v>
      </c>
      <c r="DD428" s="173"/>
      <c r="DE428" s="173"/>
      <c r="DF428" s="173"/>
      <c r="DG428" s="173"/>
      <c r="DH428" s="175"/>
      <c r="DI428" s="173"/>
      <c r="DJ428" s="173"/>
      <c r="DK428" s="173"/>
      <c r="DL428" s="173"/>
      <c r="DM428" s="173"/>
    </row>
    <row r="429" spans="1:117" s="39" customFormat="1" ht="12" x14ac:dyDescent="0.2">
      <c r="A429" s="149">
        <v>823</v>
      </c>
      <c r="B429" s="150">
        <v>723</v>
      </c>
      <c r="C429" s="151" t="s">
        <v>516</v>
      </c>
      <c r="D429" s="152">
        <f t="shared" si="178"/>
        <v>0</v>
      </c>
      <c r="E429" s="153">
        <f t="shared" si="179"/>
        <v>0</v>
      </c>
      <c r="F429" s="153">
        <f t="shared" si="179"/>
        <v>0</v>
      </c>
      <c r="G429" s="153">
        <f t="shared" si="179"/>
        <v>0</v>
      </c>
      <c r="H429" s="154">
        <f t="shared" si="162"/>
        <v>0</v>
      </c>
      <c r="I429" s="155"/>
      <c r="J429" s="156">
        <f t="shared" si="180"/>
        <v>0</v>
      </c>
      <c r="K429" s="157">
        <f t="shared" si="181"/>
        <v>0</v>
      </c>
      <c r="L429" s="158">
        <f t="shared" si="163"/>
        <v>0</v>
      </c>
      <c r="M429" s="155"/>
      <c r="N429" s="159">
        <f t="shared" si="164"/>
        <v>0</v>
      </c>
      <c r="O429" s="155"/>
      <c r="P429" s="160">
        <f t="shared" si="165"/>
        <v>0</v>
      </c>
      <c r="Q429" s="153">
        <f t="shared" si="166"/>
        <v>0</v>
      </c>
      <c r="R429" s="153">
        <f t="shared" si="167"/>
        <v>0</v>
      </c>
      <c r="S429" s="153">
        <f t="shared" si="168"/>
        <v>0</v>
      </c>
      <c r="T429" s="154">
        <f t="shared" si="169"/>
        <v>0</v>
      </c>
      <c r="U429" s="155"/>
      <c r="V429" s="159">
        <f t="shared" si="170"/>
        <v>0</v>
      </c>
      <c r="Y429" s="161">
        <v>823</v>
      </c>
      <c r="Z429" s="162"/>
      <c r="AA429" s="162"/>
      <c r="AB429" s="162"/>
      <c r="AC429" s="162"/>
      <c r="AD429" s="162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4"/>
      <c r="AR429" s="161">
        <v>823</v>
      </c>
      <c r="AS429" s="162">
        <v>0</v>
      </c>
      <c r="AT429" s="163">
        <v>0</v>
      </c>
      <c r="AU429" s="163">
        <v>0</v>
      </c>
      <c r="AV429" s="163">
        <v>0</v>
      </c>
      <c r="AW429" s="164">
        <v>0</v>
      </c>
      <c r="BA429" s="161">
        <v>823</v>
      </c>
      <c r="BB429" s="150">
        <v>723</v>
      </c>
      <c r="BC429" s="151" t="s">
        <v>516</v>
      </c>
      <c r="BD429" s="165">
        <f t="shared" si="182"/>
        <v>0</v>
      </c>
      <c r="BE429" s="166">
        <v>0</v>
      </c>
      <c r="BF429" s="155">
        <f t="shared" si="183"/>
        <v>0</v>
      </c>
      <c r="BG429" s="155">
        <v>0</v>
      </c>
      <c r="BH429" s="155">
        <v>0</v>
      </c>
      <c r="BI429" s="155"/>
      <c r="BJ429" s="155"/>
      <c r="BK429" s="155"/>
      <c r="BL429" s="155">
        <f t="shared" si="184"/>
        <v>0</v>
      </c>
      <c r="BM429" s="166">
        <f t="shared" si="185"/>
        <v>0</v>
      </c>
      <c r="BN429" s="168">
        <f t="shared" si="186"/>
        <v>0</v>
      </c>
      <c r="BZ429" s="155"/>
      <c r="CA429" s="161">
        <v>823</v>
      </c>
      <c r="CB429" s="151" t="s">
        <v>516</v>
      </c>
      <c r="CC429" s="153"/>
      <c r="CD429" s="153"/>
      <c r="CE429" s="153"/>
      <c r="CF429" s="153"/>
      <c r="CG429" s="169">
        <f t="shared" si="171"/>
        <v>0</v>
      </c>
      <c r="CH429" s="153"/>
      <c r="CI429" s="153"/>
      <c r="CJ429" s="153"/>
      <c r="CK429" s="169">
        <f t="shared" si="172"/>
        <v>0</v>
      </c>
      <c r="CL429" s="170">
        <f t="shared" si="173"/>
        <v>0</v>
      </c>
      <c r="CM429" s="155"/>
      <c r="CN429" s="170">
        <f t="shared" si="174"/>
        <v>0</v>
      </c>
      <c r="CO429" s="155"/>
      <c r="CP429" s="160">
        <f t="shared" si="175"/>
        <v>0</v>
      </c>
      <c r="CQ429" s="153">
        <f t="shared" si="176"/>
        <v>0</v>
      </c>
      <c r="CR429" s="153">
        <f t="shared" si="187"/>
        <v>0</v>
      </c>
      <c r="CS429" s="169"/>
      <c r="CT429" s="170">
        <f t="shared" si="188"/>
        <v>0</v>
      </c>
      <c r="CU429" s="155"/>
      <c r="CV429" s="171"/>
      <c r="CW429" s="172"/>
      <c r="CX429" s="172"/>
      <c r="CY429" s="172"/>
      <c r="CZ429" s="169"/>
      <c r="DA429" s="173"/>
      <c r="DB429" s="174"/>
      <c r="DC429" s="174">
        <f t="shared" si="177"/>
        <v>-823</v>
      </c>
      <c r="DD429" s="173"/>
      <c r="DE429" s="173"/>
      <c r="DF429" s="173"/>
      <c r="DG429" s="173"/>
      <c r="DH429" s="175"/>
      <c r="DI429" s="173"/>
      <c r="DJ429" s="173"/>
      <c r="DK429" s="173"/>
      <c r="DL429" s="173"/>
      <c r="DM429" s="173"/>
    </row>
    <row r="430" spans="1:117" s="39" customFormat="1" ht="12" x14ac:dyDescent="0.2">
      <c r="A430" s="149">
        <v>825</v>
      </c>
      <c r="B430" s="150">
        <v>786</v>
      </c>
      <c r="C430" s="151" t="s">
        <v>517</v>
      </c>
      <c r="D430" s="152">
        <f t="shared" si="178"/>
        <v>0</v>
      </c>
      <c r="E430" s="153">
        <f t="shared" si="179"/>
        <v>0</v>
      </c>
      <c r="F430" s="153">
        <f t="shared" si="179"/>
        <v>0</v>
      </c>
      <c r="G430" s="153">
        <f t="shared" si="179"/>
        <v>0</v>
      </c>
      <c r="H430" s="154">
        <f t="shared" si="162"/>
        <v>0</v>
      </c>
      <c r="I430" s="155"/>
      <c r="J430" s="156">
        <f t="shared" si="180"/>
        <v>0</v>
      </c>
      <c r="K430" s="157">
        <f t="shared" si="181"/>
        <v>0</v>
      </c>
      <c r="L430" s="158">
        <f t="shared" si="163"/>
        <v>0</v>
      </c>
      <c r="M430" s="155"/>
      <c r="N430" s="159">
        <f t="shared" si="164"/>
        <v>0</v>
      </c>
      <c r="O430" s="155"/>
      <c r="P430" s="160">
        <f t="shared" si="165"/>
        <v>0</v>
      </c>
      <c r="Q430" s="153">
        <f t="shared" si="166"/>
        <v>0</v>
      </c>
      <c r="R430" s="153">
        <f t="shared" si="167"/>
        <v>0</v>
      </c>
      <c r="S430" s="153">
        <f t="shared" si="168"/>
        <v>0</v>
      </c>
      <c r="T430" s="154">
        <f t="shared" si="169"/>
        <v>0</v>
      </c>
      <c r="U430" s="155"/>
      <c r="V430" s="159">
        <f t="shared" si="170"/>
        <v>0</v>
      </c>
      <c r="Y430" s="161">
        <v>825</v>
      </c>
      <c r="Z430" s="162"/>
      <c r="AA430" s="162"/>
      <c r="AB430" s="162"/>
      <c r="AC430" s="162"/>
      <c r="AD430" s="162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4"/>
      <c r="AR430" s="161">
        <v>825</v>
      </c>
      <c r="AS430" s="162">
        <v>0</v>
      </c>
      <c r="AT430" s="163">
        <v>0</v>
      </c>
      <c r="AU430" s="163">
        <v>0</v>
      </c>
      <c r="AV430" s="163">
        <v>0</v>
      </c>
      <c r="AW430" s="164">
        <v>0</v>
      </c>
      <c r="BA430" s="161">
        <v>825</v>
      </c>
      <c r="BB430" s="150">
        <v>786</v>
      </c>
      <c r="BC430" s="151" t="s">
        <v>517</v>
      </c>
      <c r="BD430" s="165">
        <f t="shared" si="182"/>
        <v>0</v>
      </c>
      <c r="BE430" s="166">
        <v>0</v>
      </c>
      <c r="BF430" s="155">
        <f t="shared" si="183"/>
        <v>0</v>
      </c>
      <c r="BG430" s="155">
        <v>0</v>
      </c>
      <c r="BH430" s="155">
        <v>0</v>
      </c>
      <c r="BI430" s="155"/>
      <c r="BJ430" s="155"/>
      <c r="BK430" s="155"/>
      <c r="BL430" s="155">
        <f t="shared" si="184"/>
        <v>0</v>
      </c>
      <c r="BM430" s="166">
        <f t="shared" si="185"/>
        <v>0</v>
      </c>
      <c r="BN430" s="168">
        <f t="shared" si="186"/>
        <v>0</v>
      </c>
      <c r="BZ430" s="155"/>
      <c r="CA430" s="161">
        <v>825</v>
      </c>
      <c r="CB430" s="151" t="s">
        <v>517</v>
      </c>
      <c r="CC430" s="153"/>
      <c r="CD430" s="153"/>
      <c r="CE430" s="153"/>
      <c r="CF430" s="153"/>
      <c r="CG430" s="169">
        <f t="shared" si="171"/>
        <v>0</v>
      </c>
      <c r="CH430" s="153"/>
      <c r="CI430" s="153"/>
      <c r="CJ430" s="153"/>
      <c r="CK430" s="169">
        <f t="shared" si="172"/>
        <v>0</v>
      </c>
      <c r="CL430" s="170">
        <f t="shared" si="173"/>
        <v>0</v>
      </c>
      <c r="CM430" s="155"/>
      <c r="CN430" s="170">
        <f t="shared" si="174"/>
        <v>0</v>
      </c>
      <c r="CO430" s="155"/>
      <c r="CP430" s="160">
        <f t="shared" si="175"/>
        <v>0</v>
      </c>
      <c r="CQ430" s="153">
        <f t="shared" si="176"/>
        <v>0</v>
      </c>
      <c r="CR430" s="153">
        <f t="shared" si="187"/>
        <v>0</v>
      </c>
      <c r="CS430" s="169"/>
      <c r="CT430" s="170">
        <f t="shared" si="188"/>
        <v>0</v>
      </c>
      <c r="CU430" s="155"/>
      <c r="CV430" s="171"/>
      <c r="CW430" s="172"/>
      <c r="CX430" s="172"/>
      <c r="CY430" s="172"/>
      <c r="CZ430" s="169"/>
      <c r="DA430" s="173"/>
      <c r="DB430" s="174"/>
      <c r="DC430" s="174">
        <f t="shared" si="177"/>
        <v>-825</v>
      </c>
      <c r="DD430" s="173"/>
      <c r="DE430" s="173"/>
      <c r="DF430" s="173"/>
      <c r="DG430" s="173"/>
      <c r="DH430" s="175"/>
      <c r="DI430" s="173"/>
      <c r="DJ430" s="173"/>
      <c r="DK430" s="173"/>
      <c r="DL430" s="173"/>
      <c r="DM430" s="173"/>
    </row>
    <row r="431" spans="1:117" s="39" customFormat="1" ht="12" x14ac:dyDescent="0.2">
      <c r="A431" s="149">
        <v>828</v>
      </c>
      <c r="B431" s="150">
        <v>767</v>
      </c>
      <c r="C431" s="151" t="s">
        <v>518</v>
      </c>
      <c r="D431" s="152">
        <f t="shared" si="178"/>
        <v>0</v>
      </c>
      <c r="E431" s="153">
        <f t="shared" si="179"/>
        <v>0</v>
      </c>
      <c r="F431" s="153">
        <f t="shared" si="179"/>
        <v>0</v>
      </c>
      <c r="G431" s="153">
        <f t="shared" si="179"/>
        <v>0</v>
      </c>
      <c r="H431" s="154">
        <f t="shared" si="162"/>
        <v>0</v>
      </c>
      <c r="I431" s="155"/>
      <c r="J431" s="156">
        <f t="shared" si="180"/>
        <v>0</v>
      </c>
      <c r="K431" s="157">
        <f t="shared" si="181"/>
        <v>0</v>
      </c>
      <c r="L431" s="158">
        <f t="shared" si="163"/>
        <v>0</v>
      </c>
      <c r="M431" s="155"/>
      <c r="N431" s="159">
        <f t="shared" si="164"/>
        <v>0</v>
      </c>
      <c r="O431" s="155"/>
      <c r="P431" s="160">
        <f t="shared" si="165"/>
        <v>0</v>
      </c>
      <c r="Q431" s="153">
        <f t="shared" si="166"/>
        <v>0</v>
      </c>
      <c r="R431" s="153">
        <f t="shared" si="167"/>
        <v>0</v>
      </c>
      <c r="S431" s="153">
        <f t="shared" si="168"/>
        <v>0</v>
      </c>
      <c r="T431" s="154">
        <f t="shared" si="169"/>
        <v>0</v>
      </c>
      <c r="U431" s="155"/>
      <c r="V431" s="159">
        <f t="shared" si="170"/>
        <v>0</v>
      </c>
      <c r="Y431" s="161">
        <v>828</v>
      </c>
      <c r="Z431" s="162"/>
      <c r="AA431" s="162"/>
      <c r="AB431" s="162"/>
      <c r="AC431" s="162"/>
      <c r="AD431" s="162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4"/>
      <c r="AR431" s="161">
        <v>828</v>
      </c>
      <c r="AS431" s="162">
        <v>0</v>
      </c>
      <c r="AT431" s="163">
        <v>0</v>
      </c>
      <c r="AU431" s="163">
        <v>0</v>
      </c>
      <c r="AV431" s="163">
        <v>0</v>
      </c>
      <c r="AW431" s="164">
        <v>0</v>
      </c>
      <c r="BA431" s="161">
        <v>828</v>
      </c>
      <c r="BB431" s="150">
        <v>767</v>
      </c>
      <c r="BC431" s="151" t="s">
        <v>518</v>
      </c>
      <c r="BD431" s="165">
        <f t="shared" si="182"/>
        <v>0</v>
      </c>
      <c r="BE431" s="166">
        <v>0</v>
      </c>
      <c r="BF431" s="155">
        <f t="shared" si="183"/>
        <v>0</v>
      </c>
      <c r="BG431" s="155">
        <v>0</v>
      </c>
      <c r="BH431" s="155">
        <v>0</v>
      </c>
      <c r="BI431" s="155"/>
      <c r="BJ431" s="155"/>
      <c r="BK431" s="155"/>
      <c r="BL431" s="155">
        <f t="shared" si="184"/>
        <v>0</v>
      </c>
      <c r="BM431" s="166">
        <f t="shared" si="185"/>
        <v>0</v>
      </c>
      <c r="BN431" s="168">
        <f t="shared" si="186"/>
        <v>0</v>
      </c>
      <c r="BZ431" s="155"/>
      <c r="CA431" s="161">
        <v>828</v>
      </c>
      <c r="CB431" s="151" t="s">
        <v>518</v>
      </c>
      <c r="CC431" s="153"/>
      <c r="CD431" s="153"/>
      <c r="CE431" s="153"/>
      <c r="CF431" s="153"/>
      <c r="CG431" s="169">
        <f t="shared" si="171"/>
        <v>0</v>
      </c>
      <c r="CH431" s="153"/>
      <c r="CI431" s="153"/>
      <c r="CJ431" s="153"/>
      <c r="CK431" s="169">
        <f t="shared" si="172"/>
        <v>0</v>
      </c>
      <c r="CL431" s="170">
        <f t="shared" si="173"/>
        <v>0</v>
      </c>
      <c r="CM431" s="155"/>
      <c r="CN431" s="170">
        <f t="shared" si="174"/>
        <v>0</v>
      </c>
      <c r="CO431" s="155"/>
      <c r="CP431" s="160">
        <f t="shared" si="175"/>
        <v>0</v>
      </c>
      <c r="CQ431" s="153">
        <f t="shared" si="176"/>
        <v>0</v>
      </c>
      <c r="CR431" s="153">
        <f t="shared" si="187"/>
        <v>0</v>
      </c>
      <c r="CS431" s="169"/>
      <c r="CT431" s="170">
        <f t="shared" si="188"/>
        <v>0</v>
      </c>
      <c r="CU431" s="155"/>
      <c r="CV431" s="171"/>
      <c r="CW431" s="172"/>
      <c r="CX431" s="172"/>
      <c r="CY431" s="172"/>
      <c r="CZ431" s="169"/>
      <c r="DA431" s="173"/>
      <c r="DB431" s="174"/>
      <c r="DC431" s="174">
        <f t="shared" si="177"/>
        <v>-828</v>
      </c>
      <c r="DD431" s="173"/>
      <c r="DE431" s="173"/>
      <c r="DF431" s="173"/>
      <c r="DG431" s="173"/>
      <c r="DH431" s="175"/>
      <c r="DI431" s="173"/>
      <c r="DJ431" s="173"/>
      <c r="DK431" s="173"/>
      <c r="DL431" s="173"/>
      <c r="DM431" s="173"/>
    </row>
    <row r="432" spans="1:117" s="39" customFormat="1" ht="12" x14ac:dyDescent="0.2">
      <c r="A432" s="149">
        <v>829</v>
      </c>
      <c r="B432" s="150">
        <v>778</v>
      </c>
      <c r="C432" s="151" t="s">
        <v>519</v>
      </c>
      <c r="D432" s="152">
        <f t="shared" si="178"/>
        <v>0</v>
      </c>
      <c r="E432" s="153">
        <f t="shared" si="179"/>
        <v>0</v>
      </c>
      <c r="F432" s="153">
        <f t="shared" si="179"/>
        <v>0</v>
      </c>
      <c r="G432" s="153">
        <f t="shared" si="179"/>
        <v>0</v>
      </c>
      <c r="H432" s="154">
        <f t="shared" si="162"/>
        <v>0</v>
      </c>
      <c r="I432" s="155"/>
      <c r="J432" s="156">
        <f t="shared" si="180"/>
        <v>0</v>
      </c>
      <c r="K432" s="157">
        <f t="shared" si="181"/>
        <v>0</v>
      </c>
      <c r="L432" s="158">
        <f t="shared" si="163"/>
        <v>0</v>
      </c>
      <c r="M432" s="155"/>
      <c r="N432" s="159">
        <f t="shared" si="164"/>
        <v>0</v>
      </c>
      <c r="O432" s="155"/>
      <c r="P432" s="160">
        <f t="shared" si="165"/>
        <v>0</v>
      </c>
      <c r="Q432" s="153">
        <f t="shared" si="166"/>
        <v>0</v>
      </c>
      <c r="R432" s="153">
        <f t="shared" si="167"/>
        <v>0</v>
      </c>
      <c r="S432" s="153">
        <f t="shared" si="168"/>
        <v>0</v>
      </c>
      <c r="T432" s="154">
        <f t="shared" si="169"/>
        <v>0</v>
      </c>
      <c r="U432" s="155"/>
      <c r="V432" s="159">
        <f t="shared" si="170"/>
        <v>0</v>
      </c>
      <c r="Y432" s="161">
        <v>829</v>
      </c>
      <c r="Z432" s="162"/>
      <c r="AA432" s="162"/>
      <c r="AB432" s="162"/>
      <c r="AC432" s="162"/>
      <c r="AD432" s="162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4"/>
      <c r="AR432" s="161">
        <v>829</v>
      </c>
      <c r="AS432" s="162">
        <v>0</v>
      </c>
      <c r="AT432" s="163">
        <v>0</v>
      </c>
      <c r="AU432" s="163">
        <v>0</v>
      </c>
      <c r="AV432" s="163">
        <v>0</v>
      </c>
      <c r="AW432" s="164">
        <v>0</v>
      </c>
      <c r="BA432" s="161">
        <v>829</v>
      </c>
      <c r="BB432" s="150">
        <v>778</v>
      </c>
      <c r="BC432" s="151" t="s">
        <v>519</v>
      </c>
      <c r="BD432" s="165">
        <f t="shared" si="182"/>
        <v>0</v>
      </c>
      <c r="BE432" s="166">
        <v>0</v>
      </c>
      <c r="BF432" s="155">
        <f t="shared" si="183"/>
        <v>0</v>
      </c>
      <c r="BG432" s="155">
        <v>0</v>
      </c>
      <c r="BH432" s="155">
        <v>0</v>
      </c>
      <c r="BI432" s="155"/>
      <c r="BJ432" s="155"/>
      <c r="BK432" s="155"/>
      <c r="BL432" s="155">
        <f t="shared" si="184"/>
        <v>0</v>
      </c>
      <c r="BM432" s="166">
        <f t="shared" si="185"/>
        <v>0</v>
      </c>
      <c r="BN432" s="168">
        <f t="shared" si="186"/>
        <v>0</v>
      </c>
      <c r="BZ432" s="155"/>
      <c r="CA432" s="161">
        <v>829</v>
      </c>
      <c r="CB432" s="151" t="s">
        <v>519</v>
      </c>
      <c r="CC432" s="153"/>
      <c r="CD432" s="153"/>
      <c r="CE432" s="153"/>
      <c r="CF432" s="153"/>
      <c r="CG432" s="169">
        <f t="shared" si="171"/>
        <v>0</v>
      </c>
      <c r="CH432" s="153"/>
      <c r="CI432" s="153"/>
      <c r="CJ432" s="153"/>
      <c r="CK432" s="169">
        <f t="shared" si="172"/>
        <v>0</v>
      </c>
      <c r="CL432" s="170">
        <f t="shared" si="173"/>
        <v>0</v>
      </c>
      <c r="CM432" s="155"/>
      <c r="CN432" s="170">
        <f t="shared" si="174"/>
        <v>0</v>
      </c>
      <c r="CO432" s="155"/>
      <c r="CP432" s="160">
        <f t="shared" si="175"/>
        <v>0</v>
      </c>
      <c r="CQ432" s="153">
        <f t="shared" si="176"/>
        <v>0</v>
      </c>
      <c r="CR432" s="153">
        <f t="shared" si="187"/>
        <v>0</v>
      </c>
      <c r="CS432" s="169"/>
      <c r="CT432" s="170">
        <f t="shared" si="188"/>
        <v>0</v>
      </c>
      <c r="CU432" s="155"/>
      <c r="CV432" s="171"/>
      <c r="CW432" s="172"/>
      <c r="CX432" s="172"/>
      <c r="CY432" s="172"/>
      <c r="CZ432" s="169"/>
      <c r="DA432" s="173"/>
      <c r="DB432" s="174"/>
      <c r="DC432" s="174">
        <f t="shared" si="177"/>
        <v>-829</v>
      </c>
      <c r="DD432" s="173"/>
      <c r="DE432" s="173"/>
      <c r="DF432" s="173"/>
      <c r="DG432" s="173"/>
      <c r="DH432" s="175"/>
      <c r="DI432" s="173"/>
      <c r="DJ432" s="173"/>
      <c r="DK432" s="173"/>
      <c r="DL432" s="173"/>
      <c r="DM432" s="173"/>
    </row>
    <row r="433" spans="1:117" s="39" customFormat="1" ht="12" x14ac:dyDescent="0.2">
      <c r="A433" s="149">
        <v>830</v>
      </c>
      <c r="B433" s="150">
        <v>781</v>
      </c>
      <c r="C433" s="151" t="s">
        <v>520</v>
      </c>
      <c r="D433" s="152">
        <f t="shared" si="178"/>
        <v>0</v>
      </c>
      <c r="E433" s="153">
        <f t="shared" si="179"/>
        <v>0</v>
      </c>
      <c r="F433" s="153">
        <f t="shared" si="179"/>
        <v>0</v>
      </c>
      <c r="G433" s="153">
        <f t="shared" si="179"/>
        <v>0</v>
      </c>
      <c r="H433" s="154">
        <f t="shared" si="162"/>
        <v>0</v>
      </c>
      <c r="I433" s="155"/>
      <c r="J433" s="156">
        <f t="shared" si="180"/>
        <v>0</v>
      </c>
      <c r="K433" s="157">
        <f t="shared" si="181"/>
        <v>0</v>
      </c>
      <c r="L433" s="158">
        <f t="shared" si="163"/>
        <v>0</v>
      </c>
      <c r="M433" s="155"/>
      <c r="N433" s="159">
        <f t="shared" si="164"/>
        <v>0</v>
      </c>
      <c r="O433" s="155"/>
      <c r="P433" s="160">
        <f t="shared" si="165"/>
        <v>0</v>
      </c>
      <c r="Q433" s="153">
        <f t="shared" si="166"/>
        <v>0</v>
      </c>
      <c r="R433" s="153">
        <f t="shared" si="167"/>
        <v>0</v>
      </c>
      <c r="S433" s="153">
        <f t="shared" si="168"/>
        <v>0</v>
      </c>
      <c r="T433" s="154">
        <f t="shared" si="169"/>
        <v>0</v>
      </c>
      <c r="U433" s="155"/>
      <c r="V433" s="159">
        <f t="shared" si="170"/>
        <v>0</v>
      </c>
      <c r="Y433" s="161">
        <v>830</v>
      </c>
      <c r="Z433" s="162"/>
      <c r="AA433" s="162"/>
      <c r="AB433" s="162"/>
      <c r="AC433" s="162"/>
      <c r="AD433" s="162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4"/>
      <c r="AR433" s="161">
        <v>830</v>
      </c>
      <c r="AS433" s="162">
        <v>0</v>
      </c>
      <c r="AT433" s="163">
        <v>0</v>
      </c>
      <c r="AU433" s="163">
        <v>0</v>
      </c>
      <c r="AV433" s="163">
        <v>0</v>
      </c>
      <c r="AW433" s="164">
        <v>0</v>
      </c>
      <c r="BA433" s="161">
        <v>830</v>
      </c>
      <c r="BB433" s="150">
        <v>781</v>
      </c>
      <c r="BC433" s="151" t="s">
        <v>520</v>
      </c>
      <c r="BD433" s="165">
        <f t="shared" si="182"/>
        <v>0</v>
      </c>
      <c r="BE433" s="166">
        <v>0</v>
      </c>
      <c r="BF433" s="155">
        <f t="shared" si="183"/>
        <v>0</v>
      </c>
      <c r="BG433" s="155">
        <v>0</v>
      </c>
      <c r="BH433" s="155">
        <v>0</v>
      </c>
      <c r="BI433" s="155"/>
      <c r="BJ433" s="155"/>
      <c r="BK433" s="155"/>
      <c r="BL433" s="155">
        <f t="shared" si="184"/>
        <v>0</v>
      </c>
      <c r="BM433" s="166">
        <f t="shared" si="185"/>
        <v>0</v>
      </c>
      <c r="BN433" s="168">
        <f t="shared" si="186"/>
        <v>0</v>
      </c>
      <c r="BZ433" s="155"/>
      <c r="CA433" s="161">
        <v>830</v>
      </c>
      <c r="CB433" s="151" t="s">
        <v>520</v>
      </c>
      <c r="CC433" s="153"/>
      <c r="CD433" s="153"/>
      <c r="CE433" s="153"/>
      <c r="CF433" s="153"/>
      <c r="CG433" s="169">
        <f t="shared" si="171"/>
        <v>0</v>
      </c>
      <c r="CH433" s="153"/>
      <c r="CI433" s="153"/>
      <c r="CJ433" s="153"/>
      <c r="CK433" s="169">
        <f t="shared" si="172"/>
        <v>0</v>
      </c>
      <c r="CL433" s="170">
        <f t="shared" si="173"/>
        <v>0</v>
      </c>
      <c r="CM433" s="155"/>
      <c r="CN433" s="170">
        <f t="shared" si="174"/>
        <v>0</v>
      </c>
      <c r="CO433" s="155"/>
      <c r="CP433" s="160">
        <f t="shared" si="175"/>
        <v>0</v>
      </c>
      <c r="CQ433" s="153">
        <f t="shared" si="176"/>
        <v>0</v>
      </c>
      <c r="CR433" s="153">
        <f t="shared" si="187"/>
        <v>0</v>
      </c>
      <c r="CS433" s="169"/>
      <c r="CT433" s="170">
        <f t="shared" si="188"/>
        <v>0</v>
      </c>
      <c r="CU433" s="155"/>
      <c r="CV433" s="171"/>
      <c r="CW433" s="172"/>
      <c r="CX433" s="172"/>
      <c r="CY433" s="172"/>
      <c r="CZ433" s="169"/>
      <c r="DA433" s="173"/>
      <c r="DB433" s="174"/>
      <c r="DC433" s="174">
        <f t="shared" si="177"/>
        <v>-830</v>
      </c>
      <c r="DD433" s="173"/>
      <c r="DE433" s="173"/>
      <c r="DF433" s="173"/>
      <c r="DG433" s="173"/>
      <c r="DH433" s="175"/>
      <c r="DI433" s="173"/>
      <c r="DJ433" s="173"/>
      <c r="DK433" s="173"/>
      <c r="DL433" s="173"/>
      <c r="DM433" s="173"/>
    </row>
    <row r="434" spans="1:117" s="39" customFormat="1" ht="12" x14ac:dyDescent="0.2">
      <c r="A434" s="149">
        <v>832</v>
      </c>
      <c r="B434" s="150">
        <v>735</v>
      </c>
      <c r="C434" s="151" t="s">
        <v>521</v>
      </c>
      <c r="D434" s="152">
        <f t="shared" si="178"/>
        <v>0</v>
      </c>
      <c r="E434" s="153">
        <f t="shared" si="179"/>
        <v>0</v>
      </c>
      <c r="F434" s="153">
        <f t="shared" si="179"/>
        <v>0</v>
      </c>
      <c r="G434" s="153">
        <f t="shared" si="179"/>
        <v>0</v>
      </c>
      <c r="H434" s="154">
        <f t="shared" si="162"/>
        <v>0</v>
      </c>
      <c r="I434" s="155"/>
      <c r="J434" s="156">
        <f t="shared" si="180"/>
        <v>0</v>
      </c>
      <c r="K434" s="157">
        <f t="shared" si="181"/>
        <v>0</v>
      </c>
      <c r="L434" s="158">
        <f t="shared" si="163"/>
        <v>0</v>
      </c>
      <c r="M434" s="155"/>
      <c r="N434" s="159">
        <f t="shared" si="164"/>
        <v>0</v>
      </c>
      <c r="O434" s="155"/>
      <c r="P434" s="160">
        <f t="shared" si="165"/>
        <v>0</v>
      </c>
      <c r="Q434" s="153">
        <f t="shared" si="166"/>
        <v>0</v>
      </c>
      <c r="R434" s="153">
        <f t="shared" si="167"/>
        <v>0</v>
      </c>
      <c r="S434" s="153">
        <f t="shared" si="168"/>
        <v>0</v>
      </c>
      <c r="T434" s="154">
        <f t="shared" si="169"/>
        <v>0</v>
      </c>
      <c r="U434" s="155"/>
      <c r="V434" s="159">
        <f t="shared" si="170"/>
        <v>0</v>
      </c>
      <c r="Y434" s="161">
        <v>832</v>
      </c>
      <c r="Z434" s="162"/>
      <c r="AA434" s="162"/>
      <c r="AB434" s="162"/>
      <c r="AC434" s="162"/>
      <c r="AD434" s="162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4"/>
      <c r="AR434" s="161">
        <v>832</v>
      </c>
      <c r="AS434" s="162">
        <v>0</v>
      </c>
      <c r="AT434" s="163">
        <v>0</v>
      </c>
      <c r="AU434" s="163">
        <v>0</v>
      </c>
      <c r="AV434" s="163">
        <v>0</v>
      </c>
      <c r="AW434" s="164">
        <v>0</v>
      </c>
      <c r="BA434" s="161">
        <v>832</v>
      </c>
      <c r="BB434" s="150">
        <v>735</v>
      </c>
      <c r="BC434" s="151" t="s">
        <v>521</v>
      </c>
      <c r="BD434" s="165">
        <f t="shared" si="182"/>
        <v>0</v>
      </c>
      <c r="BE434" s="166">
        <v>0</v>
      </c>
      <c r="BF434" s="155">
        <f t="shared" si="183"/>
        <v>0</v>
      </c>
      <c r="BG434" s="155">
        <v>0</v>
      </c>
      <c r="BH434" s="155">
        <v>0</v>
      </c>
      <c r="BI434" s="155"/>
      <c r="BJ434" s="155"/>
      <c r="BK434" s="155"/>
      <c r="BL434" s="155">
        <f t="shared" si="184"/>
        <v>0</v>
      </c>
      <c r="BM434" s="166">
        <f t="shared" si="185"/>
        <v>0</v>
      </c>
      <c r="BN434" s="168">
        <f t="shared" si="186"/>
        <v>0</v>
      </c>
      <c r="BZ434" s="155"/>
      <c r="CA434" s="161">
        <v>832</v>
      </c>
      <c r="CB434" s="151" t="s">
        <v>521</v>
      </c>
      <c r="CC434" s="153"/>
      <c r="CD434" s="153"/>
      <c r="CE434" s="153"/>
      <c r="CF434" s="153"/>
      <c r="CG434" s="169">
        <f t="shared" si="171"/>
        <v>0</v>
      </c>
      <c r="CH434" s="153"/>
      <c r="CI434" s="153"/>
      <c r="CJ434" s="153"/>
      <c r="CK434" s="169">
        <f t="shared" si="172"/>
        <v>0</v>
      </c>
      <c r="CL434" s="170">
        <f t="shared" si="173"/>
        <v>0</v>
      </c>
      <c r="CM434" s="155"/>
      <c r="CN434" s="170">
        <f t="shared" si="174"/>
        <v>0</v>
      </c>
      <c r="CO434" s="155"/>
      <c r="CP434" s="160">
        <f t="shared" si="175"/>
        <v>0</v>
      </c>
      <c r="CQ434" s="153">
        <f t="shared" si="176"/>
        <v>0</v>
      </c>
      <c r="CR434" s="153">
        <f t="shared" si="187"/>
        <v>0</v>
      </c>
      <c r="CS434" s="169"/>
      <c r="CT434" s="170">
        <f t="shared" si="188"/>
        <v>0</v>
      </c>
      <c r="CU434" s="155"/>
      <c r="CV434" s="171"/>
      <c r="CW434" s="172"/>
      <c r="CX434" s="172"/>
      <c r="CY434" s="172"/>
      <c r="CZ434" s="169"/>
      <c r="DA434" s="173"/>
      <c r="DB434" s="174"/>
      <c r="DC434" s="174">
        <f t="shared" si="177"/>
        <v>-832</v>
      </c>
      <c r="DD434" s="173"/>
      <c r="DE434" s="173"/>
      <c r="DF434" s="173"/>
      <c r="DG434" s="173"/>
      <c r="DH434" s="175"/>
      <c r="DI434" s="173"/>
      <c r="DJ434" s="173"/>
      <c r="DK434" s="173"/>
      <c r="DL434" s="173"/>
      <c r="DM434" s="173"/>
    </row>
    <row r="435" spans="1:117" s="39" customFormat="1" ht="12" x14ac:dyDescent="0.2">
      <c r="A435" s="149">
        <v>851</v>
      </c>
      <c r="B435" s="150">
        <v>743</v>
      </c>
      <c r="C435" s="151" t="s">
        <v>522</v>
      </c>
      <c r="D435" s="152">
        <f t="shared" si="178"/>
        <v>0</v>
      </c>
      <c r="E435" s="153">
        <f t="shared" si="179"/>
        <v>0</v>
      </c>
      <c r="F435" s="153">
        <f t="shared" si="179"/>
        <v>0</v>
      </c>
      <c r="G435" s="153">
        <f t="shared" si="179"/>
        <v>0</v>
      </c>
      <c r="H435" s="154">
        <f t="shared" si="162"/>
        <v>0</v>
      </c>
      <c r="I435" s="155"/>
      <c r="J435" s="156">
        <f t="shared" si="180"/>
        <v>0</v>
      </c>
      <c r="K435" s="157">
        <f t="shared" si="181"/>
        <v>0</v>
      </c>
      <c r="L435" s="158">
        <f t="shared" si="163"/>
        <v>0</v>
      </c>
      <c r="M435" s="155"/>
      <c r="N435" s="159">
        <f t="shared" si="164"/>
        <v>0</v>
      </c>
      <c r="O435" s="155"/>
      <c r="P435" s="160">
        <f t="shared" si="165"/>
        <v>0</v>
      </c>
      <c r="Q435" s="153">
        <f t="shared" si="166"/>
        <v>0</v>
      </c>
      <c r="R435" s="153">
        <f t="shared" si="167"/>
        <v>0</v>
      </c>
      <c r="S435" s="153">
        <f t="shared" si="168"/>
        <v>0</v>
      </c>
      <c r="T435" s="154">
        <f t="shared" si="169"/>
        <v>0</v>
      </c>
      <c r="U435" s="155"/>
      <c r="V435" s="159">
        <f t="shared" si="170"/>
        <v>0</v>
      </c>
      <c r="Y435" s="161">
        <v>851</v>
      </c>
      <c r="Z435" s="162"/>
      <c r="AA435" s="162"/>
      <c r="AB435" s="162"/>
      <c r="AC435" s="162"/>
      <c r="AD435" s="162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4"/>
      <c r="AR435" s="161">
        <v>851</v>
      </c>
      <c r="AS435" s="162">
        <v>0</v>
      </c>
      <c r="AT435" s="163">
        <v>0</v>
      </c>
      <c r="AU435" s="163">
        <v>0</v>
      </c>
      <c r="AV435" s="163">
        <v>0</v>
      </c>
      <c r="AW435" s="164">
        <v>0</v>
      </c>
      <c r="BA435" s="161">
        <v>851</v>
      </c>
      <c r="BB435" s="150">
        <v>743</v>
      </c>
      <c r="BC435" s="151" t="s">
        <v>522</v>
      </c>
      <c r="BD435" s="165">
        <f t="shared" si="182"/>
        <v>0</v>
      </c>
      <c r="BE435" s="166">
        <v>0</v>
      </c>
      <c r="BF435" s="155">
        <f t="shared" si="183"/>
        <v>0</v>
      </c>
      <c r="BG435" s="155">
        <v>0</v>
      </c>
      <c r="BH435" s="155">
        <v>0</v>
      </c>
      <c r="BI435" s="155"/>
      <c r="BJ435" s="155"/>
      <c r="BK435" s="155"/>
      <c r="BL435" s="155">
        <f t="shared" si="184"/>
        <v>0</v>
      </c>
      <c r="BM435" s="166">
        <f t="shared" si="185"/>
        <v>0</v>
      </c>
      <c r="BN435" s="168">
        <f t="shared" si="186"/>
        <v>0</v>
      </c>
      <c r="BZ435" s="155"/>
      <c r="CA435" s="161">
        <v>851</v>
      </c>
      <c r="CB435" s="151" t="s">
        <v>522</v>
      </c>
      <c r="CC435" s="153"/>
      <c r="CD435" s="153"/>
      <c r="CE435" s="153"/>
      <c r="CF435" s="153"/>
      <c r="CG435" s="169">
        <f t="shared" si="171"/>
        <v>0</v>
      </c>
      <c r="CH435" s="153"/>
      <c r="CI435" s="153"/>
      <c r="CJ435" s="153"/>
      <c r="CK435" s="169">
        <f t="shared" si="172"/>
        <v>0</v>
      </c>
      <c r="CL435" s="170">
        <f t="shared" si="173"/>
        <v>0</v>
      </c>
      <c r="CM435" s="155"/>
      <c r="CN435" s="170">
        <f t="shared" si="174"/>
        <v>0</v>
      </c>
      <c r="CO435" s="155"/>
      <c r="CP435" s="160">
        <f t="shared" si="175"/>
        <v>0</v>
      </c>
      <c r="CQ435" s="153">
        <f t="shared" si="176"/>
        <v>0</v>
      </c>
      <c r="CR435" s="153">
        <f t="shared" si="187"/>
        <v>0</v>
      </c>
      <c r="CS435" s="169"/>
      <c r="CT435" s="170">
        <f t="shared" si="188"/>
        <v>0</v>
      </c>
      <c r="CU435" s="155"/>
      <c r="CV435" s="171"/>
      <c r="CW435" s="172"/>
      <c r="CX435" s="172"/>
      <c r="CY435" s="172"/>
      <c r="CZ435" s="169"/>
      <c r="DA435" s="173"/>
      <c r="DB435" s="174"/>
      <c r="DC435" s="174">
        <f t="shared" si="177"/>
        <v>-851</v>
      </c>
      <c r="DD435" s="173"/>
      <c r="DE435" s="173"/>
      <c r="DF435" s="173"/>
      <c r="DG435" s="173"/>
      <c r="DH435" s="175"/>
      <c r="DI435" s="173"/>
      <c r="DJ435" s="173"/>
      <c r="DK435" s="173"/>
      <c r="DL435" s="173"/>
      <c r="DM435" s="173"/>
    </row>
    <row r="436" spans="1:117" s="39" customFormat="1" ht="12" x14ac:dyDescent="0.2">
      <c r="A436" s="149">
        <v>852</v>
      </c>
      <c r="B436" s="150">
        <v>739</v>
      </c>
      <c r="C436" s="151" t="s">
        <v>523</v>
      </c>
      <c r="D436" s="152">
        <f t="shared" si="178"/>
        <v>0</v>
      </c>
      <c r="E436" s="153">
        <f t="shared" si="179"/>
        <v>0</v>
      </c>
      <c r="F436" s="153">
        <f t="shared" si="179"/>
        <v>0</v>
      </c>
      <c r="G436" s="153">
        <f t="shared" si="179"/>
        <v>0</v>
      </c>
      <c r="H436" s="154">
        <f t="shared" si="162"/>
        <v>0</v>
      </c>
      <c r="I436" s="155"/>
      <c r="J436" s="156">
        <f t="shared" si="180"/>
        <v>0</v>
      </c>
      <c r="K436" s="157">
        <f t="shared" si="181"/>
        <v>0</v>
      </c>
      <c r="L436" s="158">
        <f t="shared" si="163"/>
        <v>0</v>
      </c>
      <c r="M436" s="155"/>
      <c r="N436" s="159">
        <f t="shared" si="164"/>
        <v>0</v>
      </c>
      <c r="O436" s="155"/>
      <c r="P436" s="160">
        <f t="shared" si="165"/>
        <v>0</v>
      </c>
      <c r="Q436" s="153">
        <f t="shared" si="166"/>
        <v>0</v>
      </c>
      <c r="R436" s="153">
        <f t="shared" si="167"/>
        <v>0</v>
      </c>
      <c r="S436" s="153">
        <f t="shared" si="168"/>
        <v>0</v>
      </c>
      <c r="T436" s="154">
        <f t="shared" si="169"/>
        <v>0</v>
      </c>
      <c r="U436" s="155"/>
      <c r="V436" s="159">
        <f t="shared" si="170"/>
        <v>0</v>
      </c>
      <c r="Y436" s="161">
        <v>852</v>
      </c>
      <c r="Z436" s="162"/>
      <c r="AA436" s="162"/>
      <c r="AB436" s="162"/>
      <c r="AC436" s="162"/>
      <c r="AD436" s="162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4"/>
      <c r="AR436" s="161">
        <v>852</v>
      </c>
      <c r="AS436" s="162">
        <v>0</v>
      </c>
      <c r="AT436" s="163">
        <v>0</v>
      </c>
      <c r="AU436" s="163">
        <v>0</v>
      </c>
      <c r="AV436" s="163">
        <v>0</v>
      </c>
      <c r="AW436" s="164">
        <v>0</v>
      </c>
      <c r="BA436" s="161">
        <v>852</v>
      </c>
      <c r="BB436" s="150">
        <v>739</v>
      </c>
      <c r="BC436" s="151" t="s">
        <v>523</v>
      </c>
      <c r="BD436" s="165">
        <f t="shared" si="182"/>
        <v>0</v>
      </c>
      <c r="BE436" s="166">
        <v>0</v>
      </c>
      <c r="BF436" s="155">
        <f t="shared" si="183"/>
        <v>0</v>
      </c>
      <c r="BG436" s="155">
        <v>0</v>
      </c>
      <c r="BH436" s="155">
        <v>0</v>
      </c>
      <c r="BI436" s="155"/>
      <c r="BJ436" s="155"/>
      <c r="BK436" s="155"/>
      <c r="BL436" s="155">
        <f t="shared" si="184"/>
        <v>0</v>
      </c>
      <c r="BM436" s="166">
        <f t="shared" si="185"/>
        <v>0</v>
      </c>
      <c r="BN436" s="168">
        <f t="shared" si="186"/>
        <v>0</v>
      </c>
      <c r="BZ436" s="155"/>
      <c r="CA436" s="161">
        <v>852</v>
      </c>
      <c r="CB436" s="151" t="s">
        <v>523</v>
      </c>
      <c r="CC436" s="153"/>
      <c r="CD436" s="153"/>
      <c r="CE436" s="153"/>
      <c r="CF436" s="153"/>
      <c r="CG436" s="169">
        <f t="shared" si="171"/>
        <v>0</v>
      </c>
      <c r="CH436" s="153"/>
      <c r="CI436" s="153"/>
      <c r="CJ436" s="153"/>
      <c r="CK436" s="169">
        <f t="shared" si="172"/>
        <v>0</v>
      </c>
      <c r="CL436" s="170">
        <f t="shared" si="173"/>
        <v>0</v>
      </c>
      <c r="CM436" s="155"/>
      <c r="CN436" s="170">
        <f t="shared" si="174"/>
        <v>0</v>
      </c>
      <c r="CO436" s="155"/>
      <c r="CP436" s="160">
        <f t="shared" si="175"/>
        <v>0</v>
      </c>
      <c r="CQ436" s="153">
        <f t="shared" si="176"/>
        <v>0</v>
      </c>
      <c r="CR436" s="153">
        <f t="shared" si="187"/>
        <v>0</v>
      </c>
      <c r="CS436" s="169"/>
      <c r="CT436" s="170">
        <f t="shared" si="188"/>
        <v>0</v>
      </c>
      <c r="CU436" s="155"/>
      <c r="CV436" s="171"/>
      <c r="CW436" s="172"/>
      <c r="CX436" s="172"/>
      <c r="CY436" s="172"/>
      <c r="CZ436" s="169"/>
      <c r="DA436" s="173"/>
      <c r="DB436" s="174"/>
      <c r="DC436" s="174">
        <f t="shared" si="177"/>
        <v>-852</v>
      </c>
      <c r="DD436" s="173"/>
      <c r="DE436" s="173"/>
      <c r="DF436" s="173"/>
      <c r="DG436" s="173"/>
      <c r="DH436" s="175"/>
      <c r="DI436" s="173"/>
      <c r="DJ436" s="173"/>
      <c r="DK436" s="173"/>
      <c r="DL436" s="173"/>
      <c r="DM436" s="173"/>
    </row>
    <row r="437" spans="1:117" s="39" customFormat="1" ht="12" x14ac:dyDescent="0.2">
      <c r="A437" s="149">
        <v>853</v>
      </c>
      <c r="B437" s="150">
        <v>742</v>
      </c>
      <c r="C437" s="151" t="s">
        <v>524</v>
      </c>
      <c r="D437" s="152">
        <f t="shared" si="178"/>
        <v>0</v>
      </c>
      <c r="E437" s="153">
        <f t="shared" si="179"/>
        <v>0</v>
      </c>
      <c r="F437" s="153">
        <f t="shared" si="179"/>
        <v>0</v>
      </c>
      <c r="G437" s="153">
        <f t="shared" si="179"/>
        <v>0</v>
      </c>
      <c r="H437" s="154">
        <f t="shared" si="162"/>
        <v>0</v>
      </c>
      <c r="I437" s="155"/>
      <c r="J437" s="156">
        <f t="shared" si="180"/>
        <v>0</v>
      </c>
      <c r="K437" s="157">
        <f t="shared" si="181"/>
        <v>0</v>
      </c>
      <c r="L437" s="158">
        <f t="shared" si="163"/>
        <v>0</v>
      </c>
      <c r="M437" s="155"/>
      <c r="N437" s="159">
        <f t="shared" si="164"/>
        <v>0</v>
      </c>
      <c r="O437" s="155"/>
      <c r="P437" s="160">
        <f t="shared" si="165"/>
        <v>0</v>
      </c>
      <c r="Q437" s="153">
        <f t="shared" si="166"/>
        <v>0</v>
      </c>
      <c r="R437" s="153">
        <f t="shared" si="167"/>
        <v>0</v>
      </c>
      <c r="S437" s="153">
        <f t="shared" si="168"/>
        <v>0</v>
      </c>
      <c r="T437" s="154">
        <f t="shared" si="169"/>
        <v>0</v>
      </c>
      <c r="U437" s="155"/>
      <c r="V437" s="159">
        <f t="shared" si="170"/>
        <v>0</v>
      </c>
      <c r="Y437" s="161">
        <v>853</v>
      </c>
      <c r="Z437" s="162"/>
      <c r="AA437" s="162"/>
      <c r="AB437" s="162"/>
      <c r="AC437" s="162"/>
      <c r="AD437" s="162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4"/>
      <c r="AR437" s="161">
        <v>853</v>
      </c>
      <c r="AS437" s="162">
        <v>0</v>
      </c>
      <c r="AT437" s="163">
        <v>0</v>
      </c>
      <c r="AU437" s="163">
        <v>0</v>
      </c>
      <c r="AV437" s="163">
        <v>0</v>
      </c>
      <c r="AW437" s="164">
        <v>0</v>
      </c>
      <c r="BA437" s="161">
        <v>853</v>
      </c>
      <c r="BB437" s="150">
        <v>742</v>
      </c>
      <c r="BC437" s="151" t="s">
        <v>524</v>
      </c>
      <c r="BD437" s="165">
        <f t="shared" si="182"/>
        <v>0</v>
      </c>
      <c r="BE437" s="166">
        <v>0</v>
      </c>
      <c r="BF437" s="155">
        <f t="shared" si="183"/>
        <v>0</v>
      </c>
      <c r="BG437" s="155">
        <v>0</v>
      </c>
      <c r="BH437" s="155">
        <v>0</v>
      </c>
      <c r="BI437" s="155"/>
      <c r="BJ437" s="155"/>
      <c r="BK437" s="155"/>
      <c r="BL437" s="155">
        <f t="shared" si="184"/>
        <v>0</v>
      </c>
      <c r="BM437" s="166">
        <f t="shared" si="185"/>
        <v>0</v>
      </c>
      <c r="BN437" s="168">
        <f t="shared" si="186"/>
        <v>0</v>
      </c>
      <c r="BZ437" s="155"/>
      <c r="CA437" s="161">
        <v>853</v>
      </c>
      <c r="CB437" s="151" t="s">
        <v>524</v>
      </c>
      <c r="CC437" s="153"/>
      <c r="CD437" s="153"/>
      <c r="CE437" s="153"/>
      <c r="CF437" s="153"/>
      <c r="CG437" s="169">
        <f t="shared" si="171"/>
        <v>0</v>
      </c>
      <c r="CH437" s="153"/>
      <c r="CI437" s="153"/>
      <c r="CJ437" s="153"/>
      <c r="CK437" s="169">
        <f t="shared" si="172"/>
        <v>0</v>
      </c>
      <c r="CL437" s="170">
        <f t="shared" si="173"/>
        <v>0</v>
      </c>
      <c r="CM437" s="155"/>
      <c r="CN437" s="170">
        <f t="shared" si="174"/>
        <v>0</v>
      </c>
      <c r="CO437" s="155"/>
      <c r="CP437" s="160">
        <f t="shared" si="175"/>
        <v>0</v>
      </c>
      <c r="CQ437" s="153">
        <f t="shared" si="176"/>
        <v>0</v>
      </c>
      <c r="CR437" s="153">
        <f t="shared" si="187"/>
        <v>0</v>
      </c>
      <c r="CS437" s="169"/>
      <c r="CT437" s="170">
        <f t="shared" si="188"/>
        <v>0</v>
      </c>
      <c r="CU437" s="155"/>
      <c r="CV437" s="171"/>
      <c r="CW437" s="172"/>
      <c r="CX437" s="172"/>
      <c r="CY437" s="172"/>
      <c r="CZ437" s="169"/>
      <c r="DA437" s="173"/>
      <c r="DB437" s="174"/>
      <c r="DC437" s="174">
        <f t="shared" si="177"/>
        <v>-853</v>
      </c>
      <c r="DD437" s="173"/>
      <c r="DE437" s="173"/>
      <c r="DF437" s="173"/>
      <c r="DG437" s="173"/>
      <c r="DH437" s="175"/>
      <c r="DI437" s="173"/>
      <c r="DJ437" s="173"/>
      <c r="DK437" s="173"/>
      <c r="DL437" s="173"/>
      <c r="DM437" s="173"/>
    </row>
    <row r="438" spans="1:117" s="39" customFormat="1" ht="12" x14ac:dyDescent="0.2">
      <c r="A438" s="149">
        <v>855</v>
      </c>
      <c r="B438" s="150">
        <v>784</v>
      </c>
      <c r="C438" s="151" t="s">
        <v>525</v>
      </c>
      <c r="D438" s="152">
        <f t="shared" si="178"/>
        <v>0</v>
      </c>
      <c r="E438" s="153">
        <f t="shared" si="179"/>
        <v>0</v>
      </c>
      <c r="F438" s="153">
        <f t="shared" si="179"/>
        <v>0</v>
      </c>
      <c r="G438" s="153">
        <f t="shared" si="179"/>
        <v>0</v>
      </c>
      <c r="H438" s="154">
        <f t="shared" si="162"/>
        <v>0</v>
      </c>
      <c r="I438" s="155"/>
      <c r="J438" s="156">
        <f t="shared" si="180"/>
        <v>0</v>
      </c>
      <c r="K438" s="157">
        <f t="shared" si="181"/>
        <v>0</v>
      </c>
      <c r="L438" s="158">
        <f t="shared" si="163"/>
        <v>0</v>
      </c>
      <c r="M438" s="155"/>
      <c r="N438" s="159">
        <f t="shared" si="164"/>
        <v>0</v>
      </c>
      <c r="O438" s="155"/>
      <c r="P438" s="160">
        <f t="shared" si="165"/>
        <v>0</v>
      </c>
      <c r="Q438" s="153">
        <f t="shared" si="166"/>
        <v>0</v>
      </c>
      <c r="R438" s="153">
        <f t="shared" si="167"/>
        <v>0</v>
      </c>
      <c r="S438" s="153">
        <f t="shared" si="168"/>
        <v>0</v>
      </c>
      <c r="T438" s="154">
        <f t="shared" si="169"/>
        <v>0</v>
      </c>
      <c r="U438" s="155"/>
      <c r="V438" s="159">
        <f t="shared" si="170"/>
        <v>0</v>
      </c>
      <c r="Y438" s="161">
        <v>855</v>
      </c>
      <c r="Z438" s="162"/>
      <c r="AA438" s="162"/>
      <c r="AB438" s="162"/>
      <c r="AC438" s="162"/>
      <c r="AD438" s="162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4"/>
      <c r="AR438" s="161">
        <v>855</v>
      </c>
      <c r="AS438" s="162">
        <v>0</v>
      </c>
      <c r="AT438" s="163">
        <v>0</v>
      </c>
      <c r="AU438" s="163">
        <v>0</v>
      </c>
      <c r="AV438" s="163">
        <v>0</v>
      </c>
      <c r="AW438" s="164">
        <v>0</v>
      </c>
      <c r="BA438" s="161">
        <v>855</v>
      </c>
      <c r="BB438" s="150">
        <v>784</v>
      </c>
      <c r="BC438" s="151" t="s">
        <v>525</v>
      </c>
      <c r="BD438" s="165">
        <f t="shared" si="182"/>
        <v>0</v>
      </c>
      <c r="BE438" s="166">
        <v>0</v>
      </c>
      <c r="BF438" s="155">
        <f t="shared" si="183"/>
        <v>0</v>
      </c>
      <c r="BG438" s="155">
        <v>0</v>
      </c>
      <c r="BH438" s="155">
        <v>0</v>
      </c>
      <c r="BI438" s="155"/>
      <c r="BJ438" s="155"/>
      <c r="BK438" s="155"/>
      <c r="BL438" s="155">
        <f t="shared" si="184"/>
        <v>0</v>
      </c>
      <c r="BM438" s="166">
        <f t="shared" si="185"/>
        <v>0</v>
      </c>
      <c r="BN438" s="168">
        <f t="shared" si="186"/>
        <v>0</v>
      </c>
      <c r="BZ438" s="155"/>
      <c r="CA438" s="161">
        <v>855</v>
      </c>
      <c r="CB438" s="151" t="s">
        <v>525</v>
      </c>
      <c r="CC438" s="153"/>
      <c r="CD438" s="153"/>
      <c r="CE438" s="153"/>
      <c r="CF438" s="153"/>
      <c r="CG438" s="169">
        <f t="shared" si="171"/>
        <v>0</v>
      </c>
      <c r="CH438" s="153"/>
      <c r="CI438" s="153"/>
      <c r="CJ438" s="153"/>
      <c r="CK438" s="169">
        <f t="shared" si="172"/>
        <v>0</v>
      </c>
      <c r="CL438" s="170">
        <f t="shared" si="173"/>
        <v>0</v>
      </c>
      <c r="CM438" s="155"/>
      <c r="CN438" s="170">
        <f t="shared" si="174"/>
        <v>0</v>
      </c>
      <c r="CO438" s="155"/>
      <c r="CP438" s="160">
        <f t="shared" si="175"/>
        <v>0</v>
      </c>
      <c r="CQ438" s="153">
        <f t="shared" si="176"/>
        <v>0</v>
      </c>
      <c r="CR438" s="153">
        <f t="shared" si="187"/>
        <v>0</v>
      </c>
      <c r="CS438" s="169"/>
      <c r="CT438" s="170">
        <f t="shared" si="188"/>
        <v>0</v>
      </c>
      <c r="CU438" s="155"/>
      <c r="CV438" s="171"/>
      <c r="CW438" s="172"/>
      <c r="CX438" s="172"/>
      <c r="CY438" s="172"/>
      <c r="CZ438" s="169"/>
      <c r="DA438" s="173"/>
      <c r="DB438" s="174"/>
      <c r="DC438" s="174">
        <f t="shared" si="177"/>
        <v>-855</v>
      </c>
      <c r="DD438" s="173"/>
      <c r="DE438" s="173"/>
      <c r="DF438" s="173"/>
      <c r="DG438" s="173"/>
      <c r="DH438" s="175"/>
      <c r="DI438" s="173"/>
      <c r="DJ438" s="173"/>
      <c r="DK438" s="173"/>
      <c r="DL438" s="173"/>
      <c r="DM438" s="173"/>
    </row>
    <row r="439" spans="1:117" s="39" customFormat="1" ht="12" x14ac:dyDescent="0.2">
      <c r="A439" s="149">
        <v>860</v>
      </c>
      <c r="B439" s="150">
        <v>773</v>
      </c>
      <c r="C439" s="151" t="s">
        <v>526</v>
      </c>
      <c r="D439" s="152">
        <f t="shared" si="178"/>
        <v>0</v>
      </c>
      <c r="E439" s="153">
        <f t="shared" si="179"/>
        <v>0</v>
      </c>
      <c r="F439" s="153">
        <f t="shared" si="179"/>
        <v>0</v>
      </c>
      <c r="G439" s="153">
        <f t="shared" si="179"/>
        <v>0</v>
      </c>
      <c r="H439" s="154">
        <f t="shared" si="162"/>
        <v>0</v>
      </c>
      <c r="I439" s="155"/>
      <c r="J439" s="156">
        <f t="shared" si="180"/>
        <v>0</v>
      </c>
      <c r="K439" s="157">
        <f t="shared" si="181"/>
        <v>0</v>
      </c>
      <c r="L439" s="158">
        <f t="shared" si="163"/>
        <v>0</v>
      </c>
      <c r="M439" s="155"/>
      <c r="N439" s="159">
        <f t="shared" si="164"/>
        <v>0</v>
      </c>
      <c r="O439" s="155"/>
      <c r="P439" s="160">
        <f t="shared" si="165"/>
        <v>0</v>
      </c>
      <c r="Q439" s="153">
        <f t="shared" si="166"/>
        <v>0</v>
      </c>
      <c r="R439" s="153">
        <f t="shared" si="167"/>
        <v>0</v>
      </c>
      <c r="S439" s="153">
        <f t="shared" si="168"/>
        <v>0</v>
      </c>
      <c r="T439" s="154">
        <f t="shared" si="169"/>
        <v>0</v>
      </c>
      <c r="U439" s="155"/>
      <c r="V439" s="159">
        <f t="shared" si="170"/>
        <v>0</v>
      </c>
      <c r="Y439" s="161">
        <v>860</v>
      </c>
      <c r="Z439" s="162"/>
      <c r="AA439" s="162"/>
      <c r="AB439" s="162"/>
      <c r="AC439" s="162"/>
      <c r="AD439" s="162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4"/>
      <c r="AR439" s="161">
        <v>860</v>
      </c>
      <c r="AS439" s="162">
        <v>0</v>
      </c>
      <c r="AT439" s="163">
        <v>0</v>
      </c>
      <c r="AU439" s="163">
        <v>0</v>
      </c>
      <c r="AV439" s="163">
        <v>0</v>
      </c>
      <c r="AW439" s="164">
        <v>0</v>
      </c>
      <c r="BA439" s="161">
        <v>860</v>
      </c>
      <c r="BB439" s="150">
        <v>773</v>
      </c>
      <c r="BC439" s="151" t="s">
        <v>526</v>
      </c>
      <c r="BD439" s="165">
        <f t="shared" si="182"/>
        <v>0</v>
      </c>
      <c r="BE439" s="166">
        <v>0</v>
      </c>
      <c r="BF439" s="155">
        <f t="shared" si="183"/>
        <v>0</v>
      </c>
      <c r="BG439" s="155">
        <v>0</v>
      </c>
      <c r="BH439" s="155">
        <v>0</v>
      </c>
      <c r="BI439" s="155"/>
      <c r="BJ439" s="155"/>
      <c r="BK439" s="155"/>
      <c r="BL439" s="155">
        <f t="shared" si="184"/>
        <v>0</v>
      </c>
      <c r="BM439" s="166">
        <f t="shared" si="185"/>
        <v>0</v>
      </c>
      <c r="BN439" s="168">
        <f t="shared" si="186"/>
        <v>0</v>
      </c>
      <c r="BZ439" s="155"/>
      <c r="CA439" s="161">
        <v>860</v>
      </c>
      <c r="CB439" s="151" t="s">
        <v>526</v>
      </c>
      <c r="CC439" s="153"/>
      <c r="CD439" s="153"/>
      <c r="CE439" s="153"/>
      <c r="CF439" s="153"/>
      <c r="CG439" s="169">
        <f t="shared" si="171"/>
        <v>0</v>
      </c>
      <c r="CH439" s="153"/>
      <c r="CI439" s="153"/>
      <c r="CJ439" s="153"/>
      <c r="CK439" s="169">
        <f t="shared" si="172"/>
        <v>0</v>
      </c>
      <c r="CL439" s="170">
        <f t="shared" si="173"/>
        <v>0</v>
      </c>
      <c r="CM439" s="155"/>
      <c r="CN439" s="170">
        <f t="shared" si="174"/>
        <v>0</v>
      </c>
      <c r="CO439" s="155"/>
      <c r="CP439" s="160">
        <f t="shared" si="175"/>
        <v>0</v>
      </c>
      <c r="CQ439" s="153">
        <f t="shared" si="176"/>
        <v>0</v>
      </c>
      <c r="CR439" s="153">
        <f t="shared" si="187"/>
        <v>0</v>
      </c>
      <c r="CS439" s="169"/>
      <c r="CT439" s="170">
        <f t="shared" si="188"/>
        <v>0</v>
      </c>
      <c r="CU439" s="155"/>
      <c r="CV439" s="171"/>
      <c r="CW439" s="172"/>
      <c r="CX439" s="172"/>
      <c r="CY439" s="172"/>
      <c r="CZ439" s="169"/>
      <c r="DA439" s="173"/>
      <c r="DB439" s="174"/>
      <c r="DC439" s="174">
        <f t="shared" si="177"/>
        <v>-860</v>
      </c>
      <c r="DD439" s="173"/>
      <c r="DE439" s="173"/>
      <c r="DF439" s="173"/>
      <c r="DG439" s="173"/>
      <c r="DH439" s="175"/>
      <c r="DI439" s="173"/>
      <c r="DJ439" s="173"/>
      <c r="DK439" s="173"/>
      <c r="DL439" s="173"/>
      <c r="DM439" s="173"/>
    </row>
    <row r="440" spans="1:117" s="39" customFormat="1" ht="12" x14ac:dyDescent="0.2">
      <c r="A440" s="149">
        <v>871</v>
      </c>
      <c r="B440" s="150">
        <v>751</v>
      </c>
      <c r="C440" s="151" t="s">
        <v>527</v>
      </c>
      <c r="D440" s="152">
        <f t="shared" si="178"/>
        <v>0</v>
      </c>
      <c r="E440" s="153">
        <f t="shared" si="179"/>
        <v>0</v>
      </c>
      <c r="F440" s="153">
        <f t="shared" si="179"/>
        <v>0</v>
      </c>
      <c r="G440" s="153">
        <f t="shared" si="179"/>
        <v>0</v>
      </c>
      <c r="H440" s="154">
        <f t="shared" si="162"/>
        <v>0</v>
      </c>
      <c r="I440" s="155"/>
      <c r="J440" s="156">
        <f t="shared" si="180"/>
        <v>0</v>
      </c>
      <c r="K440" s="157">
        <f t="shared" si="181"/>
        <v>0</v>
      </c>
      <c r="L440" s="158">
        <f t="shared" si="163"/>
        <v>0</v>
      </c>
      <c r="M440" s="155"/>
      <c r="N440" s="159">
        <f t="shared" si="164"/>
        <v>0</v>
      </c>
      <c r="O440" s="155"/>
      <c r="P440" s="160">
        <f t="shared" si="165"/>
        <v>0</v>
      </c>
      <c r="Q440" s="153">
        <f t="shared" si="166"/>
        <v>0</v>
      </c>
      <c r="R440" s="153">
        <f t="shared" si="167"/>
        <v>0</v>
      </c>
      <c r="S440" s="153">
        <f t="shared" si="168"/>
        <v>0</v>
      </c>
      <c r="T440" s="154">
        <f t="shared" si="169"/>
        <v>0</v>
      </c>
      <c r="U440" s="155"/>
      <c r="V440" s="159">
        <f t="shared" si="170"/>
        <v>0</v>
      </c>
      <c r="Y440" s="161">
        <v>871</v>
      </c>
      <c r="Z440" s="162"/>
      <c r="AA440" s="162"/>
      <c r="AB440" s="162"/>
      <c r="AC440" s="162"/>
      <c r="AD440" s="162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4"/>
      <c r="AR440" s="161">
        <v>871</v>
      </c>
      <c r="AS440" s="162">
        <v>0</v>
      </c>
      <c r="AT440" s="163">
        <v>0</v>
      </c>
      <c r="AU440" s="163">
        <v>0</v>
      </c>
      <c r="AV440" s="163">
        <v>0</v>
      </c>
      <c r="AW440" s="164">
        <v>0</v>
      </c>
      <c r="BA440" s="161">
        <v>871</v>
      </c>
      <c r="BB440" s="150">
        <v>751</v>
      </c>
      <c r="BC440" s="151" t="s">
        <v>527</v>
      </c>
      <c r="BD440" s="165">
        <f t="shared" si="182"/>
        <v>0</v>
      </c>
      <c r="BE440" s="166">
        <v>0</v>
      </c>
      <c r="BF440" s="155">
        <f t="shared" si="183"/>
        <v>0</v>
      </c>
      <c r="BG440" s="155">
        <v>0</v>
      </c>
      <c r="BH440" s="155">
        <v>0</v>
      </c>
      <c r="BI440" s="155"/>
      <c r="BJ440" s="155"/>
      <c r="BK440" s="155"/>
      <c r="BL440" s="155">
        <f t="shared" si="184"/>
        <v>0</v>
      </c>
      <c r="BM440" s="166">
        <f t="shared" si="185"/>
        <v>0</v>
      </c>
      <c r="BN440" s="168">
        <f t="shared" si="186"/>
        <v>0</v>
      </c>
      <c r="BZ440" s="155"/>
      <c r="CA440" s="161">
        <v>871</v>
      </c>
      <c r="CB440" s="151" t="s">
        <v>527</v>
      </c>
      <c r="CC440" s="153"/>
      <c r="CD440" s="153"/>
      <c r="CE440" s="153"/>
      <c r="CF440" s="153"/>
      <c r="CG440" s="169">
        <f t="shared" si="171"/>
        <v>0</v>
      </c>
      <c r="CH440" s="153"/>
      <c r="CI440" s="153"/>
      <c r="CJ440" s="153"/>
      <c r="CK440" s="169">
        <f t="shared" si="172"/>
        <v>0</v>
      </c>
      <c r="CL440" s="170">
        <f t="shared" si="173"/>
        <v>0</v>
      </c>
      <c r="CM440" s="155"/>
      <c r="CN440" s="170">
        <f t="shared" si="174"/>
        <v>0</v>
      </c>
      <c r="CO440" s="155"/>
      <c r="CP440" s="160">
        <f t="shared" si="175"/>
        <v>0</v>
      </c>
      <c r="CQ440" s="153">
        <f t="shared" si="176"/>
        <v>0</v>
      </c>
      <c r="CR440" s="153">
        <f t="shared" si="187"/>
        <v>0</v>
      </c>
      <c r="CS440" s="169"/>
      <c r="CT440" s="170">
        <f t="shared" si="188"/>
        <v>0</v>
      </c>
      <c r="CU440" s="155"/>
      <c r="CV440" s="171"/>
      <c r="CW440" s="172"/>
      <c r="CX440" s="172"/>
      <c r="CY440" s="172"/>
      <c r="CZ440" s="169"/>
      <c r="DA440" s="173"/>
      <c r="DB440" s="174"/>
      <c r="DC440" s="174">
        <f t="shared" si="177"/>
        <v>-871</v>
      </c>
      <c r="DD440" s="173"/>
      <c r="DE440" s="173"/>
      <c r="DF440" s="173"/>
      <c r="DG440" s="173"/>
      <c r="DH440" s="175"/>
      <c r="DI440" s="173"/>
      <c r="DJ440" s="173"/>
      <c r="DK440" s="173"/>
      <c r="DL440" s="173"/>
      <c r="DM440" s="173"/>
    </row>
    <row r="441" spans="1:117" s="39" customFormat="1" ht="12" x14ac:dyDescent="0.2">
      <c r="A441" s="149">
        <v>872</v>
      </c>
      <c r="B441" s="150">
        <v>754</v>
      </c>
      <c r="C441" s="151" t="s">
        <v>528</v>
      </c>
      <c r="D441" s="152">
        <f t="shared" si="178"/>
        <v>0</v>
      </c>
      <c r="E441" s="153">
        <f t="shared" si="179"/>
        <v>0</v>
      </c>
      <c r="F441" s="153">
        <f t="shared" si="179"/>
        <v>0</v>
      </c>
      <c r="G441" s="153">
        <f t="shared" si="179"/>
        <v>0</v>
      </c>
      <c r="H441" s="154">
        <f t="shared" si="162"/>
        <v>0</v>
      </c>
      <c r="I441" s="155"/>
      <c r="J441" s="156">
        <f t="shared" si="180"/>
        <v>0</v>
      </c>
      <c r="K441" s="157">
        <f t="shared" si="181"/>
        <v>0</v>
      </c>
      <c r="L441" s="158">
        <f t="shared" si="163"/>
        <v>0</v>
      </c>
      <c r="M441" s="155"/>
      <c r="N441" s="159">
        <f t="shared" si="164"/>
        <v>0</v>
      </c>
      <c r="O441" s="155"/>
      <c r="P441" s="160">
        <f t="shared" si="165"/>
        <v>0</v>
      </c>
      <c r="Q441" s="153">
        <f t="shared" si="166"/>
        <v>0</v>
      </c>
      <c r="R441" s="153">
        <f t="shared" si="167"/>
        <v>0</v>
      </c>
      <c r="S441" s="153">
        <f t="shared" si="168"/>
        <v>0</v>
      </c>
      <c r="T441" s="154">
        <f t="shared" si="169"/>
        <v>0</v>
      </c>
      <c r="U441" s="155"/>
      <c r="V441" s="159">
        <f t="shared" si="170"/>
        <v>0</v>
      </c>
      <c r="Y441" s="161">
        <v>872</v>
      </c>
      <c r="Z441" s="162"/>
      <c r="AA441" s="162"/>
      <c r="AB441" s="162"/>
      <c r="AC441" s="162"/>
      <c r="AD441" s="162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4"/>
      <c r="AR441" s="161">
        <v>872</v>
      </c>
      <c r="AS441" s="162">
        <v>0</v>
      </c>
      <c r="AT441" s="163">
        <v>0</v>
      </c>
      <c r="AU441" s="163">
        <v>0</v>
      </c>
      <c r="AV441" s="163">
        <v>0</v>
      </c>
      <c r="AW441" s="164">
        <v>0</v>
      </c>
      <c r="BA441" s="161">
        <v>872</v>
      </c>
      <c r="BB441" s="150">
        <v>754</v>
      </c>
      <c r="BC441" s="151" t="s">
        <v>528</v>
      </c>
      <c r="BD441" s="165">
        <f t="shared" si="182"/>
        <v>0</v>
      </c>
      <c r="BE441" s="166">
        <v>0</v>
      </c>
      <c r="BF441" s="155">
        <f t="shared" si="183"/>
        <v>0</v>
      </c>
      <c r="BG441" s="155">
        <v>0</v>
      </c>
      <c r="BH441" s="155">
        <v>0</v>
      </c>
      <c r="BI441" s="155"/>
      <c r="BJ441" s="155"/>
      <c r="BK441" s="155"/>
      <c r="BL441" s="155">
        <f t="shared" si="184"/>
        <v>0</v>
      </c>
      <c r="BM441" s="166">
        <f t="shared" si="185"/>
        <v>0</v>
      </c>
      <c r="BN441" s="168">
        <f t="shared" si="186"/>
        <v>0</v>
      </c>
      <c r="BZ441" s="155"/>
      <c r="CA441" s="161">
        <v>872</v>
      </c>
      <c r="CB441" s="151" t="s">
        <v>528</v>
      </c>
      <c r="CC441" s="153"/>
      <c r="CD441" s="153"/>
      <c r="CE441" s="153"/>
      <c r="CF441" s="153"/>
      <c r="CG441" s="169">
        <f t="shared" si="171"/>
        <v>0</v>
      </c>
      <c r="CH441" s="153"/>
      <c r="CI441" s="153"/>
      <c r="CJ441" s="153"/>
      <c r="CK441" s="169">
        <f t="shared" si="172"/>
        <v>0</v>
      </c>
      <c r="CL441" s="170">
        <f t="shared" si="173"/>
        <v>0</v>
      </c>
      <c r="CM441" s="155"/>
      <c r="CN441" s="170">
        <f t="shared" si="174"/>
        <v>0</v>
      </c>
      <c r="CO441" s="155"/>
      <c r="CP441" s="160">
        <f t="shared" si="175"/>
        <v>0</v>
      </c>
      <c r="CQ441" s="153">
        <f t="shared" si="176"/>
        <v>0</v>
      </c>
      <c r="CR441" s="153">
        <f t="shared" si="187"/>
        <v>0</v>
      </c>
      <c r="CS441" s="169"/>
      <c r="CT441" s="170">
        <f t="shared" si="188"/>
        <v>0</v>
      </c>
      <c r="CU441" s="155"/>
      <c r="CV441" s="171"/>
      <c r="CW441" s="172"/>
      <c r="CX441" s="172"/>
      <c r="CY441" s="172"/>
      <c r="CZ441" s="169"/>
      <c r="DA441" s="173"/>
      <c r="DB441" s="174"/>
      <c r="DC441" s="174">
        <f t="shared" si="177"/>
        <v>-872</v>
      </c>
      <c r="DD441" s="173"/>
      <c r="DE441" s="173"/>
      <c r="DF441" s="173"/>
      <c r="DG441" s="173"/>
      <c r="DH441" s="175"/>
      <c r="DI441" s="173"/>
      <c r="DJ441" s="173"/>
      <c r="DK441" s="173"/>
      <c r="DL441" s="173"/>
      <c r="DM441" s="173"/>
    </row>
    <row r="442" spans="1:117" s="39" customFormat="1" ht="12" x14ac:dyDescent="0.2">
      <c r="A442" s="149">
        <v>873</v>
      </c>
      <c r="B442" s="150">
        <v>753</v>
      </c>
      <c r="C442" s="151" t="s">
        <v>529</v>
      </c>
      <c r="D442" s="152">
        <f t="shared" si="178"/>
        <v>0</v>
      </c>
      <c r="E442" s="153">
        <f t="shared" si="179"/>
        <v>0</v>
      </c>
      <c r="F442" s="153">
        <f t="shared" si="179"/>
        <v>0</v>
      </c>
      <c r="G442" s="153">
        <f t="shared" si="179"/>
        <v>0</v>
      </c>
      <c r="H442" s="154">
        <f t="shared" si="162"/>
        <v>0</v>
      </c>
      <c r="I442" s="155"/>
      <c r="J442" s="156">
        <f t="shared" si="180"/>
        <v>0</v>
      </c>
      <c r="K442" s="157">
        <f t="shared" si="181"/>
        <v>0</v>
      </c>
      <c r="L442" s="158">
        <f t="shared" si="163"/>
        <v>0</v>
      </c>
      <c r="M442" s="155"/>
      <c r="N442" s="159">
        <f t="shared" si="164"/>
        <v>0</v>
      </c>
      <c r="O442" s="155"/>
      <c r="P442" s="160">
        <f t="shared" si="165"/>
        <v>0</v>
      </c>
      <c r="Q442" s="153">
        <f t="shared" si="166"/>
        <v>0</v>
      </c>
      <c r="R442" s="153">
        <f t="shared" si="167"/>
        <v>0</v>
      </c>
      <c r="S442" s="153">
        <f t="shared" si="168"/>
        <v>0</v>
      </c>
      <c r="T442" s="154">
        <f t="shared" si="169"/>
        <v>0</v>
      </c>
      <c r="U442" s="155"/>
      <c r="V442" s="159">
        <f t="shared" si="170"/>
        <v>0</v>
      </c>
      <c r="Y442" s="161">
        <v>873</v>
      </c>
      <c r="Z442" s="162"/>
      <c r="AA442" s="162"/>
      <c r="AB442" s="162"/>
      <c r="AC442" s="162"/>
      <c r="AD442" s="162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4"/>
      <c r="AR442" s="161">
        <v>873</v>
      </c>
      <c r="AS442" s="162">
        <v>0</v>
      </c>
      <c r="AT442" s="163">
        <v>0</v>
      </c>
      <c r="AU442" s="163">
        <v>0</v>
      </c>
      <c r="AV442" s="163">
        <v>0</v>
      </c>
      <c r="AW442" s="164">
        <v>0</v>
      </c>
      <c r="BA442" s="161">
        <v>873</v>
      </c>
      <c r="BB442" s="150">
        <v>753</v>
      </c>
      <c r="BC442" s="151" t="s">
        <v>529</v>
      </c>
      <c r="BD442" s="165">
        <f t="shared" si="182"/>
        <v>0</v>
      </c>
      <c r="BE442" s="166">
        <v>0</v>
      </c>
      <c r="BF442" s="155">
        <f t="shared" si="183"/>
        <v>0</v>
      </c>
      <c r="BG442" s="155">
        <v>0</v>
      </c>
      <c r="BH442" s="155">
        <v>0</v>
      </c>
      <c r="BI442" s="155"/>
      <c r="BJ442" s="155"/>
      <c r="BK442" s="155"/>
      <c r="BL442" s="155">
        <f t="shared" si="184"/>
        <v>0</v>
      </c>
      <c r="BM442" s="166">
        <f t="shared" si="185"/>
        <v>0</v>
      </c>
      <c r="BN442" s="168">
        <f t="shared" si="186"/>
        <v>0</v>
      </c>
      <c r="BZ442" s="155"/>
      <c r="CA442" s="161">
        <v>873</v>
      </c>
      <c r="CB442" s="151" t="s">
        <v>529</v>
      </c>
      <c r="CC442" s="153"/>
      <c r="CD442" s="153"/>
      <c r="CE442" s="153"/>
      <c r="CF442" s="153"/>
      <c r="CG442" s="169">
        <f t="shared" si="171"/>
        <v>0</v>
      </c>
      <c r="CH442" s="153"/>
      <c r="CI442" s="153"/>
      <c r="CJ442" s="153"/>
      <c r="CK442" s="169">
        <f t="shared" si="172"/>
        <v>0</v>
      </c>
      <c r="CL442" s="170">
        <f t="shared" si="173"/>
        <v>0</v>
      </c>
      <c r="CM442" s="155"/>
      <c r="CN442" s="170">
        <f t="shared" si="174"/>
        <v>0</v>
      </c>
      <c r="CO442" s="155"/>
      <c r="CP442" s="160">
        <f t="shared" si="175"/>
        <v>0</v>
      </c>
      <c r="CQ442" s="153">
        <f t="shared" si="176"/>
        <v>0</v>
      </c>
      <c r="CR442" s="153">
        <f t="shared" si="187"/>
        <v>0</v>
      </c>
      <c r="CS442" s="169"/>
      <c r="CT442" s="170">
        <f t="shared" si="188"/>
        <v>0</v>
      </c>
      <c r="CU442" s="155"/>
      <c r="CV442" s="171"/>
      <c r="CW442" s="172"/>
      <c r="CX442" s="172"/>
      <c r="CY442" s="172"/>
      <c r="CZ442" s="169"/>
      <c r="DA442" s="173"/>
      <c r="DB442" s="174"/>
      <c r="DC442" s="174">
        <f t="shared" si="177"/>
        <v>-873</v>
      </c>
      <c r="DD442" s="173"/>
      <c r="DE442" s="173"/>
      <c r="DF442" s="173"/>
      <c r="DG442" s="173"/>
      <c r="DH442" s="175"/>
      <c r="DI442" s="173"/>
      <c r="DJ442" s="173"/>
      <c r="DK442" s="173"/>
      <c r="DL442" s="173"/>
      <c r="DM442" s="173"/>
    </row>
    <row r="443" spans="1:117" s="39" customFormat="1" ht="12" x14ac:dyDescent="0.2">
      <c r="A443" s="149">
        <v>876</v>
      </c>
      <c r="B443" s="150">
        <v>762</v>
      </c>
      <c r="C443" s="151" t="s">
        <v>530</v>
      </c>
      <c r="D443" s="152">
        <f t="shared" si="178"/>
        <v>0</v>
      </c>
      <c r="E443" s="153">
        <f t="shared" si="179"/>
        <v>0</v>
      </c>
      <c r="F443" s="153">
        <f t="shared" si="179"/>
        <v>0</v>
      </c>
      <c r="G443" s="153">
        <f t="shared" si="179"/>
        <v>0</v>
      </c>
      <c r="H443" s="154">
        <f t="shared" si="162"/>
        <v>0</v>
      </c>
      <c r="I443" s="155"/>
      <c r="J443" s="156">
        <f t="shared" si="180"/>
        <v>0</v>
      </c>
      <c r="K443" s="157">
        <f t="shared" si="181"/>
        <v>0</v>
      </c>
      <c r="L443" s="158">
        <f t="shared" si="163"/>
        <v>0</v>
      </c>
      <c r="M443" s="155"/>
      <c r="N443" s="159">
        <f t="shared" si="164"/>
        <v>0</v>
      </c>
      <c r="O443" s="155"/>
      <c r="P443" s="160">
        <f t="shared" si="165"/>
        <v>0</v>
      </c>
      <c r="Q443" s="153">
        <f t="shared" si="166"/>
        <v>0</v>
      </c>
      <c r="R443" s="153">
        <f t="shared" si="167"/>
        <v>0</v>
      </c>
      <c r="S443" s="153">
        <f t="shared" si="168"/>
        <v>0</v>
      </c>
      <c r="T443" s="154">
        <f t="shared" si="169"/>
        <v>0</v>
      </c>
      <c r="U443" s="155"/>
      <c r="V443" s="159">
        <f t="shared" si="170"/>
        <v>0</v>
      </c>
      <c r="Y443" s="161">
        <v>876</v>
      </c>
      <c r="Z443" s="162"/>
      <c r="AA443" s="162"/>
      <c r="AB443" s="162"/>
      <c r="AC443" s="162"/>
      <c r="AD443" s="162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4"/>
      <c r="AR443" s="161">
        <v>876</v>
      </c>
      <c r="AS443" s="162">
        <v>0</v>
      </c>
      <c r="AT443" s="163">
        <v>0</v>
      </c>
      <c r="AU443" s="163">
        <v>0</v>
      </c>
      <c r="AV443" s="163">
        <v>0</v>
      </c>
      <c r="AW443" s="164">
        <v>0</v>
      </c>
      <c r="BA443" s="161">
        <v>876</v>
      </c>
      <c r="BB443" s="150">
        <v>762</v>
      </c>
      <c r="BC443" s="151" t="s">
        <v>530</v>
      </c>
      <c r="BD443" s="165">
        <f t="shared" si="182"/>
        <v>0</v>
      </c>
      <c r="BE443" s="166">
        <v>0</v>
      </c>
      <c r="BF443" s="155">
        <f t="shared" si="183"/>
        <v>0</v>
      </c>
      <c r="BG443" s="155">
        <v>0</v>
      </c>
      <c r="BH443" s="155">
        <v>0</v>
      </c>
      <c r="BI443" s="155"/>
      <c r="BJ443" s="155"/>
      <c r="BK443" s="155"/>
      <c r="BL443" s="155">
        <f t="shared" si="184"/>
        <v>0</v>
      </c>
      <c r="BM443" s="166">
        <f t="shared" si="185"/>
        <v>0</v>
      </c>
      <c r="BN443" s="168">
        <f t="shared" si="186"/>
        <v>0</v>
      </c>
      <c r="BZ443" s="155"/>
      <c r="CA443" s="161">
        <v>876</v>
      </c>
      <c r="CB443" s="151" t="s">
        <v>530</v>
      </c>
      <c r="CC443" s="153"/>
      <c r="CD443" s="153"/>
      <c r="CE443" s="153"/>
      <c r="CF443" s="153"/>
      <c r="CG443" s="169">
        <f t="shared" si="171"/>
        <v>0</v>
      </c>
      <c r="CH443" s="153"/>
      <c r="CI443" s="153"/>
      <c r="CJ443" s="153"/>
      <c r="CK443" s="169">
        <f t="shared" si="172"/>
        <v>0</v>
      </c>
      <c r="CL443" s="170">
        <f t="shared" si="173"/>
        <v>0</v>
      </c>
      <c r="CM443" s="155"/>
      <c r="CN443" s="170">
        <f t="shared" si="174"/>
        <v>0</v>
      </c>
      <c r="CO443" s="155"/>
      <c r="CP443" s="160">
        <f t="shared" si="175"/>
        <v>0</v>
      </c>
      <c r="CQ443" s="153">
        <f t="shared" si="176"/>
        <v>0</v>
      </c>
      <c r="CR443" s="153">
        <f t="shared" si="187"/>
        <v>0</v>
      </c>
      <c r="CS443" s="169"/>
      <c r="CT443" s="170">
        <f t="shared" si="188"/>
        <v>0</v>
      </c>
      <c r="CU443" s="155"/>
      <c r="CV443" s="171"/>
      <c r="CW443" s="172"/>
      <c r="CX443" s="172"/>
      <c r="CY443" s="172"/>
      <c r="CZ443" s="169"/>
      <c r="DA443" s="173"/>
      <c r="DB443" s="174"/>
      <c r="DC443" s="174">
        <f t="shared" si="177"/>
        <v>-876</v>
      </c>
      <c r="DD443" s="173"/>
      <c r="DE443" s="173"/>
      <c r="DF443" s="173"/>
      <c r="DG443" s="173"/>
      <c r="DH443" s="175"/>
      <c r="DI443" s="173"/>
      <c r="DJ443" s="173"/>
      <c r="DK443" s="173"/>
      <c r="DL443" s="173"/>
      <c r="DM443" s="173"/>
    </row>
    <row r="444" spans="1:117" s="39" customFormat="1" ht="12" x14ac:dyDescent="0.2">
      <c r="A444" s="149">
        <v>878</v>
      </c>
      <c r="B444" s="150">
        <v>785</v>
      </c>
      <c r="C444" s="151" t="s">
        <v>531</v>
      </c>
      <c r="D444" s="152">
        <f t="shared" si="178"/>
        <v>0</v>
      </c>
      <c r="E444" s="153">
        <f t="shared" si="179"/>
        <v>0</v>
      </c>
      <c r="F444" s="153">
        <f t="shared" si="179"/>
        <v>0</v>
      </c>
      <c r="G444" s="153">
        <f t="shared" si="179"/>
        <v>0</v>
      </c>
      <c r="H444" s="154">
        <f t="shared" si="162"/>
        <v>0</v>
      </c>
      <c r="I444" s="155"/>
      <c r="J444" s="156">
        <f t="shared" si="180"/>
        <v>0</v>
      </c>
      <c r="K444" s="157">
        <f t="shared" si="181"/>
        <v>0</v>
      </c>
      <c r="L444" s="158">
        <f t="shared" si="163"/>
        <v>0</v>
      </c>
      <c r="M444" s="155"/>
      <c r="N444" s="159">
        <f t="shared" si="164"/>
        <v>0</v>
      </c>
      <c r="O444" s="155"/>
      <c r="P444" s="160">
        <f t="shared" si="165"/>
        <v>0</v>
      </c>
      <c r="Q444" s="153">
        <f t="shared" si="166"/>
        <v>0</v>
      </c>
      <c r="R444" s="153">
        <f t="shared" si="167"/>
        <v>0</v>
      </c>
      <c r="S444" s="153">
        <f t="shared" si="168"/>
        <v>0</v>
      </c>
      <c r="T444" s="154">
        <f t="shared" si="169"/>
        <v>0</v>
      </c>
      <c r="U444" s="155"/>
      <c r="V444" s="159">
        <f t="shared" si="170"/>
        <v>0</v>
      </c>
      <c r="Y444" s="161">
        <v>878</v>
      </c>
      <c r="Z444" s="162"/>
      <c r="AA444" s="162"/>
      <c r="AB444" s="162"/>
      <c r="AC444" s="162"/>
      <c r="AD444" s="162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4"/>
      <c r="AR444" s="161">
        <v>878</v>
      </c>
      <c r="AS444" s="162">
        <v>0</v>
      </c>
      <c r="AT444" s="163">
        <v>0</v>
      </c>
      <c r="AU444" s="163">
        <v>0</v>
      </c>
      <c r="AV444" s="163">
        <v>0</v>
      </c>
      <c r="AW444" s="164">
        <v>0</v>
      </c>
      <c r="BA444" s="161">
        <v>878</v>
      </c>
      <c r="BB444" s="150">
        <v>785</v>
      </c>
      <c r="BC444" s="151" t="s">
        <v>531</v>
      </c>
      <c r="BD444" s="165">
        <f t="shared" si="182"/>
        <v>0</v>
      </c>
      <c r="BE444" s="166">
        <v>0</v>
      </c>
      <c r="BF444" s="155">
        <f t="shared" si="183"/>
        <v>0</v>
      </c>
      <c r="BG444" s="155">
        <v>0</v>
      </c>
      <c r="BH444" s="155">
        <v>0</v>
      </c>
      <c r="BI444" s="155"/>
      <c r="BJ444" s="155"/>
      <c r="BK444" s="155"/>
      <c r="BL444" s="155">
        <f t="shared" si="184"/>
        <v>0</v>
      </c>
      <c r="BM444" s="166">
        <f t="shared" si="185"/>
        <v>0</v>
      </c>
      <c r="BN444" s="168">
        <f t="shared" si="186"/>
        <v>0</v>
      </c>
      <c r="BZ444" s="155"/>
      <c r="CA444" s="161">
        <v>878</v>
      </c>
      <c r="CB444" s="151" t="s">
        <v>531</v>
      </c>
      <c r="CC444" s="153"/>
      <c r="CD444" s="153"/>
      <c r="CE444" s="153"/>
      <c r="CF444" s="153"/>
      <c r="CG444" s="169">
        <f t="shared" si="171"/>
        <v>0</v>
      </c>
      <c r="CH444" s="153"/>
      <c r="CI444" s="153"/>
      <c r="CJ444" s="153"/>
      <c r="CK444" s="169">
        <f t="shared" si="172"/>
        <v>0</v>
      </c>
      <c r="CL444" s="170">
        <f t="shared" si="173"/>
        <v>0</v>
      </c>
      <c r="CM444" s="155"/>
      <c r="CN444" s="170">
        <f t="shared" si="174"/>
        <v>0</v>
      </c>
      <c r="CO444" s="155"/>
      <c r="CP444" s="160">
        <f t="shared" si="175"/>
        <v>0</v>
      </c>
      <c r="CQ444" s="153">
        <f t="shared" si="176"/>
        <v>0</v>
      </c>
      <c r="CR444" s="153">
        <f t="shared" si="187"/>
        <v>0</v>
      </c>
      <c r="CS444" s="169"/>
      <c r="CT444" s="170">
        <f t="shared" si="188"/>
        <v>0</v>
      </c>
      <c r="CU444" s="155"/>
      <c r="CV444" s="171"/>
      <c r="CW444" s="172"/>
      <c r="CX444" s="172"/>
      <c r="CY444" s="172"/>
      <c r="CZ444" s="169"/>
      <c r="DA444" s="173"/>
      <c r="DB444" s="174"/>
      <c r="DC444" s="174">
        <f t="shared" si="177"/>
        <v>-878</v>
      </c>
      <c r="DD444" s="173"/>
      <c r="DE444" s="173"/>
      <c r="DF444" s="173"/>
      <c r="DG444" s="173"/>
      <c r="DH444" s="175"/>
      <c r="DI444" s="173"/>
      <c r="DJ444" s="173"/>
      <c r="DK444" s="173"/>
      <c r="DL444" s="173"/>
      <c r="DM444" s="173"/>
    </row>
    <row r="445" spans="1:117" s="39" customFormat="1" ht="12" x14ac:dyDescent="0.2">
      <c r="A445" s="149">
        <v>879</v>
      </c>
      <c r="B445" s="150">
        <v>758</v>
      </c>
      <c r="C445" s="151" t="s">
        <v>532</v>
      </c>
      <c r="D445" s="152">
        <f t="shared" si="178"/>
        <v>0</v>
      </c>
      <c r="E445" s="153">
        <f t="shared" si="179"/>
        <v>0</v>
      </c>
      <c r="F445" s="153">
        <f t="shared" si="179"/>
        <v>0</v>
      </c>
      <c r="G445" s="153">
        <f t="shared" si="179"/>
        <v>0</v>
      </c>
      <c r="H445" s="154">
        <f t="shared" si="162"/>
        <v>0</v>
      </c>
      <c r="I445" s="155"/>
      <c r="J445" s="156">
        <f t="shared" si="180"/>
        <v>0</v>
      </c>
      <c r="K445" s="157">
        <f t="shared" si="181"/>
        <v>0</v>
      </c>
      <c r="L445" s="158">
        <f t="shared" si="163"/>
        <v>0</v>
      </c>
      <c r="M445" s="155"/>
      <c r="N445" s="159">
        <f t="shared" si="164"/>
        <v>0</v>
      </c>
      <c r="O445" s="155"/>
      <c r="P445" s="160">
        <f t="shared" si="165"/>
        <v>0</v>
      </c>
      <c r="Q445" s="153">
        <f t="shared" si="166"/>
        <v>0</v>
      </c>
      <c r="R445" s="153">
        <f t="shared" si="167"/>
        <v>0</v>
      </c>
      <c r="S445" s="153">
        <f t="shared" si="168"/>
        <v>0</v>
      </c>
      <c r="T445" s="154">
        <f t="shared" si="169"/>
        <v>0</v>
      </c>
      <c r="U445" s="155"/>
      <c r="V445" s="159">
        <f t="shared" si="170"/>
        <v>0</v>
      </c>
      <c r="Y445" s="161">
        <v>879</v>
      </c>
      <c r="Z445" s="162"/>
      <c r="AA445" s="162"/>
      <c r="AB445" s="162"/>
      <c r="AC445" s="162"/>
      <c r="AD445" s="162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4"/>
      <c r="AR445" s="161">
        <v>879</v>
      </c>
      <c r="AS445" s="162">
        <v>0</v>
      </c>
      <c r="AT445" s="163">
        <v>0</v>
      </c>
      <c r="AU445" s="163">
        <v>0</v>
      </c>
      <c r="AV445" s="163">
        <v>0</v>
      </c>
      <c r="AW445" s="164">
        <v>0</v>
      </c>
      <c r="BA445" s="161">
        <v>879</v>
      </c>
      <c r="BB445" s="150">
        <v>758</v>
      </c>
      <c r="BC445" s="151" t="s">
        <v>532</v>
      </c>
      <c r="BD445" s="165">
        <f t="shared" si="182"/>
        <v>0</v>
      </c>
      <c r="BE445" s="166">
        <v>0</v>
      </c>
      <c r="BF445" s="155">
        <f t="shared" si="183"/>
        <v>0</v>
      </c>
      <c r="BG445" s="155">
        <v>0</v>
      </c>
      <c r="BH445" s="155">
        <v>0</v>
      </c>
      <c r="BI445" s="155"/>
      <c r="BJ445" s="155"/>
      <c r="BK445" s="155"/>
      <c r="BL445" s="155">
        <f t="shared" si="184"/>
        <v>0</v>
      </c>
      <c r="BM445" s="166">
        <f t="shared" si="185"/>
        <v>0</v>
      </c>
      <c r="BN445" s="168">
        <f t="shared" si="186"/>
        <v>0</v>
      </c>
      <c r="BZ445" s="155"/>
      <c r="CA445" s="161">
        <v>879</v>
      </c>
      <c r="CB445" s="151" t="s">
        <v>532</v>
      </c>
      <c r="CC445" s="153"/>
      <c r="CD445" s="153"/>
      <c r="CE445" s="153"/>
      <c r="CF445" s="153"/>
      <c r="CG445" s="169">
        <f t="shared" si="171"/>
        <v>0</v>
      </c>
      <c r="CH445" s="153"/>
      <c r="CI445" s="153"/>
      <c r="CJ445" s="153"/>
      <c r="CK445" s="169">
        <f t="shared" si="172"/>
        <v>0</v>
      </c>
      <c r="CL445" s="170">
        <f t="shared" si="173"/>
        <v>0</v>
      </c>
      <c r="CM445" s="155"/>
      <c r="CN445" s="170">
        <f t="shared" si="174"/>
        <v>0</v>
      </c>
      <c r="CO445" s="155"/>
      <c r="CP445" s="160">
        <f t="shared" si="175"/>
        <v>0</v>
      </c>
      <c r="CQ445" s="153">
        <f t="shared" si="176"/>
        <v>0</v>
      </c>
      <c r="CR445" s="153">
        <f t="shared" si="187"/>
        <v>0</v>
      </c>
      <c r="CS445" s="169"/>
      <c r="CT445" s="170">
        <f t="shared" si="188"/>
        <v>0</v>
      </c>
      <c r="CU445" s="155"/>
      <c r="CV445" s="171"/>
      <c r="CW445" s="172"/>
      <c r="CX445" s="172"/>
      <c r="CY445" s="172"/>
      <c r="CZ445" s="169"/>
      <c r="DA445" s="173"/>
      <c r="DB445" s="174"/>
      <c r="DC445" s="174">
        <f t="shared" si="177"/>
        <v>-879</v>
      </c>
      <c r="DD445" s="173"/>
      <c r="DE445" s="173"/>
      <c r="DF445" s="173"/>
      <c r="DG445" s="173"/>
      <c r="DH445" s="175"/>
      <c r="DI445" s="173"/>
      <c r="DJ445" s="173"/>
      <c r="DK445" s="173"/>
      <c r="DL445" s="173"/>
      <c r="DM445" s="173"/>
    </row>
    <row r="446" spans="1:117" s="39" customFormat="1" ht="12" x14ac:dyDescent="0.2">
      <c r="A446" s="149">
        <v>885</v>
      </c>
      <c r="B446" s="150">
        <v>774</v>
      </c>
      <c r="C446" s="151" t="s">
        <v>533</v>
      </c>
      <c r="D446" s="152">
        <f t="shared" si="178"/>
        <v>0</v>
      </c>
      <c r="E446" s="153">
        <f t="shared" si="179"/>
        <v>0</v>
      </c>
      <c r="F446" s="153">
        <f t="shared" si="179"/>
        <v>0</v>
      </c>
      <c r="G446" s="153">
        <f t="shared" si="179"/>
        <v>0</v>
      </c>
      <c r="H446" s="154">
        <f t="shared" si="162"/>
        <v>0</v>
      </c>
      <c r="I446" s="155"/>
      <c r="J446" s="156">
        <f t="shared" si="180"/>
        <v>0</v>
      </c>
      <c r="K446" s="157">
        <f t="shared" si="181"/>
        <v>0</v>
      </c>
      <c r="L446" s="158">
        <f t="shared" si="163"/>
        <v>0</v>
      </c>
      <c r="M446" s="155"/>
      <c r="N446" s="159">
        <f t="shared" si="164"/>
        <v>0</v>
      </c>
      <c r="O446" s="155"/>
      <c r="P446" s="160">
        <f t="shared" si="165"/>
        <v>0</v>
      </c>
      <c r="Q446" s="153">
        <f t="shared" si="166"/>
        <v>0</v>
      </c>
      <c r="R446" s="153">
        <f t="shared" si="167"/>
        <v>0</v>
      </c>
      <c r="S446" s="153">
        <f t="shared" si="168"/>
        <v>0</v>
      </c>
      <c r="T446" s="154">
        <f t="shared" si="169"/>
        <v>0</v>
      </c>
      <c r="U446" s="155"/>
      <c r="V446" s="159">
        <f t="shared" si="170"/>
        <v>0</v>
      </c>
      <c r="Y446" s="161">
        <v>885</v>
      </c>
      <c r="Z446" s="162"/>
      <c r="AA446" s="162"/>
      <c r="AB446" s="162"/>
      <c r="AC446" s="162"/>
      <c r="AD446" s="162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4"/>
      <c r="AR446" s="161">
        <v>885</v>
      </c>
      <c r="AS446" s="162">
        <v>0</v>
      </c>
      <c r="AT446" s="163">
        <v>0</v>
      </c>
      <c r="AU446" s="163">
        <v>0</v>
      </c>
      <c r="AV446" s="163">
        <v>0</v>
      </c>
      <c r="AW446" s="164">
        <v>0</v>
      </c>
      <c r="BA446" s="161">
        <v>885</v>
      </c>
      <c r="BB446" s="150">
        <v>774</v>
      </c>
      <c r="BC446" s="151" t="s">
        <v>533</v>
      </c>
      <c r="BD446" s="165">
        <f t="shared" si="182"/>
        <v>0</v>
      </c>
      <c r="BE446" s="166">
        <v>0</v>
      </c>
      <c r="BF446" s="155">
        <f t="shared" si="183"/>
        <v>0</v>
      </c>
      <c r="BG446" s="155">
        <v>0</v>
      </c>
      <c r="BH446" s="155">
        <v>0</v>
      </c>
      <c r="BI446" s="155"/>
      <c r="BJ446" s="155"/>
      <c r="BK446" s="155"/>
      <c r="BL446" s="155">
        <f t="shared" si="184"/>
        <v>0</v>
      </c>
      <c r="BM446" s="166">
        <f t="shared" si="185"/>
        <v>0</v>
      </c>
      <c r="BN446" s="168">
        <f t="shared" si="186"/>
        <v>0</v>
      </c>
      <c r="BZ446" s="155"/>
      <c r="CA446" s="161">
        <v>885</v>
      </c>
      <c r="CB446" s="151" t="s">
        <v>533</v>
      </c>
      <c r="CC446" s="153"/>
      <c r="CD446" s="153"/>
      <c r="CE446" s="153"/>
      <c r="CF446" s="153"/>
      <c r="CG446" s="169">
        <f t="shared" si="171"/>
        <v>0</v>
      </c>
      <c r="CH446" s="153"/>
      <c r="CI446" s="153"/>
      <c r="CJ446" s="153"/>
      <c r="CK446" s="169">
        <f t="shared" si="172"/>
        <v>0</v>
      </c>
      <c r="CL446" s="170">
        <f t="shared" si="173"/>
        <v>0</v>
      </c>
      <c r="CM446" s="155"/>
      <c r="CN446" s="170">
        <f t="shared" si="174"/>
        <v>0</v>
      </c>
      <c r="CO446" s="155"/>
      <c r="CP446" s="160">
        <f t="shared" si="175"/>
        <v>0</v>
      </c>
      <c r="CQ446" s="153">
        <f t="shared" si="176"/>
        <v>0</v>
      </c>
      <c r="CR446" s="153">
        <f t="shared" si="187"/>
        <v>0</v>
      </c>
      <c r="CS446" s="169"/>
      <c r="CT446" s="170">
        <f t="shared" si="188"/>
        <v>0</v>
      </c>
      <c r="CU446" s="155"/>
      <c r="CV446" s="171"/>
      <c r="CW446" s="172"/>
      <c r="CX446" s="172"/>
      <c r="CY446" s="172"/>
      <c r="CZ446" s="169"/>
      <c r="DA446" s="173"/>
      <c r="DB446" s="174"/>
      <c r="DC446" s="174">
        <f t="shared" si="177"/>
        <v>-885</v>
      </c>
      <c r="DD446" s="173"/>
      <c r="DE446" s="173"/>
      <c r="DF446" s="173"/>
      <c r="DG446" s="173"/>
      <c r="DH446" s="175"/>
      <c r="DI446" s="173"/>
      <c r="DJ446" s="173"/>
      <c r="DK446" s="173"/>
      <c r="DL446" s="173"/>
      <c r="DM446" s="173"/>
    </row>
    <row r="447" spans="1:117" s="39" customFormat="1" ht="12" x14ac:dyDescent="0.2">
      <c r="A447" s="149">
        <v>910</v>
      </c>
      <c r="B447" s="150">
        <v>810</v>
      </c>
      <c r="C447" s="151" t="s">
        <v>534</v>
      </c>
      <c r="D447" s="152">
        <f t="shared" si="178"/>
        <v>0</v>
      </c>
      <c r="E447" s="153">
        <f t="shared" si="179"/>
        <v>0</v>
      </c>
      <c r="F447" s="153">
        <f t="shared" si="179"/>
        <v>0</v>
      </c>
      <c r="G447" s="153">
        <f t="shared" si="179"/>
        <v>0</v>
      </c>
      <c r="H447" s="154">
        <f t="shared" si="162"/>
        <v>0</v>
      </c>
      <c r="I447" s="155"/>
      <c r="J447" s="156">
        <f t="shared" si="180"/>
        <v>0</v>
      </c>
      <c r="K447" s="157">
        <f t="shared" si="181"/>
        <v>0</v>
      </c>
      <c r="L447" s="158">
        <f t="shared" si="163"/>
        <v>0</v>
      </c>
      <c r="M447" s="155"/>
      <c r="N447" s="159">
        <f t="shared" si="164"/>
        <v>0</v>
      </c>
      <c r="O447" s="155"/>
      <c r="P447" s="160">
        <f t="shared" si="165"/>
        <v>0</v>
      </c>
      <c r="Q447" s="153">
        <f t="shared" si="166"/>
        <v>0</v>
      </c>
      <c r="R447" s="153">
        <f t="shared" si="167"/>
        <v>0</v>
      </c>
      <c r="S447" s="153">
        <f t="shared" si="168"/>
        <v>0</v>
      </c>
      <c r="T447" s="154">
        <f t="shared" si="169"/>
        <v>0</v>
      </c>
      <c r="U447" s="155"/>
      <c r="V447" s="159">
        <f t="shared" si="170"/>
        <v>0</v>
      </c>
      <c r="Y447" s="161">
        <v>910</v>
      </c>
      <c r="Z447" s="162"/>
      <c r="AA447" s="162"/>
      <c r="AB447" s="162"/>
      <c r="AC447" s="162"/>
      <c r="AD447" s="162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4"/>
      <c r="AR447" s="161">
        <v>910</v>
      </c>
      <c r="AS447" s="162">
        <v>0</v>
      </c>
      <c r="AT447" s="163">
        <v>0</v>
      </c>
      <c r="AU447" s="163">
        <v>0</v>
      </c>
      <c r="AV447" s="163">
        <v>0</v>
      </c>
      <c r="AW447" s="164">
        <v>0</v>
      </c>
      <c r="BA447" s="161">
        <v>910</v>
      </c>
      <c r="BB447" s="150">
        <v>810</v>
      </c>
      <c r="BC447" s="151" t="s">
        <v>534</v>
      </c>
      <c r="BD447" s="165">
        <f t="shared" si="182"/>
        <v>0</v>
      </c>
      <c r="BE447" s="166">
        <v>0</v>
      </c>
      <c r="BF447" s="155">
        <f t="shared" si="183"/>
        <v>0</v>
      </c>
      <c r="BG447" s="155">
        <v>0</v>
      </c>
      <c r="BH447" s="155">
        <v>0</v>
      </c>
      <c r="BI447" s="155"/>
      <c r="BJ447" s="155"/>
      <c r="BK447" s="155"/>
      <c r="BL447" s="155">
        <f t="shared" si="184"/>
        <v>0</v>
      </c>
      <c r="BM447" s="166">
        <f t="shared" si="185"/>
        <v>0</v>
      </c>
      <c r="BN447" s="168">
        <f t="shared" si="186"/>
        <v>0</v>
      </c>
      <c r="BZ447" s="155"/>
      <c r="CA447" s="161">
        <v>910</v>
      </c>
      <c r="CB447" s="151" t="s">
        <v>534</v>
      </c>
      <c r="CC447" s="153"/>
      <c r="CD447" s="153"/>
      <c r="CE447" s="153"/>
      <c r="CF447" s="153"/>
      <c r="CG447" s="169">
        <f t="shared" si="171"/>
        <v>0</v>
      </c>
      <c r="CH447" s="153"/>
      <c r="CI447" s="153"/>
      <c r="CJ447" s="153"/>
      <c r="CK447" s="169">
        <f t="shared" si="172"/>
        <v>0</v>
      </c>
      <c r="CL447" s="170">
        <f t="shared" si="173"/>
        <v>0</v>
      </c>
      <c r="CM447" s="155"/>
      <c r="CN447" s="170">
        <f t="shared" si="174"/>
        <v>0</v>
      </c>
      <c r="CO447" s="155"/>
      <c r="CP447" s="160">
        <f t="shared" si="175"/>
        <v>0</v>
      </c>
      <c r="CQ447" s="153">
        <f t="shared" si="176"/>
        <v>0</v>
      </c>
      <c r="CR447" s="153">
        <f t="shared" si="187"/>
        <v>0</v>
      </c>
      <c r="CS447" s="169"/>
      <c r="CT447" s="170">
        <f t="shared" si="188"/>
        <v>0</v>
      </c>
      <c r="CU447" s="155"/>
      <c r="CV447" s="171"/>
      <c r="CW447" s="172"/>
      <c r="CX447" s="172"/>
      <c r="CY447" s="172"/>
      <c r="CZ447" s="169"/>
      <c r="DA447" s="173"/>
      <c r="DB447" s="174"/>
      <c r="DC447" s="174">
        <f t="shared" si="177"/>
        <v>-910</v>
      </c>
      <c r="DD447" s="173"/>
      <c r="DE447" s="173"/>
      <c r="DF447" s="173"/>
      <c r="DG447" s="173"/>
      <c r="DH447" s="175"/>
      <c r="DI447" s="173"/>
      <c r="DJ447" s="173"/>
      <c r="DK447" s="173"/>
      <c r="DL447" s="173"/>
      <c r="DM447" s="173"/>
    </row>
    <row r="448" spans="1:117" s="39" customFormat="1" ht="12" x14ac:dyDescent="0.2">
      <c r="A448" s="149">
        <v>915</v>
      </c>
      <c r="B448" s="150">
        <v>830</v>
      </c>
      <c r="C448" s="151" t="s">
        <v>535</v>
      </c>
      <c r="D448" s="152">
        <f t="shared" si="178"/>
        <v>0</v>
      </c>
      <c r="E448" s="153">
        <f t="shared" si="179"/>
        <v>0</v>
      </c>
      <c r="F448" s="153">
        <f t="shared" si="179"/>
        <v>0</v>
      </c>
      <c r="G448" s="153">
        <f t="shared" si="179"/>
        <v>0</v>
      </c>
      <c r="H448" s="154">
        <f t="shared" si="162"/>
        <v>0</v>
      </c>
      <c r="I448" s="155"/>
      <c r="J448" s="156">
        <f t="shared" si="180"/>
        <v>0</v>
      </c>
      <c r="K448" s="157">
        <f t="shared" si="181"/>
        <v>0</v>
      </c>
      <c r="L448" s="158">
        <f t="shared" si="163"/>
        <v>0</v>
      </c>
      <c r="M448" s="155"/>
      <c r="N448" s="159">
        <f t="shared" si="164"/>
        <v>0</v>
      </c>
      <c r="O448" s="155"/>
      <c r="P448" s="160">
        <f t="shared" si="165"/>
        <v>0</v>
      </c>
      <c r="Q448" s="153">
        <f t="shared" si="166"/>
        <v>0</v>
      </c>
      <c r="R448" s="153">
        <f t="shared" si="167"/>
        <v>0</v>
      </c>
      <c r="S448" s="153">
        <f t="shared" si="168"/>
        <v>0</v>
      </c>
      <c r="T448" s="154">
        <f t="shared" si="169"/>
        <v>0</v>
      </c>
      <c r="U448" s="155"/>
      <c r="V448" s="159">
        <f t="shared" si="170"/>
        <v>0</v>
      </c>
      <c r="Y448" s="161">
        <v>915</v>
      </c>
      <c r="Z448" s="162"/>
      <c r="AA448" s="162"/>
      <c r="AB448" s="162"/>
      <c r="AC448" s="162"/>
      <c r="AD448" s="162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4"/>
      <c r="AR448" s="161">
        <v>915</v>
      </c>
      <c r="AS448" s="162">
        <v>0</v>
      </c>
      <c r="AT448" s="163">
        <v>0</v>
      </c>
      <c r="AU448" s="163">
        <v>0</v>
      </c>
      <c r="AV448" s="163">
        <v>0</v>
      </c>
      <c r="AW448" s="164">
        <v>0</v>
      </c>
      <c r="BA448" s="161">
        <v>915</v>
      </c>
      <c r="BB448" s="150">
        <v>830</v>
      </c>
      <c r="BC448" s="151" t="s">
        <v>535</v>
      </c>
      <c r="BD448" s="165">
        <f t="shared" si="182"/>
        <v>0</v>
      </c>
      <c r="BE448" s="166">
        <v>0</v>
      </c>
      <c r="BF448" s="155">
        <f t="shared" si="183"/>
        <v>0</v>
      </c>
      <c r="BG448" s="155">
        <v>0</v>
      </c>
      <c r="BH448" s="155">
        <v>0</v>
      </c>
      <c r="BI448" s="155"/>
      <c r="BJ448" s="155"/>
      <c r="BK448" s="155"/>
      <c r="BL448" s="155">
        <f t="shared" si="184"/>
        <v>0</v>
      </c>
      <c r="BM448" s="166">
        <f t="shared" si="185"/>
        <v>0</v>
      </c>
      <c r="BN448" s="168">
        <f t="shared" si="186"/>
        <v>0</v>
      </c>
      <c r="BZ448" s="155"/>
      <c r="CA448" s="161">
        <v>915</v>
      </c>
      <c r="CB448" s="151" t="s">
        <v>535</v>
      </c>
      <c r="CC448" s="153"/>
      <c r="CD448" s="153"/>
      <c r="CE448" s="153"/>
      <c r="CF448" s="153"/>
      <c r="CG448" s="169">
        <f t="shared" si="171"/>
        <v>0</v>
      </c>
      <c r="CH448" s="153"/>
      <c r="CI448" s="153"/>
      <c r="CJ448" s="153"/>
      <c r="CK448" s="169">
        <f t="shared" si="172"/>
        <v>0</v>
      </c>
      <c r="CL448" s="170">
        <f t="shared" si="173"/>
        <v>0</v>
      </c>
      <c r="CM448" s="155"/>
      <c r="CN448" s="170">
        <f t="shared" si="174"/>
        <v>0</v>
      </c>
      <c r="CO448" s="155"/>
      <c r="CP448" s="160">
        <f t="shared" si="175"/>
        <v>0</v>
      </c>
      <c r="CQ448" s="153">
        <f t="shared" si="176"/>
        <v>0</v>
      </c>
      <c r="CR448" s="153">
        <f t="shared" si="187"/>
        <v>0</v>
      </c>
      <c r="CS448" s="169"/>
      <c r="CT448" s="170">
        <f t="shared" si="188"/>
        <v>0</v>
      </c>
      <c r="CU448" s="155"/>
      <c r="CV448" s="171"/>
      <c r="CW448" s="172"/>
      <c r="CX448" s="172"/>
      <c r="CY448" s="172"/>
      <c r="CZ448" s="169"/>
      <c r="DA448" s="173"/>
      <c r="DB448" s="174"/>
      <c r="DC448" s="174">
        <f t="shared" si="177"/>
        <v>-915</v>
      </c>
      <c r="DD448" s="173"/>
      <c r="DE448" s="173"/>
      <c r="DF448" s="173"/>
      <c r="DG448" s="173"/>
      <c r="DH448" s="175"/>
      <c r="DI448" s="173"/>
      <c r="DJ448" s="173"/>
      <c r="DK448" s="173"/>
      <c r="DL448" s="173"/>
      <c r="DM448" s="173"/>
    </row>
    <row r="449" spans="1:131" s="39" customFormat="1" ht="6.6" customHeight="1" thickBot="1" x14ac:dyDescent="0.25">
      <c r="A449" s="149"/>
      <c r="B449" s="150"/>
      <c r="C449" s="151"/>
      <c r="D449" s="152"/>
      <c r="E449" s="153"/>
      <c r="F449" s="153"/>
      <c r="G449" s="153"/>
      <c r="H449" s="154"/>
      <c r="I449" s="155"/>
      <c r="J449" s="160"/>
      <c r="K449" s="153"/>
      <c r="L449" s="154"/>
      <c r="M449" s="155"/>
      <c r="N449" s="159"/>
      <c r="O449" s="155"/>
      <c r="P449" s="160"/>
      <c r="Q449" s="153"/>
      <c r="R449" s="153"/>
      <c r="S449" s="153"/>
      <c r="T449" s="154"/>
      <c r="U449" s="155"/>
      <c r="V449" s="159"/>
      <c r="Y449" s="161"/>
      <c r="Z449" s="162"/>
      <c r="AA449" s="162"/>
      <c r="AB449" s="162"/>
      <c r="AC449" s="162"/>
      <c r="AD449" s="162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4"/>
      <c r="AR449" s="161"/>
      <c r="AS449" s="162"/>
      <c r="AT449" s="163"/>
      <c r="AU449" s="163"/>
      <c r="AV449" s="163"/>
      <c r="AW449" s="164"/>
      <c r="BA449" s="161"/>
      <c r="BB449" s="150"/>
      <c r="BC449" s="151"/>
      <c r="BD449" s="165"/>
      <c r="BE449" s="166"/>
      <c r="BG449" s="155"/>
      <c r="BH449" s="155"/>
      <c r="BI449" s="155"/>
      <c r="BJ449" s="155"/>
      <c r="BK449" s="155"/>
      <c r="BL449" s="155"/>
      <c r="BM449" s="166"/>
      <c r="BN449" s="168"/>
      <c r="BZ449" s="155"/>
      <c r="CA449" s="161"/>
      <c r="CB449" s="151"/>
      <c r="CC449" s="153"/>
      <c r="CD449" s="153"/>
      <c r="CE449" s="153"/>
      <c r="CF449" s="153"/>
      <c r="CG449" s="169"/>
      <c r="CH449" s="153"/>
      <c r="CI449" s="153"/>
      <c r="CJ449" s="153"/>
      <c r="CK449" s="169"/>
      <c r="CL449" s="170"/>
      <c r="CM449" s="155"/>
      <c r="CN449" s="170"/>
      <c r="CO449" s="155"/>
      <c r="CP449" s="160"/>
      <c r="CQ449" s="153"/>
      <c r="CR449" s="153"/>
      <c r="CS449" s="169"/>
      <c r="CT449" s="170"/>
      <c r="CU449" s="155"/>
      <c r="CV449" s="171"/>
      <c r="CW449" s="172"/>
      <c r="CX449" s="172"/>
      <c r="CY449" s="172"/>
      <c r="CZ449" s="169"/>
      <c r="DA449" s="173"/>
      <c r="DB449" s="174"/>
      <c r="DC449" s="174"/>
      <c r="DD449" s="173"/>
      <c r="DE449" s="173"/>
      <c r="DF449" s="173"/>
      <c r="DG449" s="173"/>
      <c r="DH449" s="173"/>
      <c r="DI449" s="173"/>
      <c r="DJ449" s="173"/>
      <c r="DK449" s="173"/>
      <c r="DL449" s="173"/>
      <c r="DM449" s="173"/>
    </row>
    <row r="450" spans="1:131" s="191" customFormat="1" ht="14.25" thickTop="1" thickBot="1" x14ac:dyDescent="0.3">
      <c r="A450" s="179">
        <v>999</v>
      </c>
      <c r="B450" s="180" t="s">
        <v>536</v>
      </c>
      <c r="C450" s="181" t="s">
        <v>537</v>
      </c>
      <c r="D450" s="182">
        <f>SUM(D10:D448)</f>
        <v>46657.999999999993</v>
      </c>
      <c r="E450" s="183">
        <f>SUM(E10:E448)</f>
        <v>734079378.48884618</v>
      </c>
      <c r="F450" s="183">
        <f>SUM(F10:F448)</f>
        <v>3677683</v>
      </c>
      <c r="G450" s="183">
        <f>SUM(G10:G448)</f>
        <v>43489166</v>
      </c>
      <c r="H450" s="184">
        <f>SUM(H10:H448)</f>
        <v>781246227.48884618</v>
      </c>
      <c r="I450" s="185"/>
      <c r="J450" s="186">
        <f>SUM(J10:J448)</f>
        <v>43489166</v>
      </c>
      <c r="K450" s="187">
        <f>SUM(K10:K448)</f>
        <v>89723419.773353413</v>
      </c>
      <c r="L450" s="184">
        <f>SUM(L10:L448)</f>
        <v>133212585.77335338</v>
      </c>
      <c r="M450" s="188"/>
      <c r="N450" s="189">
        <f>SUM(N10:N448)</f>
        <v>648033641.71549225</v>
      </c>
      <c r="O450" s="190"/>
      <c r="P450" s="183">
        <f t="shared" ref="P450:T450" si="189">SUM(P10:P448)</f>
        <v>43748795</v>
      </c>
      <c r="Q450" s="183">
        <f t="shared" si="189"/>
        <v>4987414.2266465668</v>
      </c>
      <c r="R450" s="183">
        <f t="shared" si="189"/>
        <v>259629</v>
      </c>
      <c r="S450" s="183">
        <f t="shared" si="189"/>
        <v>89723419.773353413</v>
      </c>
      <c r="T450" s="184">
        <f t="shared" si="189"/>
        <v>138199999.99999997</v>
      </c>
      <c r="V450" s="189">
        <f>SUM(V10:V448)</f>
        <v>190532420.39276069</v>
      </c>
      <c r="Y450" s="192">
        <v>999</v>
      </c>
      <c r="Z450" s="193">
        <f t="shared" ref="Z450:AP450" si="190">SUM(Z10:Z448)</f>
        <v>46657.999999999993</v>
      </c>
      <c r="AA450" s="193">
        <f t="shared" si="190"/>
        <v>0</v>
      </c>
      <c r="AB450" s="193">
        <f t="shared" si="190"/>
        <v>0</v>
      </c>
      <c r="AC450" s="193">
        <f t="shared" si="190"/>
        <v>0</v>
      </c>
      <c r="AD450" s="193">
        <f t="shared" si="190"/>
        <v>276.88863952469535</v>
      </c>
      <c r="AE450" s="194">
        <f t="shared" si="190"/>
        <v>739231691</v>
      </c>
      <c r="AF450" s="194">
        <f t="shared" si="190"/>
        <v>4727785.2266465677</v>
      </c>
      <c r="AG450" s="194">
        <f t="shared" si="190"/>
        <v>424527.28450730315</v>
      </c>
      <c r="AH450" s="194">
        <f t="shared" si="190"/>
        <v>734079378.48884618</v>
      </c>
      <c r="AI450" s="194">
        <f t="shared" si="190"/>
        <v>3677683</v>
      </c>
      <c r="AJ450" s="194">
        <f t="shared" si="190"/>
        <v>43489166</v>
      </c>
      <c r="AK450" s="194">
        <f t="shared" si="190"/>
        <v>781246227.48884618</v>
      </c>
      <c r="AL450" s="194">
        <f t="shared" si="190"/>
        <v>4727785.2266465677</v>
      </c>
      <c r="AM450" s="194">
        <f t="shared" si="190"/>
        <v>0</v>
      </c>
      <c r="AN450" s="194">
        <f t="shared" si="190"/>
        <v>259629</v>
      </c>
      <c r="AO450" s="194">
        <f t="shared" si="190"/>
        <v>4987414.2266465668</v>
      </c>
      <c r="AP450" s="195">
        <f t="shared" si="190"/>
        <v>786233641.71549273</v>
      </c>
      <c r="AQ450" s="191" t="s">
        <v>8</v>
      </c>
      <c r="AR450" s="192">
        <v>999</v>
      </c>
      <c r="AS450" s="193">
        <f>SUM(AS10:AS448)</f>
        <v>276.88863952469535</v>
      </c>
      <c r="AT450" s="194">
        <f>SUM(AT10:AT448)</f>
        <v>4727785.2266465677</v>
      </c>
      <c r="AU450" s="194">
        <f>SUM(AU10:AU448)</f>
        <v>0</v>
      </c>
      <c r="AV450" s="194">
        <f>SUM(AV10:AV448)</f>
        <v>259629</v>
      </c>
      <c r="AW450" s="195">
        <f>SUM(AW10:AW448)</f>
        <v>4987414.2266465677</v>
      </c>
      <c r="AX450" s="191" t="s">
        <v>8</v>
      </c>
      <c r="AY450" s="191" t="s">
        <v>8</v>
      </c>
      <c r="BA450" s="196">
        <v>999</v>
      </c>
      <c r="BB450" s="197" t="s">
        <v>538</v>
      </c>
      <c r="BC450" s="198" t="s">
        <v>539</v>
      </c>
      <c r="BD450" s="199">
        <f>SUM(BD10:BD448)</f>
        <v>734079378.48884618</v>
      </c>
      <c r="BE450" s="200">
        <f>SUM(BE10:BE448)</f>
        <v>654097378</v>
      </c>
      <c r="BF450" s="201">
        <f>SUM(BF10:BF448)</f>
        <v>80022152.488846138</v>
      </c>
      <c r="BG450" s="201">
        <f t="shared" ref="BG450:BL450" si="191">SUM(BG10:BG448)</f>
        <v>41776242.553509675</v>
      </c>
      <c r="BH450" s="201">
        <f t="shared" si="191"/>
        <v>20257445.123758335</v>
      </c>
      <c r="BI450" s="201">
        <f t="shared" si="191"/>
        <v>0</v>
      </c>
      <c r="BJ450" s="201">
        <f t="shared" si="191"/>
        <v>0</v>
      </c>
      <c r="BK450" s="201">
        <f t="shared" si="191"/>
        <v>0</v>
      </c>
      <c r="BL450" s="201">
        <f t="shared" si="191"/>
        <v>0</v>
      </c>
      <c r="BM450" s="202">
        <f>SUM(BM10:BM448)</f>
        <v>142055840.16611409</v>
      </c>
      <c r="BN450" s="203">
        <f>SUM(BN10:BN448)</f>
        <v>89723419.773353413</v>
      </c>
      <c r="BZ450" s="204"/>
      <c r="CA450" s="205">
        <v>999</v>
      </c>
      <c r="CB450" s="206" t="s">
        <v>536</v>
      </c>
      <c r="CC450" s="207">
        <f t="shared" ref="CC450:CL450" si="192">SUM(CC10:CC448)</f>
        <v>0</v>
      </c>
      <c r="CD450" s="208">
        <f t="shared" si="192"/>
        <v>0</v>
      </c>
      <c r="CE450" s="208">
        <f t="shared" si="192"/>
        <v>0</v>
      </c>
      <c r="CF450" s="208">
        <f t="shared" si="192"/>
        <v>0</v>
      </c>
      <c r="CG450" s="209">
        <f t="shared" si="192"/>
        <v>0</v>
      </c>
      <c r="CH450" s="208">
        <f t="shared" si="192"/>
        <v>0</v>
      </c>
      <c r="CI450" s="208">
        <f t="shared" si="192"/>
        <v>0</v>
      </c>
      <c r="CJ450" s="208">
        <f t="shared" si="192"/>
        <v>0</v>
      </c>
      <c r="CK450" s="209">
        <f t="shared" si="192"/>
        <v>0</v>
      </c>
      <c r="CL450" s="210">
        <f t="shared" si="192"/>
        <v>0</v>
      </c>
      <c r="CM450" s="211" t="s">
        <v>8</v>
      </c>
      <c r="CN450" s="210">
        <f>SUM(CN10:CN448)</f>
        <v>0</v>
      </c>
      <c r="CO450" s="211" t="s">
        <v>8</v>
      </c>
      <c r="CP450" s="212">
        <f>SUM(CP10:CP448)</f>
        <v>80022152.488846138</v>
      </c>
      <c r="CQ450" s="208">
        <f>SUM(CQ10:CQ448)</f>
        <v>80022152.488846138</v>
      </c>
      <c r="CR450" s="208">
        <f>SUM(CR10:CR448)</f>
        <v>0</v>
      </c>
      <c r="CS450" s="209">
        <f t="shared" ref="CS450:CT450" si="193">SUM(CS10:CS448)</f>
        <v>0</v>
      </c>
      <c r="CT450" s="213">
        <f t="shared" si="193"/>
        <v>0</v>
      </c>
      <c r="CU450" s="204"/>
      <c r="CV450" s="214">
        <f>SUM(CV10:CV448)</f>
        <v>0</v>
      </c>
      <c r="CW450" s="208">
        <f>SUM(CW10:CW448)</f>
        <v>0</v>
      </c>
      <c r="CX450" s="208">
        <f>SUM(CX10:CX448)</f>
        <v>0</v>
      </c>
      <c r="CY450" s="208">
        <f>SUM(CY10:CY448)</f>
        <v>0</v>
      </c>
      <c r="CZ450" s="209">
        <f>SUM(CZ10:CZ448)</f>
        <v>0</v>
      </c>
      <c r="DA450" s="215"/>
      <c r="DB450" s="216" t="s">
        <v>536</v>
      </c>
      <c r="DC450" s="217" t="s">
        <v>536</v>
      </c>
      <c r="DD450" s="218"/>
      <c r="DE450" s="219" t="s">
        <v>536</v>
      </c>
      <c r="DF450" s="220" t="s">
        <v>536</v>
      </c>
      <c r="DG450" s="220" t="s">
        <v>536</v>
      </c>
      <c r="DH450" s="220" t="s">
        <v>536</v>
      </c>
      <c r="DI450" s="220" t="s">
        <v>536</v>
      </c>
      <c r="DJ450" s="221" t="s">
        <v>536</v>
      </c>
      <c r="DK450" s="218"/>
      <c r="DL450" s="218"/>
      <c r="DM450" s="218"/>
      <c r="DN450" s="204"/>
      <c r="DO450" s="204"/>
      <c r="DP450" s="204"/>
      <c r="DQ450" s="204"/>
      <c r="DR450" s="204"/>
      <c r="DS450" s="204"/>
      <c r="DT450" s="204"/>
      <c r="DU450" s="204"/>
      <c r="DV450" s="204"/>
      <c r="DW450" s="222" t="s">
        <v>536</v>
      </c>
      <c r="DX450" s="223">
        <f>DY450-A450</f>
        <v>-999</v>
      </c>
    </row>
    <row r="451" spans="1:131" ht="16.5" thickTop="1" thickBot="1" x14ac:dyDescent="0.3"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6"/>
      <c r="Y451" s="40"/>
      <c r="Z451" s="40"/>
      <c r="AA451" s="40"/>
      <c r="AB451" s="40"/>
      <c r="AC451" s="40"/>
      <c r="AD451" s="40"/>
      <c r="AE451" s="40"/>
      <c r="AF451" s="40"/>
      <c r="AG451" s="224"/>
      <c r="AH451" s="40"/>
      <c r="AI451" s="40"/>
      <c r="AJ451" s="40"/>
      <c r="AK451" s="40"/>
      <c r="AL451" s="40"/>
      <c r="AR451" s="40"/>
      <c r="AS451" s="40"/>
      <c r="AT451" s="40"/>
      <c r="AU451" s="40"/>
      <c r="AV451" s="40"/>
      <c r="AW451" s="40"/>
      <c r="BD451" s="225"/>
      <c r="BF451" s="226"/>
      <c r="BG451" s="226"/>
      <c r="CD451" s="26"/>
      <c r="CE451" s="26"/>
      <c r="CF451" s="26"/>
      <c r="CL451" s="43"/>
      <c r="CM451" s="227"/>
      <c r="CN451" s="43"/>
      <c r="CO451" s="227"/>
      <c r="CP451" s="43"/>
      <c r="CQ451" s="43"/>
      <c r="CR451" s="43"/>
      <c r="CT451" s="43"/>
      <c r="DA451" s="44"/>
      <c r="DB451" s="45"/>
      <c r="DF451" s="228"/>
      <c r="DN451" s="47"/>
      <c r="DO451" s="47"/>
      <c r="DP451" s="47"/>
      <c r="DQ451" s="47"/>
      <c r="DR451" s="47"/>
      <c r="DS451" s="47"/>
      <c r="DT451" s="47"/>
      <c r="DU451" s="47"/>
      <c r="DV451" s="47"/>
      <c r="DW451" s="43"/>
      <c r="DX451" s="43"/>
      <c r="EA451" s="226"/>
    </row>
    <row r="452" spans="1:131" x14ac:dyDescent="0.25">
      <c r="D452" s="35"/>
      <c r="E452" s="35"/>
      <c r="F452" s="35"/>
      <c r="G452" s="229" t="s">
        <v>540</v>
      </c>
      <c r="H452" s="230">
        <f>H450+Q450</f>
        <v>786233641.71549273</v>
      </c>
      <c r="I452" s="35"/>
      <c r="J452" s="35"/>
      <c r="K452" s="35"/>
      <c r="L452" s="231"/>
      <c r="M452" s="35"/>
      <c r="N452" s="35"/>
      <c r="O452" s="35"/>
      <c r="P452" s="231"/>
      <c r="Q452" s="231"/>
      <c r="R452" s="231"/>
      <c r="S452" s="231"/>
      <c r="T452" s="36"/>
      <c r="V452" s="232">
        <f>T450/V450</f>
        <v>0.72533587572716784</v>
      </c>
      <c r="Y452" s="40"/>
      <c r="Z452" s="40"/>
      <c r="AA452" s="40"/>
      <c r="AB452" s="40"/>
      <c r="AC452" s="40"/>
      <c r="AD452" s="40"/>
      <c r="AE452" s="40"/>
      <c r="AF452" s="40"/>
      <c r="AG452" s="224"/>
      <c r="AH452" s="40"/>
      <c r="AI452" s="40"/>
      <c r="AJ452" s="224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CD452" s="26"/>
      <c r="CE452" s="26"/>
      <c r="CF452" s="26"/>
      <c r="CL452" s="233"/>
      <c r="CM452" s="227"/>
      <c r="CN452" s="234"/>
      <c r="CO452" s="227"/>
      <c r="CP452" s="43"/>
      <c r="CQ452" s="43"/>
      <c r="CR452" s="43"/>
      <c r="CS452" s="235"/>
      <c r="CT452" s="43"/>
      <c r="DA452" s="44"/>
      <c r="DB452" s="45"/>
      <c r="DF452" s="228"/>
      <c r="DN452" s="47"/>
      <c r="DO452" s="47"/>
      <c r="DP452" s="47"/>
      <c r="DQ452" s="47"/>
      <c r="DR452" s="47"/>
      <c r="DS452" s="47"/>
      <c r="DT452" s="47"/>
      <c r="DU452" s="47"/>
      <c r="DV452" s="47"/>
      <c r="DW452" s="43"/>
      <c r="DX452" s="43"/>
      <c r="EA452" s="226"/>
    </row>
    <row r="453" spans="1:131" x14ac:dyDescent="0.25">
      <c r="D453" s="35"/>
      <c r="E453" s="236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236"/>
      <c r="Q453" s="236"/>
      <c r="R453" s="35"/>
      <c r="S453" s="35"/>
      <c r="T453" s="36"/>
      <c r="Y453" s="40"/>
      <c r="Z453" s="40"/>
      <c r="AA453" s="40"/>
      <c r="AB453" s="40"/>
      <c r="AC453" s="40"/>
      <c r="AD453" s="40"/>
      <c r="AE453" s="40"/>
      <c r="AF453" s="40"/>
      <c r="AG453" s="224"/>
      <c r="AH453" s="40"/>
      <c r="AI453" s="40"/>
      <c r="AK453" s="224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CD453" s="26"/>
      <c r="CE453" s="26"/>
      <c r="CF453" s="26"/>
      <c r="CL453" s="153"/>
      <c r="CM453" s="227"/>
      <c r="CN453" s="43"/>
      <c r="CO453" s="227"/>
      <c r="CP453" s="43"/>
      <c r="CQ453" s="43"/>
      <c r="CR453" s="43"/>
      <c r="CT453" s="234"/>
      <c r="DA453" s="44"/>
      <c r="DB453" s="45"/>
      <c r="DF453" s="228"/>
      <c r="DN453" s="47"/>
      <c r="DO453" s="47"/>
      <c r="DP453" s="47"/>
      <c r="DQ453" s="47"/>
      <c r="DR453" s="47"/>
      <c r="DS453" s="47"/>
      <c r="DT453" s="47"/>
      <c r="DU453" s="47"/>
      <c r="DV453" s="47"/>
      <c r="DW453" s="43"/>
      <c r="DX453" s="43"/>
      <c r="EA453" s="226"/>
    </row>
    <row r="454" spans="1:131" x14ac:dyDescent="0.25">
      <c r="D454" s="35"/>
      <c r="E454" s="236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6"/>
      <c r="Y454" s="40"/>
      <c r="Z454" s="40"/>
      <c r="AA454" s="40"/>
      <c r="AB454" s="40"/>
      <c r="AC454" s="40"/>
      <c r="AD454" s="40"/>
      <c r="AE454" s="40"/>
      <c r="AF454" s="40"/>
      <c r="AG454" s="224"/>
      <c r="AH454" s="40"/>
      <c r="AI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BD454" s="225"/>
      <c r="BF454" s="226"/>
      <c r="BG454" s="226"/>
      <c r="CD454" s="26"/>
      <c r="CE454" s="26"/>
      <c r="CF454" s="26"/>
      <c r="CL454" s="43"/>
      <c r="CM454" s="227"/>
      <c r="CN454" s="43"/>
      <c r="CO454" s="227"/>
      <c r="CP454" s="43"/>
      <c r="CQ454" s="43"/>
      <c r="CR454" s="26"/>
      <c r="CT454" s="43"/>
      <c r="DA454" s="44"/>
      <c r="DB454" s="45"/>
      <c r="DF454" s="228"/>
      <c r="DN454" s="47"/>
      <c r="DO454" s="47"/>
      <c r="DP454" s="47"/>
      <c r="DQ454" s="47"/>
      <c r="DR454" s="47"/>
      <c r="DS454" s="47"/>
      <c r="DT454" s="47"/>
      <c r="DU454" s="47"/>
      <c r="DV454" s="47"/>
      <c r="DW454" s="43"/>
      <c r="DX454" s="43"/>
      <c r="EA454" s="226"/>
    </row>
    <row r="455" spans="1:131" x14ac:dyDescent="0.25"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6"/>
      <c r="Y455" s="40"/>
      <c r="Z455" s="40"/>
      <c r="AA455" s="40"/>
      <c r="AB455" s="40"/>
      <c r="AC455" s="40"/>
      <c r="AD455" s="40"/>
      <c r="AE455" s="40"/>
      <c r="AF455" s="40"/>
      <c r="AG455" s="224"/>
      <c r="AH455" s="40"/>
      <c r="AI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BD455" s="225"/>
      <c r="BF455" s="226"/>
      <c r="BG455" s="226"/>
      <c r="CD455" s="26"/>
      <c r="CE455" s="26"/>
      <c r="CF455" s="26"/>
      <c r="CL455" s="43"/>
      <c r="CM455" s="227"/>
      <c r="CN455" s="43"/>
      <c r="CO455" s="227"/>
      <c r="CP455" s="43"/>
      <c r="CQ455" s="43"/>
      <c r="CR455" s="26"/>
      <c r="CT455" s="43"/>
      <c r="DA455" s="44"/>
      <c r="DB455" s="45"/>
      <c r="DF455" s="228"/>
      <c r="DN455" s="47"/>
      <c r="DO455" s="47"/>
      <c r="DP455" s="47"/>
      <c r="DQ455" s="47"/>
      <c r="DR455" s="47"/>
      <c r="DS455" s="47"/>
      <c r="DT455" s="47"/>
      <c r="DU455" s="47"/>
      <c r="DV455" s="47"/>
      <c r="DW455" s="43"/>
      <c r="DX455" s="43"/>
      <c r="EA455" s="226"/>
    </row>
    <row r="456" spans="1:131" x14ac:dyDescent="0.25">
      <c r="AJ456" s="155"/>
    </row>
  </sheetData>
  <autoFilter ref="A9:DF448" xr:uid="{929F0DCE-9AD5-464A-BACB-29106776081C}"/>
  <pageMargins left="0.7" right="0.7" top="0.75" bottom="0.75" header="0.3" footer="0.3"/>
  <pageSetup scale="52" fitToHeight="1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DESE-231-57643</_dlc_DocId>
    <_dlc_DocIdUrl xmlns="733efe1c-5bbe-4968-87dc-d400e65c879f">
      <Url>https://sharepoint.doemass.org/ese/webteam/cps/_layouts/DocIdRedir.aspx?ID=DESE-231-57643</Url>
      <Description>DESE-231-57643</Description>
    </_dlc_DocIdUrl>
  </documentManagement>
</p:properties>
</file>

<file path=customXml/itemProps1.xml><?xml version="1.0" encoding="utf-8"?>
<ds:datastoreItem xmlns:ds="http://schemas.openxmlformats.org/officeDocument/2006/customXml" ds:itemID="{1A2CAC8E-4E7A-4BBB-95A4-669EA9FF263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4750C14-28A3-4978-8BBF-B794F3B022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E3DDDA-07CA-463C-80D3-147D78D25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236761-9A1E-4183-87C6-E26FA092ABA4}">
  <ds:schemaRefs>
    <ds:schemaRef ds:uri="http://purl.org/dc/elements/1.1/"/>
    <ds:schemaRef ds:uri="http://schemas.microsoft.com/office/2006/metadata/properties"/>
    <ds:schemaRef ds:uri="733efe1c-5bbe-4968-87dc-d400e65c879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a4e05da-b9bc-4326-ad73-01ef31b95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distsum</vt:lpstr>
      <vt:lpstr>distsum!Print_Area</vt:lpstr>
      <vt:lpstr>distsum!Print_Titles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FY21 Charter School Tuition Payments and Reimbursements for Sending Districts (Q1)(b)</dc:title>
  <dc:subject>FY21 Charter School FTE &amp; Tuition by District (Q1)(b)</dc:subject>
  <dc:creator>DESE</dc:creator>
  <cp:lastModifiedBy>Giovanni, Danielle (EOE)</cp:lastModifiedBy>
  <dcterms:created xsi:type="dcterms:W3CDTF">2020-01-17T20:49:40Z</dcterms:created>
  <dcterms:modified xsi:type="dcterms:W3CDTF">2020-01-22T15:27:40Z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b26c0f4f-0ea3-491e-ae5c-c82ea981c4b6</vt:lpwstr>
  </property>
  <property fmtid="{D5CDD505-2E9C-101B-9397-08002B2CF9AE}" pid="4" name="metadate">
    <vt:lpwstr>Jan 22 2020</vt:lpwstr>
  </property>
</Properties>
</file>